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4.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2.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atyam Thakur\Downloads\"/>
    </mc:Choice>
  </mc:AlternateContent>
  <xr:revisionPtr revIDLastSave="0" documentId="13_ncr:1_{2C5B2E01-4098-4517-836F-412545F779A7}" xr6:coauthVersionLast="47" xr6:coauthVersionMax="47" xr10:uidLastSave="{00000000-0000-0000-0000-000000000000}"/>
  <bookViews>
    <workbookView xWindow="-108" yWindow="-108" windowWidth="23256" windowHeight="12456" firstSheet="3" activeTab="4" xr2:uid="{2B584156-AE56-4BE0-A1D5-5E4B583C9C29}"/>
  </bookViews>
  <sheets>
    <sheet name="PivotTables" sheetId="4" r:id="rId1"/>
    <sheet name="KohliStats" sheetId="1" r:id="rId2"/>
    <sheet name="BestPerformances" sheetId="7" r:id="rId3"/>
    <sheet name="FoursAndSixes" sheetId="6" r:id="rId4"/>
    <sheet name="Kohli Performance Dashboard" sheetId="3" r:id="rId5"/>
  </sheets>
  <definedNames>
    <definedName name="_xlcn.WorksheetConnection_ViratKohliPerformanceDashboard1.xlsxCFD1" hidden="1">CFD</definedName>
    <definedName name="_xlcn.WorksheetConnection_ViratKohliPerformanceDashboard1.xlsxFoursAndSixes1" hidden="1">FoursAndSixes[]</definedName>
    <definedName name="_xlcn.WorksheetConnection_ViratKohliPerformanceDashboard1.xlsxKohliStats1" hidden="1">KohliStats[]</definedName>
    <definedName name="NativeTimeline_date">#N/A</definedName>
    <definedName name="Slicer_ground">#N/A</definedName>
    <definedName name="Slicer_match">#N/A</definedName>
    <definedName name="Slicer_Match_No">#N/A</definedName>
    <definedName name="Slicer_match1">#N/A</definedName>
    <definedName name="Slicer_opponent">#N/A</definedName>
    <definedName name="Slicer_runs">#N/A</definedName>
    <definedName name="Slicer_Years__date">#N/A</definedName>
  </definedNames>
  <calcPr calcId="191029"/>
  <pivotCaches>
    <pivotCache cacheId="63" r:id="rId6"/>
    <pivotCache cacheId="1" r:id="rId7"/>
    <pivotCache cacheId="2" r:id="rId8"/>
    <pivotCache cacheId="75"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FCE2AD5D-F65C-4FA6-A056-5C36A1767C68}">
      <x15:dataModel>
        <x15:modelTables>
          <x15:modelTable id="KohliStats" name="KohliStats" connection="WorksheetConnection_Virat Kohli Performance Dashboard1.xlsx!KohliStats"/>
          <x15:modelTable id="FoursAndSixes" name="FoursAndSixes" connection="WorksheetConnection_Virat Kohli Performance Dashboard1.xlsx!FoursAndSixes"/>
          <x15:modelTable id="CFD" name="CFD" connection="WorksheetConnection_Virat Kohli Performance Dashboard1.xlsx!CFD"/>
        </x15:modelTables>
      </x15:dataModel>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P18" i="6"/>
  <c r="P17" i="6"/>
  <c r="AH15" i="4"/>
  <c r="AD14" i="4"/>
  <c r="AD13" i="4"/>
  <c r="AD12" i="4"/>
  <c r="AH16" i="4"/>
  <c r="X10" i="6"/>
  <c r="AT9" i="4"/>
  <c r="AT8" i="4"/>
  <c r="AT10" i="4"/>
  <c r="X12" i="4"/>
  <c r="X9" i="6"/>
  <c r="X13" i="4"/>
  <c r="X14" i="4"/>
  <c r="AT11" i="4"/>
  <c r="X1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09375C-08D1-4A24-A3A2-68F1358AB4D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A72C7C6-7AD2-41B6-BC32-F3FFCFC3385B}" name="WorksheetConnection_Virat Kohli Performance Dashboard1.xlsx!CFD" type="102" refreshedVersion="8" minRefreshableVersion="5">
    <extLst>
      <ext xmlns:x15="http://schemas.microsoft.com/office/spreadsheetml/2010/11/main" uri="{DE250136-89BD-433C-8126-D09CA5730AF9}">
        <x15:connection id="CFD">
          <x15:rangePr sourceName="_xlcn.WorksheetConnection_ViratKohliPerformanceDashboard1.xlsxCFD1"/>
        </x15:connection>
      </ext>
    </extLst>
  </connection>
  <connection id="3" xr16:uid="{09376554-0589-4723-BB75-5AAFDBE1646A}" name="WorksheetConnection_Virat Kohli Performance Dashboard1.xlsx!FoursAndSixes" type="102" refreshedVersion="8" minRefreshableVersion="5">
    <extLst>
      <ext xmlns:x15="http://schemas.microsoft.com/office/spreadsheetml/2010/11/main" uri="{DE250136-89BD-433C-8126-D09CA5730AF9}">
        <x15:connection id="FoursAndSixes">
          <x15:rangePr sourceName="_xlcn.WorksheetConnection_ViratKohliPerformanceDashboard1.xlsxFoursAndSixes1"/>
        </x15:connection>
      </ext>
    </extLst>
  </connection>
  <connection id="4" xr16:uid="{FFED0739-F531-405D-BEB5-22038D6ECE7D}" name="WorksheetConnection_Virat Kohli Performance Dashboard1.xlsx!KohliStats" type="102" refreshedVersion="8" minRefreshableVersion="5">
    <extLst>
      <ext xmlns:x15="http://schemas.microsoft.com/office/spreadsheetml/2010/11/main" uri="{DE250136-89BD-433C-8126-D09CA5730AF9}">
        <x15:connection id="KohliStats" autoDelete="1">
          <x15:rangePr sourceName="_xlcn.WorksheetConnection_ViratKohliPerformanceDashboard1.xlsxKohliStats1"/>
        </x15:connection>
      </ext>
    </extLst>
  </connection>
</connections>
</file>

<file path=xl/sharedStrings.xml><?xml version="1.0" encoding="utf-8"?>
<sst xmlns="http://schemas.openxmlformats.org/spreadsheetml/2006/main" count="3831" uniqueCount="203">
  <si>
    <t>index</t>
  </si>
  <si>
    <t>runs</t>
  </si>
  <si>
    <t>opponent</t>
  </si>
  <si>
    <t>ground</t>
  </si>
  <si>
    <t>date</t>
  </si>
  <si>
    <t>match</t>
  </si>
  <si>
    <t>Match_No</t>
  </si>
  <si>
    <t>total</t>
  </si>
  <si>
    <t>SriLanka</t>
  </si>
  <si>
    <t>Dambulla</t>
  </si>
  <si>
    <t>ODI</t>
  </si>
  <si>
    <t>Colombo(RPS)</t>
  </si>
  <si>
    <t>Pakistan</t>
  </si>
  <si>
    <t>Centurion</t>
  </si>
  <si>
    <t>WestIndies</t>
  </si>
  <si>
    <t>Johannesburg</t>
  </si>
  <si>
    <t>Australia</t>
  </si>
  <si>
    <t>Vadodara</t>
  </si>
  <si>
    <t>Mohali</t>
  </si>
  <si>
    <t>Rajkot</t>
  </si>
  <si>
    <t>Nagpur</t>
  </si>
  <si>
    <t>Kolkata</t>
  </si>
  <si>
    <t>Mirpur</t>
  </si>
  <si>
    <t>Bangladesh</t>
  </si>
  <si>
    <t>SouthAfrica</t>
  </si>
  <si>
    <t>Jaipur</t>
  </si>
  <si>
    <t>Ahmedabad</t>
  </si>
  <si>
    <t>Zimbabwe</t>
  </si>
  <si>
    <t>Bulawayo</t>
  </si>
  <si>
    <t>Harare</t>
  </si>
  <si>
    <t>T20</t>
  </si>
  <si>
    <t>NewZealand</t>
  </si>
  <si>
    <t>Visakhapatnam</t>
  </si>
  <si>
    <t>Guwahati</t>
  </si>
  <si>
    <t>Bengaluru</t>
  </si>
  <si>
    <t>Chennai</t>
  </si>
  <si>
    <t>Durban</t>
  </si>
  <si>
    <t>CapeTown</t>
  </si>
  <si>
    <t>Gqeberha</t>
  </si>
  <si>
    <t>England</t>
  </si>
  <si>
    <t>Ireland</t>
  </si>
  <si>
    <t>Netherlands</t>
  </si>
  <si>
    <t>Delhi</t>
  </si>
  <si>
    <t>Wankhede</t>
  </si>
  <si>
    <t>PortofSpain</t>
  </si>
  <si>
    <t>NorthSound</t>
  </si>
  <si>
    <t>Kingston</t>
  </si>
  <si>
    <t>Test</t>
  </si>
  <si>
    <t>Bridgetown</t>
  </si>
  <si>
    <t>Roseau</t>
  </si>
  <si>
    <t>Manchester</t>
  </si>
  <si>
    <t>Chester-le-Street</t>
  </si>
  <si>
    <t>Southampton</t>
  </si>
  <si>
    <t>TheOval</t>
  </si>
  <si>
    <t>Lord's</t>
  </si>
  <si>
    <t>Cardiff</t>
  </si>
  <si>
    <t>Hyderabad(Deccan)</t>
  </si>
  <si>
    <t>Cuttack</t>
  </si>
  <si>
    <t>Indore</t>
  </si>
  <si>
    <t>Melbourne</t>
  </si>
  <si>
    <t>Sydney</t>
  </si>
  <si>
    <t>Perth</t>
  </si>
  <si>
    <t>Adelaide</t>
  </si>
  <si>
    <t>Brisbane</t>
  </si>
  <si>
    <t>Hobart</t>
  </si>
  <si>
    <t>Hambantota</t>
  </si>
  <si>
    <t>Pallekele</t>
  </si>
  <si>
    <t>Afghanistan</t>
  </si>
  <si>
    <t>Pune</t>
  </si>
  <si>
    <t>Kochi</t>
  </si>
  <si>
    <t>Ranchi</t>
  </si>
  <si>
    <t>Dharamsala</t>
  </si>
  <si>
    <t>Birmingham</t>
  </si>
  <si>
    <t>Kanpur</t>
  </si>
  <si>
    <t>Napier</t>
  </si>
  <si>
    <t>Hamilton</t>
  </si>
  <si>
    <t>Auckland</t>
  </si>
  <si>
    <t>Wellington</t>
  </si>
  <si>
    <t>Fatullah</t>
  </si>
  <si>
    <t>Nottingham</t>
  </si>
  <si>
    <t>Leeds</t>
  </si>
  <si>
    <t>U.A.E.</t>
  </si>
  <si>
    <t>Galle</t>
  </si>
  <si>
    <t>Colombo(PSS)</t>
  </si>
  <si>
    <t>Colombo(SSC)</t>
  </si>
  <si>
    <t>Canberra</t>
  </si>
  <si>
    <t>GrosIslet</t>
  </si>
  <si>
    <t>Lauderhill</t>
  </si>
  <si>
    <t>Thiruvananthapuram</t>
  </si>
  <si>
    <t>Dublin(Malahide)</t>
  </si>
  <si>
    <t>Bristol</t>
  </si>
  <si>
    <t>Brabourne</t>
  </si>
  <si>
    <t>MountMaunganui</t>
  </si>
  <si>
    <t>Providence</t>
  </si>
  <si>
    <t>Christchurch</t>
  </si>
  <si>
    <t>Dubai(DSC)</t>
  </si>
  <si>
    <t>Scotland</t>
  </si>
  <si>
    <t>Paarl</t>
  </si>
  <si>
    <t>Runs</t>
  </si>
  <si>
    <t>BF</t>
  </si>
  <si>
    <t>4s</t>
  </si>
  <si>
    <t>6s</t>
  </si>
  <si>
    <t>SR</t>
  </si>
  <si>
    <t>Pos</t>
  </si>
  <si>
    <t>Dismissal</t>
  </si>
  <si>
    <t>Inns</t>
  </si>
  <si>
    <t>Opposition</t>
  </si>
  <si>
    <t>Ground</t>
  </si>
  <si>
    <t>Start Date</t>
  </si>
  <si>
    <t>lbw</t>
  </si>
  <si>
    <t>v Sri Lanka</t>
  </si>
  <si>
    <t>caught</t>
  </si>
  <si>
    <t>run out</t>
  </si>
  <si>
    <t>Colombo (RPS)</t>
  </si>
  <si>
    <t>bowled</t>
  </si>
  <si>
    <t>not out</t>
  </si>
  <si>
    <t>v Australia</t>
  </si>
  <si>
    <t>v Bangladesh</t>
  </si>
  <si>
    <t>Dhaka</t>
  </si>
  <si>
    <t>v South Africa</t>
  </si>
  <si>
    <t>v Zimbabwe</t>
  </si>
  <si>
    <t>v New Zealand</t>
  </si>
  <si>
    <t>Cape Town</t>
  </si>
  <si>
    <t>Port Elizabeth</t>
  </si>
  <si>
    <t>v Ireland</t>
  </si>
  <si>
    <t>v Netherlands</t>
  </si>
  <si>
    <t>v West Indies</t>
  </si>
  <si>
    <t>v Pakistan</t>
  </si>
  <si>
    <t>Mumbai</t>
  </si>
  <si>
    <t>Port of Spain</t>
  </si>
  <si>
    <t>North Sound</t>
  </si>
  <si>
    <t>stumped</t>
  </si>
  <si>
    <t>v England</t>
  </si>
  <si>
    <t>The Oval</t>
  </si>
  <si>
    <t>hit wicket</t>
  </si>
  <si>
    <t>Hyderabad (Deccan)</t>
  </si>
  <si>
    <t>Row Labels</t>
  </si>
  <si>
    <t>Grand Total</t>
  </si>
  <si>
    <t>Sum of runs</t>
  </si>
  <si>
    <t>2008</t>
  </si>
  <si>
    <t>2009</t>
  </si>
  <si>
    <t>2010</t>
  </si>
  <si>
    <t>2011</t>
  </si>
  <si>
    <t>2012</t>
  </si>
  <si>
    <t>2013</t>
  </si>
  <si>
    <t>2014</t>
  </si>
  <si>
    <t>2015</t>
  </si>
  <si>
    <t>2016</t>
  </si>
  <si>
    <t>2017</t>
  </si>
  <si>
    <t>Column Labels</t>
  </si>
  <si>
    <t>Max of runs</t>
  </si>
  <si>
    <t>Best T20</t>
  </si>
  <si>
    <t>BEST ODI</t>
  </si>
  <si>
    <t>BEST TEST</t>
  </si>
  <si>
    <t>GRAND TOTAL</t>
  </si>
  <si>
    <t>CENTURYDUCKSFIFTIES</t>
  </si>
  <si>
    <t xml:space="preserve">BEST SCORE </t>
  </si>
  <si>
    <t>TOTAL RUNS AGAINST EACH OPPONENTS</t>
  </si>
  <si>
    <t>CFD</t>
  </si>
  <si>
    <t>DUCK</t>
  </si>
  <si>
    <t>CENTURY</t>
  </si>
  <si>
    <t>FIFTY</t>
  </si>
  <si>
    <t>Count of runs</t>
  </si>
  <si>
    <t>TOTAL CENTURY</t>
  </si>
  <si>
    <t>TOTAL FIFTY</t>
  </si>
  <si>
    <t>TOTAL DUCKS</t>
  </si>
  <si>
    <t>FOURS AND SIXES DATA</t>
  </si>
  <si>
    <t>Total 4s</t>
  </si>
  <si>
    <t>Total 6s</t>
  </si>
  <si>
    <t>Average of SR</t>
  </si>
  <si>
    <t>TEST STRIKE RATES AGAINST EACH TEAMS</t>
  </si>
  <si>
    <t>TOTAL INTERNATIONAL MATCHES PLAYED</t>
  </si>
  <si>
    <t>Count of Match_No</t>
  </si>
  <si>
    <t>TEST</t>
  </si>
  <si>
    <t>TOTAL RUNS ON EACH GROUNDS</t>
  </si>
  <si>
    <t xml:space="preserve">AVERAGE RUNS </t>
  </si>
  <si>
    <t>Average of runs</t>
  </si>
  <si>
    <t>2019</t>
  </si>
  <si>
    <t>2021</t>
  </si>
  <si>
    <t>1-50</t>
  </si>
  <si>
    <t>51-100</t>
  </si>
  <si>
    <t>101-150</t>
  </si>
  <si>
    <t>151-200</t>
  </si>
  <si>
    <t>201-250</t>
  </si>
  <si>
    <t>251-300</t>
  </si>
  <si>
    <t>301-350</t>
  </si>
  <si>
    <t>351-400</t>
  </si>
  <si>
    <t>401-450</t>
  </si>
  <si>
    <t>451-500</t>
  </si>
  <si>
    <t>501-550</t>
  </si>
  <si>
    <t>2018</t>
  </si>
  <si>
    <t>2020</t>
  </si>
  <si>
    <t>2022</t>
  </si>
  <si>
    <t>0-49</t>
  </si>
  <si>
    <t>50-99</t>
  </si>
  <si>
    <t>100-149</t>
  </si>
  <si>
    <t>150-199</t>
  </si>
  <si>
    <t>200-249</t>
  </si>
  <si>
    <t>250-299</t>
  </si>
  <si>
    <t>MATCH NO WISE GROUPED COUNT OF RUNS</t>
  </si>
  <si>
    <t>Count of total</t>
  </si>
  <si>
    <t>RUNS SCORED</t>
  </si>
  <si>
    <t>MATCH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</si>
</sst>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5" fontId="0" fillId="0" borderId="0" xfId="0" applyNumberFormat="1"/>
    <xf numFmtId="0" fontId="0" fillId="0" borderId="0" xfId="0" pivotButton="1"/>
    <xf numFmtId="0" fontId="0" fillId="0" borderId="0" xfId="0" applyAlignment="1">
      <alignment horizontal="left"/>
    </xf>
    <xf numFmtId="0" fontId="16" fillId="0" borderId="0" xfId="0" applyFont="1"/>
    <xf numFmtId="0" fontId="0" fillId="33" borderId="11" xfId="0" applyFill="1" applyBorder="1"/>
    <xf numFmtId="0" fontId="0" fillId="33" borderId="12" xfId="0" applyFill="1" applyBorder="1"/>
    <xf numFmtId="0" fontId="0" fillId="0" borderId="11" xfId="0" applyBorder="1"/>
    <xf numFmtId="0" fontId="0" fillId="0" borderId="12" xfId="0" applyBorder="1"/>
    <xf numFmtId="15" fontId="0" fillId="33" borderId="11" xfId="0" applyNumberFormat="1" applyFill="1" applyBorder="1"/>
    <xf numFmtId="15" fontId="0" fillId="0" borderId="11" xfId="0" applyNumberFormat="1" applyBorder="1"/>
    <xf numFmtId="0" fontId="13" fillId="34" borderId="10" xfId="0" applyFont="1" applyFill="1" applyBorder="1"/>
    <xf numFmtId="0" fontId="0" fillId="0" borderId="13" xfId="0" applyBorder="1"/>
    <xf numFmtId="15" fontId="0" fillId="0" borderId="13" xfId="0" applyNumberFormat="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2" fontId="0" fillId="0" borderId="0" xfId="0" applyNumberFormat="1"/>
    <xf numFmtId="0" fontId="0" fillId="0" borderId="0" xfId="0" applyAlignment="1">
      <alignment horizontal="center"/>
    </xf>
    <xf numFmtId="164" fontId="0" fillId="0" borderId="0" xfId="0" applyNumberFormat="1"/>
    <xf numFmtId="0" fontId="13" fillId="34" borderId="23" xfId="0" applyFont="1" applyFill="1" applyBorder="1"/>
    <xf numFmtId="0" fontId="13" fillId="34" borderId="11" xfId="0" applyFont="1" applyFill="1" applyBorder="1"/>
    <xf numFmtId="0" fontId="13" fillId="34" borderId="12" xfId="0" applyFont="1" applyFill="1" applyBorder="1"/>
    <xf numFmtId="0" fontId="0" fillId="33" borderId="23" xfId="0" applyFill="1" applyBorder="1"/>
    <xf numFmtId="0" fontId="0" fillId="0" borderId="23" xfId="0"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0" formatCode="General"/>
    </dxf>
    <dxf>
      <font>
        <b val="0"/>
        <i val="0"/>
        <strike val="0"/>
        <condense val="0"/>
        <extend val="0"/>
        <outline val="0"/>
        <shadow val="0"/>
        <u val="none"/>
        <vertAlign val="baseline"/>
        <sz val="11"/>
        <color theme="1"/>
        <name val="Calibri"/>
        <family val="2"/>
        <scheme val="minor"/>
      </font>
      <numFmt numFmtId="20" formatCode="dd/mmm/yy"/>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20" formatCode="dd/mmm/yy"/>
    </dxf>
  </dxfs>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microsoft.com/office/2011/relationships/timelineCache" Target="timelineCaches/timelineCache1.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1.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5.xml"/><Relationship Id="rId22" Type="http://schemas.openxmlformats.org/officeDocument/2006/relationships/powerPivotData" Target="model/item.data"/><Relationship Id="rId27" Type="http://schemas.openxmlformats.org/officeDocument/2006/relationships/customXml" Target="../customXml/item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Dashboard1.xlsx]PivotTables!PivotTable2</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RUNS AGAINST EACH OPPONENTS</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PivotTables!$R$11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6F51-4849-B623-C0FBBFA8BBE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6F51-4849-B623-C0FBBFA8BBEE}"/>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6F51-4849-B623-C0FBBFA8BBEE}"/>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6F51-4849-B623-C0FBBFA8BBEE}"/>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6F51-4849-B623-C0FBBFA8BBEE}"/>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6F51-4849-B623-C0FBBFA8BBEE}"/>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6F51-4849-B623-C0FBBFA8BBEE}"/>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6F51-4849-B623-C0FBBFA8BBEE}"/>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C-6F51-4849-B623-C0FBBFA8BBEE}"/>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6F51-4849-B623-C0FBBFA8BBEE}"/>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E-6F51-4849-B623-C0FBBFA8BBEE}"/>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6F51-4849-B623-C0FBBFA8BBEE}"/>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0-6F51-4849-B623-C0FBBFA8BBEE}"/>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6F51-4849-B623-C0FBBFA8BBE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PivotTables!$Q$12:$Q$26</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PivotTables!$R$12:$R$26</c:f>
              <c:numCache>
                <c:formatCode>General</c:formatCode>
                <c:ptCount val="14"/>
                <c:pt idx="0">
                  <c:v>117</c:v>
                </c:pt>
                <c:pt idx="1">
                  <c:v>4483</c:v>
                </c:pt>
                <c:pt idx="2">
                  <c:v>1201</c:v>
                </c:pt>
                <c:pt idx="3">
                  <c:v>3903</c:v>
                </c:pt>
                <c:pt idx="4">
                  <c:v>87</c:v>
                </c:pt>
                <c:pt idx="5">
                  <c:v>12</c:v>
                </c:pt>
                <c:pt idx="6">
                  <c:v>2555</c:v>
                </c:pt>
                <c:pt idx="7">
                  <c:v>847</c:v>
                </c:pt>
                <c:pt idx="8">
                  <c:v>2</c:v>
                </c:pt>
                <c:pt idx="9">
                  <c:v>2893</c:v>
                </c:pt>
                <c:pt idx="10">
                  <c:v>3644</c:v>
                </c:pt>
                <c:pt idx="11">
                  <c:v>33</c:v>
                </c:pt>
                <c:pt idx="12">
                  <c:v>3653</c:v>
                </c:pt>
                <c:pt idx="13">
                  <c:v>279</c:v>
                </c:pt>
              </c:numCache>
            </c:numRef>
          </c:val>
          <c:extLst>
            <c:ext xmlns:c16="http://schemas.microsoft.com/office/drawing/2014/chart" uri="{C3380CC4-5D6E-409C-BE32-E72D297353CC}">
              <c16:uniqueId val="{00000000-6F51-4849-B623-C0FBBFA8BBEE}"/>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BEST SCORES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PivotTables!$X$5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PivotTables!$W$6:$W$9</c:f>
              <c:strCache>
                <c:ptCount val="3"/>
                <c:pt idx="0">
                  <c:v>ODI</c:v>
                </c:pt>
                <c:pt idx="1">
                  <c:v>T20</c:v>
                </c:pt>
                <c:pt idx="2">
                  <c:v>Test</c:v>
                </c:pt>
              </c:strCache>
            </c:strRef>
          </c:cat>
          <c:val>
            <c:numRef>
              <c:f>PivotTables!$X$6:$X$9</c:f>
              <c:numCache>
                <c:formatCode>General</c:formatCode>
                <c:ptCount val="3"/>
                <c:pt idx="0">
                  <c:v>183</c:v>
                </c:pt>
                <c:pt idx="1">
                  <c:v>94</c:v>
                </c:pt>
                <c:pt idx="2">
                  <c:v>254</c:v>
                </c:pt>
              </c:numCache>
            </c:numRef>
          </c:val>
          <c:smooth val="0"/>
          <c:extLst>
            <c:ext xmlns:c16="http://schemas.microsoft.com/office/drawing/2014/chart" uri="{C3380CC4-5D6E-409C-BE32-E72D297353CC}">
              <c16:uniqueId val="{00000000-BD06-4AEF-80E7-A5812FCE9A1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37041664"/>
        <c:axId val="1937034944"/>
      </c:lineChart>
      <c:catAx>
        <c:axId val="1937041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937034944"/>
        <c:crosses val="autoZero"/>
        <c:auto val="1"/>
        <c:lblAlgn val="ctr"/>
        <c:lblOffset val="100"/>
        <c:noMultiLvlLbl val="0"/>
      </c:catAx>
      <c:valAx>
        <c:axId val="1937034944"/>
        <c:scaling>
          <c:orientation val="minMax"/>
        </c:scaling>
        <c:delete val="1"/>
        <c:axPos val="l"/>
        <c:numFmt formatCode="General" sourceLinked="1"/>
        <c:majorTickMark val="none"/>
        <c:minorTickMark val="none"/>
        <c:tickLblPos val="nextTo"/>
        <c:crossAx val="193704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CENTURIS</a:t>
            </a:r>
            <a:r>
              <a:rPr lang="en-US" baseline="0"/>
              <a:t> VS DUCKS VS FIFTIES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Bauhaus 93" panose="04030905020B02020C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PivotTables!$AD$5</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Bauhaus 93" panose="04030905020B02020C02" pitchFamily="8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PivotTables!$AC$6:$AC$9</c:f>
              <c:strCache>
                <c:ptCount val="3"/>
                <c:pt idx="0">
                  <c:v>CENTURY</c:v>
                </c:pt>
                <c:pt idx="1">
                  <c:v>DUCK</c:v>
                </c:pt>
                <c:pt idx="2">
                  <c:v>FIFTY</c:v>
                </c:pt>
              </c:strCache>
            </c:strRef>
          </c:cat>
          <c:val>
            <c:numRef>
              <c:f>PivotTables!$AD$6:$AD$9</c:f>
              <c:numCache>
                <c:formatCode>General</c:formatCode>
                <c:ptCount val="3"/>
                <c:pt idx="0">
                  <c:v>69</c:v>
                </c:pt>
                <c:pt idx="1">
                  <c:v>32</c:v>
                </c:pt>
                <c:pt idx="2">
                  <c:v>122</c:v>
                </c:pt>
              </c:numCache>
            </c:numRef>
          </c:val>
          <c:extLst>
            <c:ext xmlns:c16="http://schemas.microsoft.com/office/drawing/2014/chart" uri="{C3380CC4-5D6E-409C-BE32-E72D297353CC}">
              <c16:uniqueId val="{00000000-0CE8-4A62-AC2F-7A5CFBBEB222}"/>
            </c:ext>
          </c:extLst>
        </c:ser>
        <c:dLbls>
          <c:showLegendKey val="0"/>
          <c:showVal val="0"/>
          <c:showCatName val="0"/>
          <c:showSerName val="0"/>
          <c:showPercent val="0"/>
          <c:showBubbleSize val="0"/>
        </c:dLbls>
        <c:gapWidth val="150"/>
        <c:shape val="box"/>
        <c:axId val="609702704"/>
        <c:axId val="609719984"/>
        <c:axId val="0"/>
      </c:bar3DChart>
      <c:catAx>
        <c:axId val="609702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9719984"/>
        <c:crosses val="autoZero"/>
        <c:auto val="1"/>
        <c:lblAlgn val="ctr"/>
        <c:lblOffset val="100"/>
        <c:noMultiLvlLbl val="0"/>
      </c:catAx>
      <c:valAx>
        <c:axId val="60971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09702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AVERAGE RUNS AGAINST TEAMS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PivotTables!$AZ$2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A90-4272-B298-4313F455504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A90-4272-B298-4313F455504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A90-4272-B298-4313F455504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A90-4272-B298-4313F455504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A90-4272-B298-4313F455504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A90-4272-B298-4313F455504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A90-4272-B298-4313F4555044}"/>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DA90-4272-B298-4313F4555044}"/>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DA90-4272-B298-4313F4555044}"/>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DA90-4272-B298-4313F4555044}"/>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DA90-4272-B298-4313F4555044}"/>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DA90-4272-B298-4313F4555044}"/>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DA90-4272-B298-4313F4555044}"/>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DA90-4272-B298-4313F455504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PivotTables!$AY$3:$AY$17</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PivotTables!$AZ$3:$AZ$17</c:f>
              <c:numCache>
                <c:formatCode>0.0</c:formatCode>
                <c:ptCount val="14"/>
                <c:pt idx="0">
                  <c:v>58.5</c:v>
                </c:pt>
                <c:pt idx="1">
                  <c:v>47.189473684210526</c:v>
                </c:pt>
                <c:pt idx="2">
                  <c:v>57.19047619047619</c:v>
                </c:pt>
                <c:pt idx="3">
                  <c:v>37.893203883495147</c:v>
                </c:pt>
                <c:pt idx="4">
                  <c:v>21.75</c:v>
                </c:pt>
                <c:pt idx="5">
                  <c:v>12</c:v>
                </c:pt>
                <c:pt idx="6">
                  <c:v>44.824561403508774</c:v>
                </c:pt>
                <c:pt idx="7">
                  <c:v>42.35</c:v>
                </c:pt>
                <c:pt idx="8">
                  <c:v>2</c:v>
                </c:pt>
                <c:pt idx="9">
                  <c:v>47.42622950819672</c:v>
                </c:pt>
                <c:pt idx="10">
                  <c:v>52.057142857142857</c:v>
                </c:pt>
                <c:pt idx="11">
                  <c:v>33</c:v>
                </c:pt>
                <c:pt idx="12">
                  <c:v>50.041095890410958</c:v>
                </c:pt>
                <c:pt idx="13">
                  <c:v>39.857142857142854</c:v>
                </c:pt>
              </c:numCache>
            </c:numRef>
          </c:val>
          <c:extLst>
            <c:ext xmlns:c16="http://schemas.microsoft.com/office/drawing/2014/chart" uri="{C3380CC4-5D6E-409C-BE32-E72D297353CC}">
              <c16:uniqueId val="{00000000-4FE6-47BC-BE93-4848D5890A4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Dashboard1.xlsx]PivotTables!PivotTable10</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a:t>
            </a:r>
            <a:r>
              <a:rPr lang="en-US" baseline="0"/>
              <a:t> MATCHES PLAYED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PivotTables!$AT$2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PivotTables!$AS$3:$AS$6</c:f>
              <c:strCache>
                <c:ptCount val="3"/>
                <c:pt idx="0">
                  <c:v>ODI</c:v>
                </c:pt>
                <c:pt idx="1">
                  <c:v>T20</c:v>
                </c:pt>
                <c:pt idx="2">
                  <c:v>Test</c:v>
                </c:pt>
              </c:strCache>
            </c:strRef>
          </c:cat>
          <c:val>
            <c:numRef>
              <c:f>PivotTables!$AT$3:$AT$6</c:f>
              <c:numCache>
                <c:formatCode>General</c:formatCode>
                <c:ptCount val="3"/>
                <c:pt idx="0">
                  <c:v>252</c:v>
                </c:pt>
                <c:pt idx="1">
                  <c:v>91</c:v>
                </c:pt>
                <c:pt idx="2">
                  <c:v>173</c:v>
                </c:pt>
              </c:numCache>
            </c:numRef>
          </c:val>
          <c:extLst>
            <c:ext xmlns:c16="http://schemas.microsoft.com/office/drawing/2014/chart" uri="{C3380CC4-5D6E-409C-BE32-E72D297353CC}">
              <c16:uniqueId val="{00000000-9D06-45F4-BA1C-0022ACA49080}"/>
            </c:ext>
          </c:extLst>
        </c:ser>
        <c:dLbls>
          <c:showLegendKey val="0"/>
          <c:showVal val="1"/>
          <c:showCatName val="0"/>
          <c:showSerName val="0"/>
          <c:showPercent val="0"/>
          <c:showBubbleSize val="0"/>
        </c:dLbls>
        <c:axId val="580599344"/>
        <c:axId val="580603184"/>
      </c:radarChart>
      <c:catAx>
        <c:axId val="580599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603184"/>
        <c:crosses val="autoZero"/>
        <c:auto val="1"/>
        <c:lblAlgn val="ctr"/>
        <c:lblOffset val="100"/>
        <c:noMultiLvlLbl val="0"/>
      </c:catAx>
      <c:valAx>
        <c:axId val="580603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059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 4s AND 6s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PivotTables!$AH$2</c:f>
              <c:strCache>
                <c:ptCount val="1"/>
                <c:pt idx="0">
                  <c:v>Total 4s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PivotTables!$AH$3:$AH$13</c:f>
              <c:numCache>
                <c:formatCode>General</c:formatCode>
                <c:ptCount val="10"/>
                <c:pt idx="0">
                  <c:v>21</c:v>
                </c:pt>
                <c:pt idx="1">
                  <c:v>26</c:v>
                </c:pt>
                <c:pt idx="2">
                  <c:v>69</c:v>
                </c:pt>
                <c:pt idx="3">
                  <c:v>121</c:v>
                </c:pt>
                <c:pt idx="4">
                  <c:v>36</c:v>
                </c:pt>
                <c:pt idx="5">
                  <c:v>120</c:v>
                </c:pt>
                <c:pt idx="6">
                  <c:v>89</c:v>
                </c:pt>
                <c:pt idx="7">
                  <c:v>15</c:v>
                </c:pt>
                <c:pt idx="8">
                  <c:v>62</c:v>
                </c:pt>
                <c:pt idx="9">
                  <c:v>18</c:v>
                </c:pt>
              </c:numCache>
            </c:numRef>
          </c:val>
          <c:smooth val="0"/>
          <c:extLst>
            <c:ext xmlns:c16="http://schemas.microsoft.com/office/drawing/2014/chart" uri="{C3380CC4-5D6E-409C-BE32-E72D297353CC}">
              <c16:uniqueId val="{00000000-3510-48FA-B56C-D60787FEB17A}"/>
            </c:ext>
          </c:extLst>
        </c:ser>
        <c:ser>
          <c:idx val="1"/>
          <c:order val="1"/>
          <c:tx>
            <c:strRef>
              <c:f>PivotTables!$AI$2</c:f>
              <c:strCache>
                <c:ptCount val="1"/>
                <c:pt idx="0">
                  <c:v>Total 6s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PivotTables!$AI$3:$AI$13</c:f>
              <c:numCache>
                <c:formatCode>General</c:formatCode>
                <c:ptCount val="10"/>
                <c:pt idx="0">
                  <c:v>1</c:v>
                </c:pt>
                <c:pt idx="1">
                  <c:v>1</c:v>
                </c:pt>
                <c:pt idx="2">
                  <c:v>4</c:v>
                </c:pt>
                <c:pt idx="3">
                  <c:v>7</c:v>
                </c:pt>
                <c:pt idx="4">
                  <c:v>1</c:v>
                </c:pt>
                <c:pt idx="5">
                  <c:v>19</c:v>
                </c:pt>
                <c:pt idx="6">
                  <c:v>19</c:v>
                </c:pt>
                <c:pt idx="7">
                  <c:v>7</c:v>
                </c:pt>
                <c:pt idx="8">
                  <c:v>8</c:v>
                </c:pt>
                <c:pt idx="9">
                  <c:v>5</c:v>
                </c:pt>
              </c:numCache>
            </c:numRef>
          </c:val>
          <c:smooth val="0"/>
          <c:extLst>
            <c:ext xmlns:c16="http://schemas.microsoft.com/office/drawing/2014/chart" uri="{C3380CC4-5D6E-409C-BE32-E72D297353CC}">
              <c16:uniqueId val="{00000001-3510-48FA-B56C-D60787FEB17A}"/>
            </c:ext>
          </c:extLst>
        </c:ser>
        <c:dLbls>
          <c:dLblPos val="ctr"/>
          <c:showLegendKey val="0"/>
          <c:showVal val="1"/>
          <c:showCatName val="0"/>
          <c:showSerName val="0"/>
          <c:showPercent val="0"/>
          <c:showBubbleSize val="0"/>
        </c:dLbls>
        <c:marker val="1"/>
        <c:smooth val="0"/>
        <c:axId val="609713744"/>
        <c:axId val="609705584"/>
      </c:lineChart>
      <c:catAx>
        <c:axId val="609713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09705584"/>
        <c:crosses val="autoZero"/>
        <c:auto val="1"/>
        <c:lblAlgn val="ctr"/>
        <c:lblOffset val="100"/>
        <c:noMultiLvlLbl val="0"/>
      </c:catAx>
      <c:valAx>
        <c:axId val="6097055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9713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SCORES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PivotTables!$AB$3</c:f>
              <c:strCache>
                <c:ptCount val="1"/>
                <c:pt idx="0">
                  <c:v>Total</c:v>
                </c:pt>
              </c:strCache>
            </c:strRef>
          </c:tx>
          <c:spPr>
            <a:ln w="28575" cap="rnd">
              <a:solidFill>
                <a:schemeClr val="accent1"/>
              </a:solidFill>
              <a:round/>
            </a:ln>
            <a:effectLst/>
          </c:spPr>
          <c:marker>
            <c:symbol val="none"/>
          </c:marker>
          <c:cat>
            <c:strRef>
              <c:f>PivotTables!$AA$4:$AA$15</c:f>
              <c:strCache>
                <c:ptCount val="11"/>
                <c:pt idx="0">
                  <c:v>v Australia</c:v>
                </c:pt>
                <c:pt idx="1">
                  <c:v>v Bangladesh</c:v>
                </c:pt>
                <c:pt idx="2">
                  <c:v>v England</c:v>
                </c:pt>
                <c:pt idx="3">
                  <c:v>v Ireland</c:v>
                </c:pt>
                <c:pt idx="4">
                  <c:v>v Netherlands</c:v>
                </c:pt>
                <c:pt idx="5">
                  <c:v>v New Zealand</c:v>
                </c:pt>
                <c:pt idx="6">
                  <c:v>v Pakistan</c:v>
                </c:pt>
                <c:pt idx="7">
                  <c:v>v South Africa</c:v>
                </c:pt>
                <c:pt idx="8">
                  <c:v>v Sri Lanka</c:v>
                </c:pt>
                <c:pt idx="9">
                  <c:v>v West Indies</c:v>
                </c:pt>
                <c:pt idx="10">
                  <c:v>v Zimbabwe</c:v>
                </c:pt>
              </c:strCache>
            </c:strRef>
          </c:cat>
          <c:val>
            <c:numRef>
              <c:f>PivotTables!$AB$4:$AB$15</c:f>
              <c:numCache>
                <c:formatCode>0.00</c:formatCode>
                <c:ptCount val="11"/>
                <c:pt idx="0">
                  <c:v>82.615499999999997</c:v>
                </c:pt>
                <c:pt idx="1">
                  <c:v>86.325000000000003</c:v>
                </c:pt>
                <c:pt idx="2">
                  <c:v>76.599047619047624</c:v>
                </c:pt>
                <c:pt idx="3">
                  <c:v>64.150000000000006</c:v>
                </c:pt>
                <c:pt idx="4">
                  <c:v>60</c:v>
                </c:pt>
                <c:pt idx="5">
                  <c:v>80.170714285714283</c:v>
                </c:pt>
                <c:pt idx="6">
                  <c:v>37.67</c:v>
                </c:pt>
                <c:pt idx="7">
                  <c:v>68.557333333333332</c:v>
                </c:pt>
                <c:pt idx="8">
                  <c:v>78.992499999999993</c:v>
                </c:pt>
                <c:pt idx="9">
                  <c:v>82.440526315789484</c:v>
                </c:pt>
                <c:pt idx="10">
                  <c:v>64.715999999999994</c:v>
                </c:pt>
              </c:numCache>
            </c:numRef>
          </c:val>
          <c:smooth val="0"/>
          <c:extLst>
            <c:ext xmlns:c16="http://schemas.microsoft.com/office/drawing/2014/chart" uri="{C3380CC4-5D6E-409C-BE32-E72D297353CC}">
              <c16:uniqueId val="{00000000-4701-4F48-9B53-9B3E70520448}"/>
            </c:ext>
          </c:extLst>
        </c:ser>
        <c:dLbls>
          <c:showLegendKey val="0"/>
          <c:showVal val="0"/>
          <c:showCatName val="0"/>
          <c:showSerName val="0"/>
          <c:showPercent val="0"/>
          <c:showBubbleSize val="0"/>
        </c:dLbls>
        <c:smooth val="0"/>
        <c:axId val="609689744"/>
        <c:axId val="609717104"/>
      </c:lineChart>
      <c:catAx>
        <c:axId val="60968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717104"/>
        <c:crosses val="autoZero"/>
        <c:auto val="1"/>
        <c:lblAlgn val="ctr"/>
        <c:lblOffset val="100"/>
        <c:noMultiLvlLbl val="0"/>
      </c:catAx>
      <c:valAx>
        <c:axId val="609717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68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Dashboard1.xlsx]PivotTables!PivotTable6</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PivotTables!$B$1:$B$2</c:f>
              <c:strCache>
                <c:ptCount val="1"/>
                <c:pt idx="0">
                  <c:v>ODI</c:v>
                </c:pt>
              </c:strCache>
            </c:strRef>
          </c:tx>
          <c:spPr>
            <a:solidFill>
              <a:schemeClr val="accent1"/>
            </a:solidFill>
            <a:ln>
              <a:noFill/>
            </a:ln>
            <a:effectLst/>
            <a:sp3d/>
          </c:spPr>
          <c:invertIfNegative val="0"/>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PivotTables!$B$3:$B$18</c:f>
              <c:numCache>
                <c:formatCode>General</c:formatCode>
                <c:ptCount val="15"/>
                <c:pt idx="0">
                  <c:v>159</c:v>
                </c:pt>
                <c:pt idx="1">
                  <c:v>325</c:v>
                </c:pt>
                <c:pt idx="2">
                  <c:v>995</c:v>
                </c:pt>
                <c:pt idx="3">
                  <c:v>1381</c:v>
                </c:pt>
                <c:pt idx="4">
                  <c:v>1026</c:v>
                </c:pt>
                <c:pt idx="5">
                  <c:v>1268</c:v>
                </c:pt>
                <c:pt idx="6">
                  <c:v>1054</c:v>
                </c:pt>
                <c:pt idx="7">
                  <c:v>623</c:v>
                </c:pt>
                <c:pt idx="8">
                  <c:v>739</c:v>
                </c:pt>
                <c:pt idx="9">
                  <c:v>1460</c:v>
                </c:pt>
                <c:pt idx="10">
                  <c:v>1202</c:v>
                </c:pt>
                <c:pt idx="11">
                  <c:v>1377</c:v>
                </c:pt>
                <c:pt idx="12">
                  <c:v>431</c:v>
                </c:pt>
                <c:pt idx="13">
                  <c:v>129</c:v>
                </c:pt>
                <c:pt idx="14">
                  <c:v>158</c:v>
                </c:pt>
              </c:numCache>
            </c:numRef>
          </c:val>
          <c:extLst>
            <c:ext xmlns:c16="http://schemas.microsoft.com/office/drawing/2014/chart" uri="{C3380CC4-5D6E-409C-BE32-E72D297353CC}">
              <c16:uniqueId val="{00000000-5BDC-4326-A6E7-4933FD159331}"/>
            </c:ext>
          </c:extLst>
        </c:ser>
        <c:ser>
          <c:idx val="1"/>
          <c:order val="1"/>
          <c:tx>
            <c:strRef>
              <c:f>PivotTables!$C$1:$C$2</c:f>
              <c:strCache>
                <c:ptCount val="1"/>
                <c:pt idx="0">
                  <c:v>T20</c:v>
                </c:pt>
              </c:strCache>
            </c:strRef>
          </c:tx>
          <c:spPr>
            <a:solidFill>
              <a:schemeClr val="accent2"/>
            </a:solidFill>
            <a:ln>
              <a:noFill/>
            </a:ln>
            <a:effectLst/>
            <a:sp3d/>
          </c:spPr>
          <c:invertIfNegative val="0"/>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PivotTables!$C$3:$C$18</c:f>
              <c:numCache>
                <c:formatCode>General</c:formatCode>
                <c:ptCount val="15"/>
                <c:pt idx="2">
                  <c:v>26</c:v>
                </c:pt>
                <c:pt idx="3">
                  <c:v>61</c:v>
                </c:pt>
                <c:pt idx="4">
                  <c:v>471</c:v>
                </c:pt>
                <c:pt idx="5">
                  <c:v>29</c:v>
                </c:pt>
                <c:pt idx="6">
                  <c:v>385</c:v>
                </c:pt>
                <c:pt idx="7">
                  <c:v>44</c:v>
                </c:pt>
                <c:pt idx="8">
                  <c:v>641</c:v>
                </c:pt>
                <c:pt idx="9">
                  <c:v>299</c:v>
                </c:pt>
                <c:pt idx="10">
                  <c:v>211</c:v>
                </c:pt>
                <c:pt idx="11">
                  <c:v>466</c:v>
                </c:pt>
                <c:pt idx="12">
                  <c:v>295</c:v>
                </c:pt>
                <c:pt idx="13">
                  <c:v>299</c:v>
                </c:pt>
                <c:pt idx="14">
                  <c:v>81</c:v>
                </c:pt>
              </c:numCache>
            </c:numRef>
          </c:val>
          <c:extLst>
            <c:ext xmlns:c16="http://schemas.microsoft.com/office/drawing/2014/chart" uri="{C3380CC4-5D6E-409C-BE32-E72D297353CC}">
              <c16:uniqueId val="{0000000E-DE78-46D1-9615-D44BD6140240}"/>
            </c:ext>
          </c:extLst>
        </c:ser>
        <c:ser>
          <c:idx val="2"/>
          <c:order val="2"/>
          <c:tx>
            <c:strRef>
              <c:f>PivotTables!$D$1:$D$2</c:f>
              <c:strCache>
                <c:ptCount val="1"/>
                <c:pt idx="0">
                  <c:v>Test</c:v>
                </c:pt>
              </c:strCache>
            </c:strRef>
          </c:tx>
          <c:spPr>
            <a:solidFill>
              <a:schemeClr val="accent3"/>
            </a:solidFill>
            <a:ln>
              <a:noFill/>
            </a:ln>
            <a:effectLst/>
            <a:sp3d/>
          </c:spPr>
          <c:invertIfNegative val="0"/>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PivotTables!$D$3:$D$18</c:f>
              <c:numCache>
                <c:formatCode>General</c:formatCode>
                <c:ptCount val="15"/>
                <c:pt idx="3">
                  <c:v>202</c:v>
                </c:pt>
                <c:pt idx="4">
                  <c:v>689</c:v>
                </c:pt>
                <c:pt idx="5">
                  <c:v>616</c:v>
                </c:pt>
                <c:pt idx="6">
                  <c:v>847</c:v>
                </c:pt>
                <c:pt idx="7">
                  <c:v>640</c:v>
                </c:pt>
                <c:pt idx="8">
                  <c:v>1215</c:v>
                </c:pt>
                <c:pt idx="9">
                  <c:v>1059</c:v>
                </c:pt>
                <c:pt idx="10">
                  <c:v>1322</c:v>
                </c:pt>
                <c:pt idx="11">
                  <c:v>612</c:v>
                </c:pt>
                <c:pt idx="12">
                  <c:v>116</c:v>
                </c:pt>
                <c:pt idx="13">
                  <c:v>536</c:v>
                </c:pt>
                <c:pt idx="14">
                  <c:v>220</c:v>
                </c:pt>
              </c:numCache>
            </c:numRef>
          </c:val>
          <c:extLst>
            <c:ext xmlns:c16="http://schemas.microsoft.com/office/drawing/2014/chart" uri="{C3380CC4-5D6E-409C-BE32-E72D297353CC}">
              <c16:uniqueId val="{0000000F-DE78-46D1-9615-D44BD6140240}"/>
            </c:ext>
          </c:extLst>
        </c:ser>
        <c:dLbls>
          <c:showLegendKey val="0"/>
          <c:showVal val="0"/>
          <c:showCatName val="0"/>
          <c:showSerName val="0"/>
          <c:showPercent val="0"/>
          <c:showBubbleSize val="0"/>
        </c:dLbls>
        <c:gapWidth val="150"/>
        <c:shape val="box"/>
        <c:axId val="2092175840"/>
        <c:axId val="2092167680"/>
        <c:axId val="0"/>
      </c:bar3DChart>
      <c:catAx>
        <c:axId val="2092175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167680"/>
        <c:crosses val="autoZero"/>
        <c:auto val="1"/>
        <c:lblAlgn val="ctr"/>
        <c:lblOffset val="100"/>
        <c:noMultiLvlLbl val="0"/>
      </c:catAx>
      <c:valAx>
        <c:axId val="2092167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1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Dashboard1.xlsx]PivotTables!PivotTable9</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PivotTables!$AM$2:$AM$3</c:f>
              <c:strCache>
                <c:ptCount val="1"/>
                <c:pt idx="0">
                  <c:v>ODI</c:v>
                </c:pt>
              </c:strCache>
            </c:strRef>
          </c:tx>
          <c:spPr>
            <a:solidFill>
              <a:schemeClr val="accent1"/>
            </a:solidFill>
            <a:ln>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PivotTables!$AM$4:$AM$77</c:f>
              <c:numCache>
                <c:formatCode>General</c:formatCode>
                <c:ptCount val="73"/>
                <c:pt idx="0">
                  <c:v>244</c:v>
                </c:pt>
                <c:pt idx="1">
                  <c:v>176</c:v>
                </c:pt>
                <c:pt idx="2">
                  <c:v>59</c:v>
                </c:pt>
                <c:pt idx="3">
                  <c:v>152</c:v>
                </c:pt>
                <c:pt idx="4">
                  <c:v>335</c:v>
                </c:pt>
                <c:pt idx="5">
                  <c:v>16</c:v>
                </c:pt>
                <c:pt idx="7">
                  <c:v>141</c:v>
                </c:pt>
                <c:pt idx="9">
                  <c:v>82</c:v>
                </c:pt>
                <c:pt idx="10">
                  <c:v>169</c:v>
                </c:pt>
                <c:pt idx="11">
                  <c:v>253</c:v>
                </c:pt>
                <c:pt idx="12">
                  <c:v>196</c:v>
                </c:pt>
                <c:pt idx="13">
                  <c:v>193</c:v>
                </c:pt>
                <c:pt idx="14">
                  <c:v>283</c:v>
                </c:pt>
                <c:pt idx="15">
                  <c:v>55</c:v>
                </c:pt>
                <c:pt idx="18">
                  <c:v>519</c:v>
                </c:pt>
                <c:pt idx="20">
                  <c:v>118</c:v>
                </c:pt>
                <c:pt idx="21">
                  <c:v>243</c:v>
                </c:pt>
                <c:pt idx="22">
                  <c:v>222</c:v>
                </c:pt>
                <c:pt idx="23">
                  <c:v>212</c:v>
                </c:pt>
                <c:pt idx="26">
                  <c:v>166</c:v>
                </c:pt>
                <c:pt idx="27">
                  <c:v>184</c:v>
                </c:pt>
                <c:pt idx="29">
                  <c:v>123</c:v>
                </c:pt>
                <c:pt idx="31">
                  <c:v>245</c:v>
                </c:pt>
                <c:pt idx="32">
                  <c:v>107</c:v>
                </c:pt>
                <c:pt idx="33">
                  <c:v>175</c:v>
                </c:pt>
                <c:pt idx="34">
                  <c:v>283</c:v>
                </c:pt>
                <c:pt idx="35">
                  <c:v>133</c:v>
                </c:pt>
                <c:pt idx="36">
                  <c:v>134</c:v>
                </c:pt>
                <c:pt idx="37">
                  <c:v>63</c:v>
                </c:pt>
                <c:pt idx="38">
                  <c:v>195</c:v>
                </c:pt>
                <c:pt idx="39">
                  <c:v>207</c:v>
                </c:pt>
                <c:pt idx="40">
                  <c:v>143</c:v>
                </c:pt>
                <c:pt idx="41">
                  <c:v>218</c:v>
                </c:pt>
                <c:pt idx="42">
                  <c:v>125</c:v>
                </c:pt>
                <c:pt idx="43">
                  <c:v>326</c:v>
                </c:pt>
                <c:pt idx="45">
                  <c:v>118</c:v>
                </c:pt>
                <c:pt idx="46">
                  <c:v>77</c:v>
                </c:pt>
                <c:pt idx="47">
                  <c:v>150</c:v>
                </c:pt>
                <c:pt idx="48">
                  <c:v>252</c:v>
                </c:pt>
                <c:pt idx="49">
                  <c:v>786</c:v>
                </c:pt>
                <c:pt idx="50">
                  <c:v>309</c:v>
                </c:pt>
                <c:pt idx="51">
                  <c:v>112</c:v>
                </c:pt>
                <c:pt idx="52">
                  <c:v>325</c:v>
                </c:pt>
                <c:pt idx="53">
                  <c:v>168</c:v>
                </c:pt>
                <c:pt idx="54">
                  <c:v>36</c:v>
                </c:pt>
                <c:pt idx="55">
                  <c:v>115</c:v>
                </c:pt>
                <c:pt idx="56">
                  <c:v>51</c:v>
                </c:pt>
                <c:pt idx="57">
                  <c:v>30</c:v>
                </c:pt>
                <c:pt idx="58">
                  <c:v>242</c:v>
                </c:pt>
                <c:pt idx="59">
                  <c:v>571</c:v>
                </c:pt>
                <c:pt idx="61">
                  <c:v>448</c:v>
                </c:pt>
                <c:pt idx="62">
                  <c:v>197</c:v>
                </c:pt>
                <c:pt idx="63">
                  <c:v>384</c:v>
                </c:pt>
                <c:pt idx="65">
                  <c:v>94</c:v>
                </c:pt>
                <c:pt idx="66">
                  <c:v>146</c:v>
                </c:pt>
                <c:pt idx="67">
                  <c:v>192</c:v>
                </c:pt>
                <c:pt idx="68">
                  <c:v>33</c:v>
                </c:pt>
                <c:pt idx="69">
                  <c:v>93</c:v>
                </c:pt>
                <c:pt idx="70">
                  <c:v>556</c:v>
                </c:pt>
                <c:pt idx="71">
                  <c:v>265</c:v>
                </c:pt>
                <c:pt idx="72">
                  <c:v>82</c:v>
                </c:pt>
              </c:numCache>
            </c:numRef>
          </c:val>
          <c:extLst>
            <c:ext xmlns:c16="http://schemas.microsoft.com/office/drawing/2014/chart" uri="{C3380CC4-5D6E-409C-BE32-E72D297353CC}">
              <c16:uniqueId val="{00000000-373B-4AFE-A2AC-6193D19D7508}"/>
            </c:ext>
          </c:extLst>
        </c:ser>
        <c:ser>
          <c:idx val="1"/>
          <c:order val="1"/>
          <c:tx>
            <c:strRef>
              <c:f>PivotTables!$AN$2:$AN$3</c:f>
              <c:strCache>
                <c:ptCount val="1"/>
                <c:pt idx="0">
                  <c:v>T20</c:v>
                </c:pt>
              </c:strCache>
            </c:strRef>
          </c:tx>
          <c:spPr>
            <a:solidFill>
              <a:schemeClr val="accent2"/>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PivotTables!$AN$4:$AN$77</c:f>
              <c:numCache>
                <c:formatCode>General</c:formatCode>
                <c:ptCount val="73"/>
                <c:pt idx="0">
                  <c:v>90</c:v>
                </c:pt>
                <c:pt idx="1">
                  <c:v>258</c:v>
                </c:pt>
                <c:pt idx="2">
                  <c:v>56</c:v>
                </c:pt>
                <c:pt idx="3">
                  <c:v>116</c:v>
                </c:pt>
                <c:pt idx="4">
                  <c:v>67</c:v>
                </c:pt>
                <c:pt idx="7">
                  <c:v>4</c:v>
                </c:pt>
                <c:pt idx="8">
                  <c:v>43</c:v>
                </c:pt>
                <c:pt idx="10">
                  <c:v>9</c:v>
                </c:pt>
                <c:pt idx="12">
                  <c:v>47</c:v>
                </c:pt>
                <c:pt idx="13">
                  <c:v>1</c:v>
                </c:pt>
                <c:pt idx="14">
                  <c:v>70</c:v>
                </c:pt>
                <c:pt idx="18">
                  <c:v>267</c:v>
                </c:pt>
                <c:pt idx="20">
                  <c:v>1</c:v>
                </c:pt>
                <c:pt idx="22">
                  <c:v>26</c:v>
                </c:pt>
                <c:pt idx="23">
                  <c:v>43</c:v>
                </c:pt>
                <c:pt idx="24">
                  <c:v>68</c:v>
                </c:pt>
                <c:pt idx="25">
                  <c:v>9</c:v>
                </c:pt>
                <c:pt idx="26">
                  <c:v>28</c:v>
                </c:pt>
                <c:pt idx="31">
                  <c:v>0</c:v>
                </c:pt>
                <c:pt idx="33">
                  <c:v>38</c:v>
                </c:pt>
                <c:pt idx="34">
                  <c:v>26</c:v>
                </c:pt>
                <c:pt idx="36">
                  <c:v>94</c:v>
                </c:pt>
                <c:pt idx="37">
                  <c:v>30</c:v>
                </c:pt>
                <c:pt idx="39">
                  <c:v>26</c:v>
                </c:pt>
                <c:pt idx="40">
                  <c:v>29</c:v>
                </c:pt>
                <c:pt idx="41">
                  <c:v>39</c:v>
                </c:pt>
                <c:pt idx="43">
                  <c:v>139</c:v>
                </c:pt>
                <c:pt idx="44">
                  <c:v>63</c:v>
                </c:pt>
                <c:pt idx="47">
                  <c:v>24</c:v>
                </c:pt>
                <c:pt idx="48">
                  <c:v>90</c:v>
                </c:pt>
                <c:pt idx="49">
                  <c:v>472</c:v>
                </c:pt>
                <c:pt idx="50">
                  <c:v>154</c:v>
                </c:pt>
                <c:pt idx="52">
                  <c:v>44</c:v>
                </c:pt>
                <c:pt idx="55">
                  <c:v>11</c:v>
                </c:pt>
                <c:pt idx="57">
                  <c:v>68</c:v>
                </c:pt>
                <c:pt idx="59">
                  <c:v>14</c:v>
                </c:pt>
                <c:pt idx="60">
                  <c:v>59</c:v>
                </c:pt>
                <c:pt idx="61">
                  <c:v>47</c:v>
                </c:pt>
                <c:pt idx="62">
                  <c:v>94</c:v>
                </c:pt>
                <c:pt idx="63">
                  <c:v>22</c:v>
                </c:pt>
                <c:pt idx="66">
                  <c:v>258</c:v>
                </c:pt>
                <c:pt idx="68">
                  <c:v>32</c:v>
                </c:pt>
                <c:pt idx="70">
                  <c:v>24</c:v>
                </c:pt>
                <c:pt idx="71">
                  <c:v>197</c:v>
                </c:pt>
                <c:pt idx="72">
                  <c:v>11</c:v>
                </c:pt>
              </c:numCache>
            </c:numRef>
          </c:val>
          <c:extLst>
            <c:ext xmlns:c16="http://schemas.microsoft.com/office/drawing/2014/chart" uri="{C3380CC4-5D6E-409C-BE32-E72D297353CC}">
              <c16:uniqueId val="{0000000E-FE09-4817-AAD4-D342870E0EAB}"/>
            </c:ext>
          </c:extLst>
        </c:ser>
        <c:ser>
          <c:idx val="2"/>
          <c:order val="2"/>
          <c:tx>
            <c:strRef>
              <c:f>PivotTables!$AO$2:$AO$3</c:f>
              <c:strCache>
                <c:ptCount val="1"/>
                <c:pt idx="0">
                  <c:v>Test</c:v>
                </c:pt>
              </c:strCache>
            </c:strRef>
          </c:tx>
          <c:spPr>
            <a:solidFill>
              <a:schemeClr val="accent3"/>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PivotTables!$AO$4:$AO$77</c:f>
              <c:numCache>
                <c:formatCode>General</c:formatCode>
                <c:ptCount val="73"/>
                <c:pt idx="0">
                  <c:v>509</c:v>
                </c:pt>
                <c:pt idx="1">
                  <c:v>60</c:v>
                </c:pt>
                <c:pt idx="2">
                  <c:v>71</c:v>
                </c:pt>
                <c:pt idx="3">
                  <c:v>217</c:v>
                </c:pt>
                <c:pt idx="4">
                  <c:v>231</c:v>
                </c:pt>
                <c:pt idx="6">
                  <c:v>27</c:v>
                </c:pt>
                <c:pt idx="7">
                  <c:v>20</c:v>
                </c:pt>
                <c:pt idx="11">
                  <c:v>141</c:v>
                </c:pt>
                <c:pt idx="13">
                  <c:v>211</c:v>
                </c:pt>
                <c:pt idx="14">
                  <c:v>267</c:v>
                </c:pt>
                <c:pt idx="16">
                  <c:v>17</c:v>
                </c:pt>
                <c:pt idx="17">
                  <c:v>88</c:v>
                </c:pt>
                <c:pt idx="19">
                  <c:v>52</c:v>
                </c:pt>
                <c:pt idx="22">
                  <c:v>467</c:v>
                </c:pt>
                <c:pt idx="26">
                  <c:v>57</c:v>
                </c:pt>
                <c:pt idx="27">
                  <c:v>14</c:v>
                </c:pt>
                <c:pt idx="28">
                  <c:v>212</c:v>
                </c:pt>
                <c:pt idx="30">
                  <c:v>7</c:v>
                </c:pt>
                <c:pt idx="36">
                  <c:v>379</c:v>
                </c:pt>
                <c:pt idx="37">
                  <c:v>228</c:v>
                </c:pt>
                <c:pt idx="39">
                  <c:v>310</c:v>
                </c:pt>
                <c:pt idx="40">
                  <c:v>27</c:v>
                </c:pt>
                <c:pt idx="41">
                  <c:v>139</c:v>
                </c:pt>
                <c:pt idx="43">
                  <c:v>323</c:v>
                </c:pt>
                <c:pt idx="45">
                  <c:v>62</c:v>
                </c:pt>
                <c:pt idx="46">
                  <c:v>127</c:v>
                </c:pt>
                <c:pt idx="47">
                  <c:v>7</c:v>
                </c:pt>
                <c:pt idx="48">
                  <c:v>316</c:v>
                </c:pt>
                <c:pt idx="50">
                  <c:v>244</c:v>
                </c:pt>
                <c:pt idx="52">
                  <c:v>354</c:v>
                </c:pt>
                <c:pt idx="54">
                  <c:v>260</c:v>
                </c:pt>
                <c:pt idx="55">
                  <c:v>209</c:v>
                </c:pt>
                <c:pt idx="57">
                  <c:v>42</c:v>
                </c:pt>
                <c:pt idx="58">
                  <c:v>259</c:v>
                </c:pt>
                <c:pt idx="61">
                  <c:v>267</c:v>
                </c:pt>
                <c:pt idx="62">
                  <c:v>228</c:v>
                </c:pt>
                <c:pt idx="63">
                  <c:v>18</c:v>
                </c:pt>
                <c:pt idx="64">
                  <c:v>30</c:v>
                </c:pt>
                <c:pt idx="65">
                  <c:v>228</c:v>
                </c:pt>
                <c:pt idx="66">
                  <c:v>248</c:v>
                </c:pt>
                <c:pt idx="67">
                  <c:v>169</c:v>
                </c:pt>
                <c:pt idx="70">
                  <c:v>299</c:v>
                </c:pt>
                <c:pt idx="71">
                  <c:v>469</c:v>
                </c:pt>
                <c:pt idx="72">
                  <c:v>164</c:v>
                </c:pt>
              </c:numCache>
            </c:numRef>
          </c:val>
          <c:extLst>
            <c:ext xmlns:c16="http://schemas.microsoft.com/office/drawing/2014/chart" uri="{C3380CC4-5D6E-409C-BE32-E72D297353CC}">
              <c16:uniqueId val="{0000000F-FE09-4817-AAD4-D342870E0EAB}"/>
            </c:ext>
          </c:extLst>
        </c:ser>
        <c:dLbls>
          <c:showLegendKey val="0"/>
          <c:showVal val="0"/>
          <c:showCatName val="0"/>
          <c:showSerName val="0"/>
          <c:showPercent val="0"/>
          <c:showBubbleSize val="0"/>
        </c:dLbls>
        <c:axId val="759009375"/>
        <c:axId val="759038655"/>
        <c:axId val="0"/>
      </c:area3DChart>
      <c:catAx>
        <c:axId val="759009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38655"/>
        <c:crosses val="autoZero"/>
        <c:auto val="1"/>
        <c:lblAlgn val="ctr"/>
        <c:lblOffset val="100"/>
        <c:noMultiLvlLbl val="0"/>
      </c:catAx>
      <c:valAx>
        <c:axId val="75903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093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PivotTables!$BK$3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PivotTables!$BJ$4:$BJ$15</c:f>
              <c:strCache>
                <c:ptCount val="11"/>
                <c:pt idx="0">
                  <c:v>1-50</c:v>
                </c:pt>
                <c:pt idx="1">
                  <c:v>51-100</c:v>
                </c:pt>
                <c:pt idx="2">
                  <c:v>101-150</c:v>
                </c:pt>
                <c:pt idx="3">
                  <c:v>151-200</c:v>
                </c:pt>
                <c:pt idx="4">
                  <c:v>201-250</c:v>
                </c:pt>
                <c:pt idx="5">
                  <c:v>251-300</c:v>
                </c:pt>
                <c:pt idx="6">
                  <c:v>301-350</c:v>
                </c:pt>
                <c:pt idx="7">
                  <c:v>351-400</c:v>
                </c:pt>
                <c:pt idx="8">
                  <c:v>401-450</c:v>
                </c:pt>
                <c:pt idx="9">
                  <c:v>451-500</c:v>
                </c:pt>
                <c:pt idx="10">
                  <c:v>501-550</c:v>
                </c:pt>
              </c:strCache>
            </c:strRef>
          </c:cat>
          <c:val>
            <c:numRef>
              <c:f>PivotTables!$BK$4:$BK$15</c:f>
              <c:numCache>
                <c:formatCode>General</c:formatCode>
                <c:ptCount val="11"/>
                <c:pt idx="0">
                  <c:v>1940</c:v>
                </c:pt>
                <c:pt idx="1">
                  <c:v>1791</c:v>
                </c:pt>
                <c:pt idx="2">
                  <c:v>2243</c:v>
                </c:pt>
                <c:pt idx="3">
                  <c:v>2395</c:v>
                </c:pt>
                <c:pt idx="4">
                  <c:v>2127</c:v>
                </c:pt>
                <c:pt idx="5">
                  <c:v>3062</c:v>
                </c:pt>
                <c:pt idx="6">
                  <c:v>2646</c:v>
                </c:pt>
                <c:pt idx="7">
                  <c:v>2811</c:v>
                </c:pt>
                <c:pt idx="8">
                  <c:v>2713</c:v>
                </c:pt>
                <c:pt idx="9">
                  <c:v>1630</c:v>
                </c:pt>
                <c:pt idx="10">
                  <c:v>351</c:v>
                </c:pt>
              </c:numCache>
            </c:numRef>
          </c:val>
          <c:smooth val="0"/>
          <c:extLst>
            <c:ext xmlns:c16="http://schemas.microsoft.com/office/drawing/2014/chart" uri="{C3380CC4-5D6E-409C-BE32-E72D297353CC}">
              <c16:uniqueId val="{00000000-2DE1-47D7-9964-B0A76C7B147D}"/>
            </c:ext>
          </c:extLst>
        </c:ser>
        <c:dLbls>
          <c:showLegendKey val="0"/>
          <c:showVal val="0"/>
          <c:showCatName val="0"/>
          <c:showSerName val="0"/>
          <c:showPercent val="0"/>
          <c:showBubbleSize val="0"/>
        </c:dLbls>
        <c:marker val="1"/>
        <c:smooth val="0"/>
        <c:axId val="853265344"/>
        <c:axId val="853264864"/>
      </c:lineChart>
      <c:catAx>
        <c:axId val="85326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64864"/>
        <c:crosses val="autoZero"/>
        <c:auto val="1"/>
        <c:lblAlgn val="ctr"/>
        <c:lblOffset val="100"/>
        <c:noMultiLvlLbl val="0"/>
      </c:catAx>
      <c:valAx>
        <c:axId val="85326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6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GROUP OF RUNS SCORED VERSUS OPPONENTS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PivotTables!$BR$3:$BR$4</c:f>
              <c:strCache>
                <c:ptCount val="1"/>
                <c:pt idx="0">
                  <c:v>Afghanistan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PivotTables!$BR$5:$BR$11</c:f>
              <c:numCache>
                <c:formatCode>General</c:formatCode>
                <c:ptCount val="6"/>
                <c:pt idx="1">
                  <c:v>2</c:v>
                </c:pt>
              </c:numCache>
            </c:numRef>
          </c:val>
          <c:extLst>
            <c:ext xmlns:c16="http://schemas.microsoft.com/office/drawing/2014/chart" uri="{C3380CC4-5D6E-409C-BE32-E72D297353CC}">
              <c16:uniqueId val="{00000000-7BA3-4D9C-9A07-316F366293ED}"/>
            </c:ext>
          </c:extLst>
        </c:ser>
        <c:ser>
          <c:idx val="1"/>
          <c:order val="1"/>
          <c:tx>
            <c:strRef>
              <c:f>PivotTables!$BS$3:$BS$4</c:f>
              <c:strCache>
                <c:ptCount val="1"/>
                <c:pt idx="0">
                  <c:v>Australia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PivotTables!$BS$5:$BS$11</c:f>
              <c:numCache>
                <c:formatCode>General</c:formatCode>
                <c:ptCount val="6"/>
                <c:pt idx="0">
                  <c:v>58</c:v>
                </c:pt>
                <c:pt idx="1">
                  <c:v>22</c:v>
                </c:pt>
                <c:pt idx="2">
                  <c:v>14</c:v>
                </c:pt>
                <c:pt idx="3">
                  <c:v>1</c:v>
                </c:pt>
              </c:numCache>
            </c:numRef>
          </c:val>
          <c:extLst>
            <c:ext xmlns:c16="http://schemas.microsoft.com/office/drawing/2014/chart" uri="{C3380CC4-5D6E-409C-BE32-E72D297353CC}">
              <c16:uniqueId val="{00000001-7BA3-4D9C-9A07-316F366293ED}"/>
            </c:ext>
          </c:extLst>
        </c:ser>
        <c:ser>
          <c:idx val="2"/>
          <c:order val="2"/>
          <c:tx>
            <c:strRef>
              <c:f>PivotTables!$BT$3:$BT$4</c:f>
              <c:strCache>
                <c:ptCount val="1"/>
                <c:pt idx="0">
                  <c:v>Bangladesh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PivotTables!$BT$5:$BT$11</c:f>
              <c:numCache>
                <c:formatCode>General</c:formatCode>
                <c:ptCount val="6"/>
                <c:pt idx="0">
                  <c:v>12</c:v>
                </c:pt>
                <c:pt idx="1">
                  <c:v>4</c:v>
                </c:pt>
                <c:pt idx="2">
                  <c:v>4</c:v>
                </c:pt>
                <c:pt idx="4">
                  <c:v>1</c:v>
                </c:pt>
              </c:numCache>
            </c:numRef>
          </c:val>
          <c:extLst>
            <c:ext xmlns:c16="http://schemas.microsoft.com/office/drawing/2014/chart" uri="{C3380CC4-5D6E-409C-BE32-E72D297353CC}">
              <c16:uniqueId val="{0000000F-7BA3-4D9C-9A07-316F366293ED}"/>
            </c:ext>
          </c:extLst>
        </c:ser>
        <c:ser>
          <c:idx val="3"/>
          <c:order val="3"/>
          <c:tx>
            <c:strRef>
              <c:f>PivotTables!$BU$3:$BU$4</c:f>
              <c:strCache>
                <c:ptCount val="1"/>
                <c:pt idx="0">
                  <c:v>England</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PivotTables!$BU$5:$BU$11</c:f>
              <c:numCache>
                <c:formatCode>General</c:formatCode>
                <c:ptCount val="6"/>
                <c:pt idx="0">
                  <c:v>73</c:v>
                </c:pt>
                <c:pt idx="1">
                  <c:v>22</c:v>
                </c:pt>
                <c:pt idx="2">
                  <c:v>6</c:v>
                </c:pt>
                <c:pt idx="3">
                  <c:v>1</c:v>
                </c:pt>
                <c:pt idx="4">
                  <c:v>1</c:v>
                </c:pt>
              </c:numCache>
            </c:numRef>
          </c:val>
          <c:extLst>
            <c:ext xmlns:c16="http://schemas.microsoft.com/office/drawing/2014/chart" uri="{C3380CC4-5D6E-409C-BE32-E72D297353CC}">
              <c16:uniqueId val="{00000010-7BA3-4D9C-9A07-316F366293ED}"/>
            </c:ext>
          </c:extLst>
        </c:ser>
        <c:ser>
          <c:idx val="4"/>
          <c:order val="4"/>
          <c:tx>
            <c:strRef>
              <c:f>PivotTables!$BV$3:$BV$4</c:f>
              <c:strCache>
                <c:ptCount val="1"/>
                <c:pt idx="0">
                  <c:v>Ireland</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PivotTables!$BV$5:$BV$11</c:f>
              <c:numCache>
                <c:formatCode>General</c:formatCode>
                <c:ptCount val="6"/>
                <c:pt idx="0">
                  <c:v>4</c:v>
                </c:pt>
              </c:numCache>
            </c:numRef>
          </c:val>
          <c:extLst>
            <c:ext xmlns:c16="http://schemas.microsoft.com/office/drawing/2014/chart" uri="{C3380CC4-5D6E-409C-BE32-E72D297353CC}">
              <c16:uniqueId val="{00000011-7BA3-4D9C-9A07-316F366293ED}"/>
            </c:ext>
          </c:extLst>
        </c:ser>
        <c:ser>
          <c:idx val="5"/>
          <c:order val="5"/>
          <c:tx>
            <c:strRef>
              <c:f>PivotTables!$BW$3:$BW$4</c:f>
              <c:strCache>
                <c:ptCount val="1"/>
                <c:pt idx="0">
                  <c:v>Netherlands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PivotTables!$BW$5:$BW$11</c:f>
              <c:numCache>
                <c:formatCode>General</c:formatCode>
                <c:ptCount val="6"/>
                <c:pt idx="0">
                  <c:v>1</c:v>
                </c:pt>
              </c:numCache>
            </c:numRef>
          </c:val>
          <c:extLst>
            <c:ext xmlns:c16="http://schemas.microsoft.com/office/drawing/2014/chart" uri="{C3380CC4-5D6E-409C-BE32-E72D297353CC}">
              <c16:uniqueId val="{00000012-7BA3-4D9C-9A07-316F366293ED}"/>
            </c:ext>
          </c:extLst>
        </c:ser>
        <c:ser>
          <c:idx val="6"/>
          <c:order val="6"/>
          <c:tx>
            <c:strRef>
              <c:f>PivotTables!$BX$3:$BX$4</c:f>
              <c:strCache>
                <c:ptCount val="1"/>
                <c:pt idx="0">
                  <c:v>NewZealand</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PivotTables!$BX$5:$BX$11</c:f>
              <c:numCache>
                <c:formatCode>General</c:formatCode>
                <c:ptCount val="6"/>
                <c:pt idx="0">
                  <c:v>36</c:v>
                </c:pt>
                <c:pt idx="1">
                  <c:v>13</c:v>
                </c:pt>
                <c:pt idx="2">
                  <c:v>6</c:v>
                </c:pt>
                <c:pt idx="3">
                  <c:v>1</c:v>
                </c:pt>
                <c:pt idx="4">
                  <c:v>1</c:v>
                </c:pt>
              </c:numCache>
            </c:numRef>
          </c:val>
          <c:extLst>
            <c:ext xmlns:c16="http://schemas.microsoft.com/office/drawing/2014/chart" uri="{C3380CC4-5D6E-409C-BE32-E72D297353CC}">
              <c16:uniqueId val="{00000013-7BA3-4D9C-9A07-316F366293ED}"/>
            </c:ext>
          </c:extLst>
        </c:ser>
        <c:ser>
          <c:idx val="7"/>
          <c:order val="7"/>
          <c:tx>
            <c:strRef>
              <c:f>PivotTables!$BY$3:$BY$4</c:f>
              <c:strCache>
                <c:ptCount val="1"/>
                <c:pt idx="0">
                  <c:v>Pakistan</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PivotTables!$BY$5:$BY$11</c:f>
              <c:numCache>
                <c:formatCode>General</c:formatCode>
                <c:ptCount val="6"/>
                <c:pt idx="0">
                  <c:v>13</c:v>
                </c:pt>
                <c:pt idx="1">
                  <c:v>5</c:v>
                </c:pt>
                <c:pt idx="2">
                  <c:v>1</c:v>
                </c:pt>
                <c:pt idx="3">
                  <c:v>1</c:v>
                </c:pt>
              </c:numCache>
            </c:numRef>
          </c:val>
          <c:extLst>
            <c:ext xmlns:c16="http://schemas.microsoft.com/office/drawing/2014/chart" uri="{C3380CC4-5D6E-409C-BE32-E72D297353CC}">
              <c16:uniqueId val="{00000014-7BA3-4D9C-9A07-316F366293ED}"/>
            </c:ext>
          </c:extLst>
        </c:ser>
        <c:ser>
          <c:idx val="8"/>
          <c:order val="8"/>
          <c:tx>
            <c:strRef>
              <c:f>PivotTables!$BZ$3:$BZ$4</c:f>
              <c:strCache>
                <c:ptCount val="1"/>
                <c:pt idx="0">
                  <c:v>Scotland</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PivotTables!$BZ$5:$BZ$11</c:f>
              <c:numCache>
                <c:formatCode>General</c:formatCode>
                <c:ptCount val="6"/>
                <c:pt idx="0">
                  <c:v>1</c:v>
                </c:pt>
              </c:numCache>
            </c:numRef>
          </c:val>
          <c:extLst>
            <c:ext xmlns:c16="http://schemas.microsoft.com/office/drawing/2014/chart" uri="{C3380CC4-5D6E-409C-BE32-E72D297353CC}">
              <c16:uniqueId val="{00000015-7BA3-4D9C-9A07-316F366293ED}"/>
            </c:ext>
          </c:extLst>
        </c:ser>
        <c:ser>
          <c:idx val="9"/>
          <c:order val="9"/>
          <c:tx>
            <c:strRef>
              <c:f>PivotTables!$CA$3:$CA$4</c:f>
              <c:strCache>
                <c:ptCount val="1"/>
                <c:pt idx="0">
                  <c:v>SouthAfrica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PivotTables!$CA$5:$CA$11</c:f>
              <c:numCache>
                <c:formatCode>General</c:formatCode>
                <c:ptCount val="6"/>
                <c:pt idx="0">
                  <c:v>40</c:v>
                </c:pt>
                <c:pt idx="1">
                  <c:v>14</c:v>
                </c:pt>
                <c:pt idx="2">
                  <c:v>4</c:v>
                </c:pt>
                <c:pt idx="3">
                  <c:v>2</c:v>
                </c:pt>
                <c:pt idx="5">
                  <c:v>1</c:v>
                </c:pt>
              </c:numCache>
            </c:numRef>
          </c:val>
          <c:extLst>
            <c:ext xmlns:c16="http://schemas.microsoft.com/office/drawing/2014/chart" uri="{C3380CC4-5D6E-409C-BE32-E72D297353CC}">
              <c16:uniqueId val="{00000016-7BA3-4D9C-9A07-316F366293ED}"/>
            </c:ext>
          </c:extLst>
        </c:ser>
        <c:ser>
          <c:idx val="10"/>
          <c:order val="10"/>
          <c:tx>
            <c:strRef>
              <c:f>PivotTables!$CB$3:$CB$4</c:f>
              <c:strCache>
                <c:ptCount val="1"/>
                <c:pt idx="0">
                  <c:v>SriLanka</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PivotTables!$CB$5:$CB$11</c:f>
              <c:numCache>
                <c:formatCode>General</c:formatCode>
                <c:ptCount val="6"/>
                <c:pt idx="0">
                  <c:v>40</c:v>
                </c:pt>
                <c:pt idx="1">
                  <c:v>17</c:v>
                </c:pt>
                <c:pt idx="2">
                  <c:v>11</c:v>
                </c:pt>
                <c:pt idx="4">
                  <c:v>2</c:v>
                </c:pt>
              </c:numCache>
            </c:numRef>
          </c:val>
          <c:extLst>
            <c:ext xmlns:c16="http://schemas.microsoft.com/office/drawing/2014/chart" uri="{C3380CC4-5D6E-409C-BE32-E72D297353CC}">
              <c16:uniqueId val="{00000017-7BA3-4D9C-9A07-316F366293ED}"/>
            </c:ext>
          </c:extLst>
        </c:ser>
        <c:ser>
          <c:idx val="11"/>
          <c:order val="11"/>
          <c:tx>
            <c:strRef>
              <c:f>PivotTables!$CC$3:$CC$4</c:f>
              <c:strCache>
                <c:ptCount val="1"/>
                <c:pt idx="0">
                  <c:v>U.A.E.</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PivotTables!$CC$5:$CC$11</c:f>
              <c:numCache>
                <c:formatCode>General</c:formatCode>
                <c:ptCount val="6"/>
                <c:pt idx="0">
                  <c:v>1</c:v>
                </c:pt>
              </c:numCache>
            </c:numRef>
          </c:val>
          <c:extLst>
            <c:ext xmlns:c16="http://schemas.microsoft.com/office/drawing/2014/chart" uri="{C3380CC4-5D6E-409C-BE32-E72D297353CC}">
              <c16:uniqueId val="{00000018-7BA3-4D9C-9A07-316F366293ED}"/>
            </c:ext>
          </c:extLst>
        </c:ser>
        <c:ser>
          <c:idx val="12"/>
          <c:order val="12"/>
          <c:tx>
            <c:strRef>
              <c:f>PivotTables!$CD$3:$CD$4</c:f>
              <c:strCache>
                <c:ptCount val="1"/>
                <c:pt idx="0">
                  <c:v>WestIndies</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PivotTables!$CD$5:$CD$11</c:f>
              <c:numCache>
                <c:formatCode>General</c:formatCode>
                <c:ptCount val="6"/>
                <c:pt idx="0">
                  <c:v>40</c:v>
                </c:pt>
                <c:pt idx="1">
                  <c:v>22</c:v>
                </c:pt>
                <c:pt idx="2">
                  <c:v>9</c:v>
                </c:pt>
                <c:pt idx="3">
                  <c:v>1</c:v>
                </c:pt>
                <c:pt idx="4">
                  <c:v>1</c:v>
                </c:pt>
              </c:numCache>
            </c:numRef>
          </c:val>
          <c:extLst>
            <c:ext xmlns:c16="http://schemas.microsoft.com/office/drawing/2014/chart" uri="{C3380CC4-5D6E-409C-BE32-E72D297353CC}">
              <c16:uniqueId val="{00000019-7BA3-4D9C-9A07-316F366293ED}"/>
            </c:ext>
          </c:extLst>
        </c:ser>
        <c:ser>
          <c:idx val="13"/>
          <c:order val="13"/>
          <c:tx>
            <c:strRef>
              <c:f>PivotTables!$CE$3:$CE$4</c:f>
              <c:strCache>
                <c:ptCount val="1"/>
                <c:pt idx="0">
                  <c:v>Zimbabwe</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PivotTables!$CE$5:$CE$11</c:f>
              <c:numCache>
                <c:formatCode>General</c:formatCode>
                <c:ptCount val="6"/>
                <c:pt idx="0">
                  <c:v>5</c:v>
                </c:pt>
                <c:pt idx="1">
                  <c:v>1</c:v>
                </c:pt>
                <c:pt idx="2">
                  <c:v>1</c:v>
                </c:pt>
              </c:numCache>
            </c:numRef>
          </c:val>
          <c:extLst>
            <c:ext xmlns:c16="http://schemas.microsoft.com/office/drawing/2014/chart" uri="{C3380CC4-5D6E-409C-BE32-E72D297353CC}">
              <c16:uniqueId val="{0000001A-7BA3-4D9C-9A07-316F366293ED}"/>
            </c:ext>
          </c:extLst>
        </c:ser>
        <c:dLbls>
          <c:showLegendKey val="0"/>
          <c:showVal val="1"/>
          <c:showCatName val="0"/>
          <c:showSerName val="0"/>
          <c:showPercent val="0"/>
          <c:showBubbleSize val="0"/>
        </c:dLbls>
        <c:gapWidth val="150"/>
        <c:shape val="box"/>
        <c:axId val="913966736"/>
        <c:axId val="913950896"/>
        <c:axId val="0"/>
      </c:bar3DChart>
      <c:catAx>
        <c:axId val="9139667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GROUP OF RUNS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3950896"/>
        <c:crosses val="autoZero"/>
        <c:auto val="1"/>
        <c:lblAlgn val="ctr"/>
        <c:lblOffset val="100"/>
        <c:noMultiLvlLbl val="0"/>
      </c:catAx>
      <c:valAx>
        <c:axId val="91395089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NUMBER OF TIMES GROUP OF RUNS SCORED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396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[Virat Kohli Performance Dashboard1.xlsx]PivotTables!PivotTable22</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CENTURY VS FIFTY VS DUCKS VS NO MILESTONE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a:sp3d/>
        </c:spPr>
        <c:marker>
          <c:symbol val="circle"/>
          <c:size val="5"/>
          <c:spPr>
            <a:solidFill>
              <a:schemeClr val="accent2"/>
            </a:solidFill>
            <a:ln w="22225">
              <a:solidFill>
                <a:schemeClr val="lt1"/>
              </a:solidFill>
              <a:round/>
            </a:ln>
            <a:effectLst/>
          </c:spPr>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2">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PivotTables!$CI$3</c:f>
              <c:strCache>
                <c:ptCount val="1"/>
                <c:pt idx="0">
                  <c:v>Total</c:v>
                </c:pt>
              </c:strCache>
            </c:strRef>
          </c:tx>
          <c:spPr>
            <a:solidFill>
              <a:schemeClr val="accent2">
                <a:lumMod val="20000"/>
                <a:lumOff val="80000"/>
              </a:schemeClr>
            </a:solidFill>
            <a:ln>
              <a:noFill/>
            </a:ln>
            <a:effectLst/>
            <a:sp3d/>
          </c:spPr>
          <c:invertIfNegative val="0"/>
          <c:cat>
            <c:strRef>
              <c:f>PivotTables!$CH$4:$CH$8</c:f>
              <c:strCache>
                <c:ptCount val="4"/>
                <c:pt idx="1">
                  <c:v>CENTURY</c:v>
                </c:pt>
                <c:pt idx="2">
                  <c:v>DUCK</c:v>
                </c:pt>
                <c:pt idx="3">
                  <c:v>FIFTY</c:v>
                </c:pt>
              </c:strCache>
            </c:strRef>
          </c:cat>
          <c:val>
            <c:numRef>
              <c:f>PivotTables!$CI$4:$CI$8</c:f>
              <c:numCache>
                <c:formatCode>General</c:formatCode>
                <c:ptCount val="4"/>
                <c:pt idx="0">
                  <c:v>130</c:v>
                </c:pt>
                <c:pt idx="1">
                  <c:v>43</c:v>
                </c:pt>
                <c:pt idx="2">
                  <c:v>15</c:v>
                </c:pt>
                <c:pt idx="3">
                  <c:v>64</c:v>
                </c:pt>
              </c:numCache>
            </c:numRef>
          </c:val>
          <c:extLst>
            <c:ext xmlns:c16="http://schemas.microsoft.com/office/drawing/2014/chart" uri="{C3380CC4-5D6E-409C-BE32-E72D297353CC}">
              <c16:uniqueId val="{00000000-5576-4710-A27C-9788EE4CFC7B}"/>
            </c:ext>
          </c:extLst>
        </c:ser>
        <c:dLbls>
          <c:showLegendKey val="0"/>
          <c:showVal val="0"/>
          <c:showCatName val="0"/>
          <c:showSerName val="0"/>
          <c:showPercent val="0"/>
          <c:showBubbleSize val="0"/>
        </c:dLbls>
        <c:gapWidth val="154"/>
        <c:gapDepth val="0"/>
        <c:shape val="box"/>
        <c:axId val="853247584"/>
        <c:axId val="853248544"/>
        <c:axId val="0"/>
      </c:bar3DChart>
      <c:catAx>
        <c:axId val="853247584"/>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853248544"/>
        <c:crosses val="autoZero"/>
        <c:auto val="1"/>
        <c:lblAlgn val="ctr"/>
        <c:lblOffset val="100"/>
        <c:noMultiLvlLbl val="0"/>
      </c:catAx>
      <c:valAx>
        <c:axId val="853248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532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Dashboard1.xlsx]KohliStats!PivotTable23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KohliStats!$N$3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KohliStats!$M$4:$M$14</c:f>
              <c:strCache>
                <c:ptCount val="10"/>
                <c:pt idx="0">
                  <c:v>104</c:v>
                </c:pt>
                <c:pt idx="1">
                  <c:v>220</c:v>
                </c:pt>
                <c:pt idx="2">
                  <c:v>276</c:v>
                </c:pt>
                <c:pt idx="3">
                  <c:v>285</c:v>
                </c:pt>
                <c:pt idx="4">
                  <c:v>294</c:v>
                </c:pt>
                <c:pt idx="5">
                  <c:v>298</c:v>
                </c:pt>
                <c:pt idx="6">
                  <c:v>306</c:v>
                </c:pt>
                <c:pt idx="7">
                  <c:v>349</c:v>
                </c:pt>
                <c:pt idx="8">
                  <c:v>350</c:v>
                </c:pt>
                <c:pt idx="9">
                  <c:v>435</c:v>
                </c:pt>
              </c:strCache>
            </c:strRef>
          </c:cat>
          <c:val>
            <c:numRef>
              <c:f>KohliStats!$N$4:$N$14</c:f>
              <c:numCache>
                <c:formatCode>General</c:formatCode>
                <c:ptCount val="10"/>
                <c:pt idx="0">
                  <c:v>183</c:v>
                </c:pt>
                <c:pt idx="1">
                  <c:v>169</c:v>
                </c:pt>
                <c:pt idx="2">
                  <c:v>200</c:v>
                </c:pt>
                <c:pt idx="3">
                  <c:v>211</c:v>
                </c:pt>
                <c:pt idx="4">
                  <c:v>167</c:v>
                </c:pt>
                <c:pt idx="5">
                  <c:v>235</c:v>
                </c:pt>
                <c:pt idx="6">
                  <c:v>204</c:v>
                </c:pt>
                <c:pt idx="7">
                  <c:v>213</c:v>
                </c:pt>
                <c:pt idx="8">
                  <c:v>243</c:v>
                </c:pt>
                <c:pt idx="9">
                  <c:v>254</c:v>
                </c:pt>
              </c:numCache>
            </c:numRef>
          </c:val>
          <c:smooth val="0"/>
          <c:extLst>
            <c:ext xmlns:c16="http://schemas.microsoft.com/office/drawing/2014/chart" uri="{C3380CC4-5D6E-409C-BE32-E72D297353CC}">
              <c16:uniqueId val="{00000000-3FFE-4CCA-B728-E71374D92235}"/>
            </c:ext>
          </c:extLst>
        </c:ser>
        <c:dLbls>
          <c:showLegendKey val="0"/>
          <c:showVal val="0"/>
          <c:showCatName val="0"/>
          <c:showSerName val="0"/>
          <c:showPercent val="0"/>
          <c:showBubbleSize val="0"/>
        </c:dLbls>
        <c:marker val="1"/>
        <c:smooth val="0"/>
        <c:axId val="1408992512"/>
        <c:axId val="1408990592"/>
      </c:lineChart>
      <c:catAx>
        <c:axId val="140899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90592"/>
        <c:crosses val="autoZero"/>
        <c:auto val="1"/>
        <c:lblAlgn val="ctr"/>
        <c:lblOffset val="100"/>
        <c:noMultiLvlLbl val="0"/>
      </c:catAx>
      <c:valAx>
        <c:axId val="140899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Dashboard1.xlsx]PivotTables!PivotTable2</c:name>
    <c:fmtId val="6"/>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4400"/>
              <a:t>TOTAL RUNS AGAINST EACH OPPONENTS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1416034121188318"/>
              <c:y val="-2.4296706017127075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5824205712538262E-2"/>
              <c:y val="-9.5339923424025367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6.4427123258191582E-2"/>
              <c:y val="-4.290296554081102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no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16463174774322475"/>
                  <c:h val="4.3109355571963728E-2"/>
                </c:manualLayout>
              </c15:layout>
            </c:ext>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2739191677240986E-3"/>
              <c:y val="-2.37549573275859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3736308568807395E-2"/>
              <c:y val="-3.8874729627403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PivotTables!$R$11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DCC8-44A2-B11D-1FC8365672D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CC8-44A2-B11D-1FC8365672D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CC8-44A2-B11D-1FC8365672D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DCC8-44A2-B11D-1FC8365672D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DCC8-44A2-B11D-1FC8365672D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DCC8-44A2-B11D-1FC8365672D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DCC8-44A2-B11D-1FC8365672D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DCC8-44A2-B11D-1FC8365672D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DCC8-44A2-B11D-1FC8365672D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DCC8-44A2-B11D-1FC8365672D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DCC8-44A2-B11D-1FC8365672D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DCC8-44A2-B11D-1FC8365672D7}"/>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DCC8-44A2-B11D-1FC8365672D7}"/>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DCC8-44A2-B11D-1FC8365672D7}"/>
              </c:ext>
            </c:extLst>
          </c:dPt>
          <c:dLbls>
            <c:dLbl>
              <c:idx val="0"/>
              <c:layout>
                <c:manualLayout>
                  <c:x val="0.11416034121188318"/>
                  <c:y val="-2.4296706017127075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CC8-44A2-B11D-1FC8365672D7}"/>
                </c:ext>
              </c:extLst>
            </c:dLbl>
            <c:dLbl>
              <c:idx val="1"/>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DCC8-44A2-B11D-1FC8365672D7}"/>
                </c:ext>
              </c:extLst>
            </c:dLbl>
            <c:dLbl>
              <c:idx val="2"/>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DCC8-44A2-B11D-1FC8365672D7}"/>
                </c:ext>
              </c:extLst>
            </c:dLbl>
            <c:dLbl>
              <c:idx val="3"/>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DCC8-44A2-B11D-1FC8365672D7}"/>
                </c:ext>
              </c:extLst>
            </c:dLbl>
            <c:dLbl>
              <c:idx val="4"/>
              <c:layout>
                <c:manualLayout>
                  <c:x val="1.5824205712538262E-2"/>
                  <c:y val="-9.5339923424025367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5"/>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CC8-44A2-B11D-1FC8365672D7}"/>
                </c:ext>
              </c:extLst>
            </c:dLbl>
            <c:dLbl>
              <c:idx val="5"/>
              <c:layout>
                <c:manualLayout>
                  <c:x val="-6.4427123258191582E-2"/>
                  <c:y val="-4.290296554081102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6"/>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CC8-44A2-B11D-1FC8365672D7}"/>
                </c:ext>
              </c:extLst>
            </c:dLbl>
            <c:dLbl>
              <c:idx val="6"/>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D-DCC8-44A2-B11D-1FC8365672D7}"/>
                </c:ext>
              </c:extLst>
            </c:dLbl>
            <c:dLbl>
              <c:idx val="7"/>
              <c:spPr>
                <a:noFill/>
                <a:ln>
                  <a:noFill/>
                </a:ln>
                <a:effectLst/>
              </c:spPr>
              <c:txPr>
                <a:bodyPr rot="0" spcFirstLastPara="1" vertOverflow="ellipsis" vert="horz" wrap="square" lIns="38100" tIns="19050" rIns="38100" bIns="19050" anchor="ctr" anchorCtr="1">
                  <a:noAutofit/>
                </a:bodyPr>
                <a:lstStyle/>
                <a:p>
                  <a:pPr>
                    <a:defRPr sz="24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16463174774322475"/>
                      <c:h val="4.3109355571963728E-2"/>
                    </c:manualLayout>
                  </c15:layout>
                </c:ext>
                <c:ext xmlns:c16="http://schemas.microsoft.com/office/drawing/2014/chart" uri="{C3380CC4-5D6E-409C-BE32-E72D297353CC}">
                  <c16:uniqueId val="{0000000F-DCC8-44A2-B11D-1FC8365672D7}"/>
                </c:ext>
              </c:extLst>
            </c:dLbl>
            <c:dLbl>
              <c:idx val="8"/>
              <c:layout>
                <c:manualLayout>
                  <c:x val="-2.2739191677240986E-3"/>
                  <c:y val="-2.37549573275859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3">
                          <a:lumMod val="6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DCC8-44A2-B11D-1FC8365672D7}"/>
                </c:ext>
              </c:extLst>
            </c:dLbl>
            <c:dLbl>
              <c:idx val="9"/>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3-DCC8-44A2-B11D-1FC8365672D7}"/>
                </c:ext>
              </c:extLst>
            </c:dLbl>
            <c:dLbl>
              <c:idx val="1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5-DCC8-44A2-B11D-1FC8365672D7}"/>
                </c:ext>
              </c:extLst>
            </c:dLbl>
            <c:dLbl>
              <c:idx val="11"/>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7-DCC8-44A2-B11D-1FC8365672D7}"/>
                </c:ext>
              </c:extLst>
            </c:dLbl>
            <c:dLbl>
              <c:idx val="12"/>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9-DCC8-44A2-B11D-1FC8365672D7}"/>
                </c:ext>
              </c:extLst>
            </c:dLbl>
            <c:dLbl>
              <c:idx val="13"/>
              <c:layout>
                <c:manualLayout>
                  <c:x val="-2.3736308568807395E-2"/>
                  <c:y val="-3.8874729627403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2">
                          <a:lumMod val="80000"/>
                          <a:lumOff val="2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B-DCC8-44A2-B11D-1FC8365672D7}"/>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PivotTables!$Q$12:$Q$26</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PivotTables!$R$12:$R$26</c:f>
              <c:numCache>
                <c:formatCode>General</c:formatCode>
                <c:ptCount val="14"/>
                <c:pt idx="0">
                  <c:v>117</c:v>
                </c:pt>
                <c:pt idx="1">
                  <c:v>4483</c:v>
                </c:pt>
                <c:pt idx="2">
                  <c:v>1201</c:v>
                </c:pt>
                <c:pt idx="3">
                  <c:v>3903</c:v>
                </c:pt>
                <c:pt idx="4">
                  <c:v>87</c:v>
                </c:pt>
                <c:pt idx="5">
                  <c:v>12</c:v>
                </c:pt>
                <c:pt idx="6">
                  <c:v>2555</c:v>
                </c:pt>
                <c:pt idx="7">
                  <c:v>847</c:v>
                </c:pt>
                <c:pt idx="8">
                  <c:v>2</c:v>
                </c:pt>
                <c:pt idx="9">
                  <c:v>2893</c:v>
                </c:pt>
                <c:pt idx="10">
                  <c:v>3644</c:v>
                </c:pt>
                <c:pt idx="11">
                  <c:v>33</c:v>
                </c:pt>
                <c:pt idx="12">
                  <c:v>3653</c:v>
                </c:pt>
                <c:pt idx="13">
                  <c:v>279</c:v>
                </c:pt>
              </c:numCache>
            </c:numRef>
          </c:val>
          <c:extLst>
            <c:ext xmlns:c16="http://schemas.microsoft.com/office/drawing/2014/chart" uri="{C3380CC4-5D6E-409C-BE32-E72D297353CC}">
              <c16:uniqueId val="{0000001C-DCC8-44A2-B11D-1FC8365672D7}"/>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[Virat Kohli Performance Dashboard1.xlsx]PivotTables!PivotTable3</c:name>
    <c:fmtId val="4"/>
  </c:pivotSource>
  <c:chart>
    <c:title>
      <c:tx>
        <c:rich>
          <a:bodyPr rot="0" spcFirstLastPara="1" vertOverflow="ellipsis" vert="horz" wrap="square" anchor="ctr" anchorCtr="1"/>
          <a:lstStyle/>
          <a:p>
            <a:pPr>
              <a:defRPr sz="9600" b="1" i="0" u="none" strike="noStrike" kern="1200" cap="all" spc="100" normalizeH="0" baseline="0">
                <a:solidFill>
                  <a:schemeClr val="lt1"/>
                </a:solidFill>
                <a:latin typeface="Bauhaus 93" panose="04030905020B02020C02" pitchFamily="82" charset="0"/>
                <a:ea typeface="+mn-ea"/>
                <a:cs typeface="+mn-cs"/>
              </a:defRPr>
            </a:pPr>
            <a:r>
              <a:rPr lang="en-US" sz="9600">
                <a:latin typeface="Bauhaus 93" panose="04030905020B02020C02" pitchFamily="82" charset="0"/>
              </a:rPr>
              <a:t>BEST SCORES</a:t>
            </a:r>
          </a:p>
        </c:rich>
      </c:tx>
      <c:overlay val="0"/>
      <c:spPr>
        <a:noFill/>
        <a:ln>
          <a:noFill/>
        </a:ln>
        <a:effectLst/>
      </c:spPr>
      <c:txPr>
        <a:bodyPr rot="0" spcFirstLastPara="1" vertOverflow="ellipsis" vert="horz" wrap="square" anchor="ctr" anchorCtr="1"/>
        <a:lstStyle/>
        <a:p>
          <a:pPr>
            <a:defRPr sz="9600" b="1" i="0" u="none" strike="noStrike" kern="1200" cap="all" spc="100" normalizeH="0" baseline="0">
              <a:solidFill>
                <a:schemeClr val="lt1"/>
              </a:solidFill>
              <a:latin typeface="Bauhaus 93" panose="04030905020B02020C02" pitchFamily="82" charset="0"/>
              <a:ea typeface="+mn-ea"/>
              <a:cs typeface="+mn-cs"/>
            </a:defRPr>
          </a:pPr>
          <a:endParaRPr lang="en-US"/>
        </a:p>
      </c:txPr>
    </c:title>
    <c:autoTitleDeleted val="0"/>
    <c:pivotFmts>
      <c:pivotFmt>
        <c:idx val="0"/>
        <c:spPr>
          <a:pattFill prst="ltUpDiag">
            <a:fgClr>
              <a:schemeClr val="accent5"/>
            </a:fgClr>
            <a:bgClr>
              <a:schemeClr val="lt1"/>
            </a:bgClr>
          </a:pattFill>
          <a:ln>
            <a:noFill/>
          </a:ln>
          <a:effectLst>
            <a:outerShdw dist="25400" dir="2700000" algn="tl" rotWithShape="0">
              <a:schemeClr val="accent1"/>
            </a:outerShdw>
          </a:effectLst>
        </c:spPr>
        <c:marker>
          <c:symbol val="circle"/>
          <c:size val="14"/>
          <c:spPr>
            <a:solidFill>
              <a:schemeClr val="accent5"/>
            </a:solidFill>
            <a:ln>
              <a:noFill/>
            </a:ln>
            <a:effectLst/>
          </c:spPr>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5"/>
            </a:fgClr>
            <a:bgClr>
              <a:schemeClr val="lt1"/>
            </a:bgClr>
          </a:pattFill>
          <a:ln>
            <a:noFill/>
          </a:ln>
          <a:effectLst>
            <a:outerShdw dist="25400" dir="2700000" algn="tl" rotWithShape="0">
              <a:schemeClr val="accent1"/>
            </a:outerShdw>
          </a:effectLst>
        </c:spPr>
        <c:marker>
          <c:symbol val="circle"/>
          <c:size val="14"/>
          <c:spPr>
            <a:solidFill>
              <a:schemeClr val="accent5"/>
            </a:solidFill>
            <a:ln>
              <a:noFill/>
            </a:ln>
            <a:effectLst/>
          </c:spPr>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5"/>
            </a:outerShdw>
          </a:effectLst>
        </c:spPr>
        <c:marker>
          <c:symbol val="circle"/>
          <c:size val="14"/>
          <c:spPr>
            <a:solidFill>
              <a:schemeClr val="accent5"/>
            </a:solidFill>
            <a:ln>
              <a:noFill/>
            </a:ln>
            <a:effectLst/>
          </c:spPr>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66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PivotTables!$X$5</c:f>
              <c:strCache>
                <c:ptCount val="1"/>
                <c:pt idx="0">
                  <c:v>Total</c:v>
                </c:pt>
              </c:strCache>
            </c:strRef>
          </c:tx>
          <c:spPr>
            <a:ln w="25400" cap="rnd">
              <a:solidFill>
                <a:schemeClr val="lt1"/>
              </a:solidFill>
              <a:round/>
            </a:ln>
            <a:effectLst>
              <a:outerShdw dist="25400" dir="2700000" algn="tl" rotWithShape="0">
                <a:schemeClr val="accent5"/>
              </a:outerShdw>
            </a:effectLst>
          </c:spPr>
          <c:marker>
            <c:symbol val="circle"/>
            <c:size val="14"/>
            <c:spPr>
              <a:solidFill>
                <a:schemeClr val="accent5"/>
              </a:solidFill>
              <a:ln>
                <a:noFill/>
              </a:ln>
              <a:effectLst/>
            </c:spPr>
          </c:marker>
          <c:dLbls>
            <c:spPr>
              <a:solidFill>
                <a:schemeClr val="accent5"/>
              </a:solidFill>
              <a:ln>
                <a:noFill/>
              </a:ln>
              <a:effectLst/>
            </c:spPr>
            <c:txPr>
              <a:bodyPr rot="0" spcFirstLastPara="1" vertOverflow="ellipsis" vert="horz" wrap="square" lIns="38100" tIns="19050" rIns="38100" bIns="19050" anchor="ctr" anchorCtr="1">
                <a:spAutoFit/>
              </a:bodyPr>
              <a:lstStyle/>
              <a:p>
                <a:pPr>
                  <a:defRPr sz="66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5">
                          <a:lumMod val="60000"/>
                          <a:lumOff val="40000"/>
                        </a:schemeClr>
                      </a:solidFill>
                    </a:ln>
                    <a:effectLst/>
                  </c:spPr>
                </c15:leaderLines>
              </c:ext>
            </c:extLst>
          </c:dLbls>
          <c:cat>
            <c:strRef>
              <c:f>PivotTables!$W$6:$W$9</c:f>
              <c:strCache>
                <c:ptCount val="3"/>
                <c:pt idx="0">
                  <c:v>ODI</c:v>
                </c:pt>
                <c:pt idx="1">
                  <c:v>T20</c:v>
                </c:pt>
                <c:pt idx="2">
                  <c:v>Test</c:v>
                </c:pt>
              </c:strCache>
            </c:strRef>
          </c:cat>
          <c:val>
            <c:numRef>
              <c:f>PivotTables!$X$6:$X$9</c:f>
              <c:numCache>
                <c:formatCode>General</c:formatCode>
                <c:ptCount val="3"/>
                <c:pt idx="0">
                  <c:v>183</c:v>
                </c:pt>
                <c:pt idx="1">
                  <c:v>94</c:v>
                </c:pt>
                <c:pt idx="2">
                  <c:v>254</c:v>
                </c:pt>
              </c:numCache>
            </c:numRef>
          </c:val>
          <c:smooth val="0"/>
          <c:extLst>
            <c:ext xmlns:c16="http://schemas.microsoft.com/office/drawing/2014/chart" uri="{C3380CC4-5D6E-409C-BE32-E72D297353CC}">
              <c16:uniqueId val="{00000000-10E2-4873-A095-77DAA58F181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37041664"/>
        <c:axId val="1937034944"/>
      </c:lineChart>
      <c:catAx>
        <c:axId val="1937041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0" b="0" i="0" u="none" strike="noStrike" kern="1200" spc="30" baseline="0">
                <a:solidFill>
                  <a:schemeClr val="lt1"/>
                </a:solidFill>
                <a:latin typeface="+mn-lt"/>
                <a:ea typeface="+mn-ea"/>
                <a:cs typeface="+mn-cs"/>
              </a:defRPr>
            </a:pPr>
            <a:endParaRPr lang="en-US"/>
          </a:p>
        </c:txPr>
        <c:crossAx val="1937034944"/>
        <c:crosses val="autoZero"/>
        <c:auto val="1"/>
        <c:lblAlgn val="ctr"/>
        <c:lblOffset val="100"/>
        <c:noMultiLvlLbl val="0"/>
      </c:catAx>
      <c:valAx>
        <c:axId val="1937034944"/>
        <c:scaling>
          <c:orientation val="minMax"/>
        </c:scaling>
        <c:delete val="1"/>
        <c:axPos val="l"/>
        <c:numFmt formatCode="General" sourceLinked="1"/>
        <c:majorTickMark val="none"/>
        <c:minorTickMark val="none"/>
        <c:tickLblPos val="nextTo"/>
        <c:crossAx val="193704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Dashboard1.xlsx]PivotTables!PivotTable11</c:name>
    <c:fmtId val="6"/>
  </c:pivotSource>
  <c:chart>
    <c:title>
      <c:tx>
        <c:rich>
          <a:bodyPr rot="0" spcFirstLastPara="1" vertOverflow="ellipsis" vert="horz" wrap="square" anchor="ctr" anchorCtr="1"/>
          <a:lstStyle/>
          <a:p>
            <a:pPr>
              <a:defRPr sz="4800" b="1" i="0" u="none" strike="noStrike" kern="1200" cap="all" spc="50" baseline="0">
                <a:solidFill>
                  <a:schemeClr val="tx1">
                    <a:lumMod val="65000"/>
                    <a:lumOff val="35000"/>
                  </a:schemeClr>
                </a:solidFill>
                <a:latin typeface="+mn-lt"/>
                <a:ea typeface="+mn-ea"/>
                <a:cs typeface="+mn-cs"/>
              </a:defRPr>
            </a:pPr>
            <a:r>
              <a:rPr lang="en-US" sz="4800"/>
              <a:t>AVERAGE RUNS AGAINST TEAMS</a:t>
            </a:r>
          </a:p>
        </c:rich>
      </c:tx>
      <c:overlay val="0"/>
      <c:spPr>
        <a:noFill/>
        <a:ln>
          <a:noFill/>
        </a:ln>
        <a:effectLst/>
      </c:spPr>
      <c:txPr>
        <a:bodyPr rot="0" spcFirstLastPara="1" vertOverflow="ellipsis" vert="horz" wrap="square" anchor="ctr" anchorCtr="1"/>
        <a:lstStyle/>
        <a:p>
          <a:pPr>
            <a:defRPr sz="4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gradFill>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PivotTables!$AZ$2</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PivotTables!$AY$3:$AY$17</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PivotTables!$AZ$3:$AZ$17</c:f>
              <c:numCache>
                <c:formatCode>0.0</c:formatCode>
                <c:ptCount val="14"/>
                <c:pt idx="0">
                  <c:v>58.5</c:v>
                </c:pt>
                <c:pt idx="1">
                  <c:v>47.189473684210526</c:v>
                </c:pt>
                <c:pt idx="2">
                  <c:v>57.19047619047619</c:v>
                </c:pt>
                <c:pt idx="3">
                  <c:v>37.893203883495147</c:v>
                </c:pt>
                <c:pt idx="4">
                  <c:v>21.75</c:v>
                </c:pt>
                <c:pt idx="5">
                  <c:v>12</c:v>
                </c:pt>
                <c:pt idx="6">
                  <c:v>44.824561403508774</c:v>
                </c:pt>
                <c:pt idx="7">
                  <c:v>42.35</c:v>
                </c:pt>
                <c:pt idx="8">
                  <c:v>2</c:v>
                </c:pt>
                <c:pt idx="9">
                  <c:v>47.42622950819672</c:v>
                </c:pt>
                <c:pt idx="10">
                  <c:v>52.057142857142857</c:v>
                </c:pt>
                <c:pt idx="11">
                  <c:v>33</c:v>
                </c:pt>
                <c:pt idx="12">
                  <c:v>50.041095890410958</c:v>
                </c:pt>
                <c:pt idx="13">
                  <c:v>39.857142857142854</c:v>
                </c:pt>
              </c:numCache>
            </c:numRef>
          </c:val>
          <c:extLst>
            <c:ext xmlns:c16="http://schemas.microsoft.com/office/drawing/2014/chart" uri="{C3380CC4-5D6E-409C-BE32-E72D297353CC}">
              <c16:uniqueId val="{0000001D-0B8C-43FA-BCDC-773E0E38CCFD}"/>
            </c:ext>
          </c:extLst>
        </c:ser>
        <c:dLbls>
          <c:showLegendKey val="0"/>
          <c:showVal val="0"/>
          <c:showCatName val="0"/>
          <c:showSerName val="0"/>
          <c:showPercent val="0"/>
          <c:showBubbleSize val="0"/>
        </c:dLbls>
        <c:gapWidth val="150"/>
        <c:gapDepth val="0"/>
        <c:shape val="box"/>
        <c:axId val="853247584"/>
        <c:axId val="853248544"/>
        <c:axId val="0"/>
      </c:bar3DChart>
      <c:catAx>
        <c:axId val="853247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crossAx val="853248544"/>
        <c:crosses val="autoZero"/>
        <c:auto val="1"/>
        <c:lblAlgn val="ctr"/>
        <c:lblOffset val="100"/>
        <c:noMultiLvlLbl val="0"/>
      </c:catAx>
      <c:valAx>
        <c:axId val="853248544"/>
        <c:scaling>
          <c:orientation val="minMax"/>
        </c:scaling>
        <c:delete val="0"/>
        <c:axPos val="l"/>
        <c:majorGridlines>
          <c:spPr>
            <a:ln w="9525" cap="flat" cmpd="sng" algn="ctr">
              <a:solidFill>
                <a:schemeClr val="tx1">
                  <a:lumMod val="5000"/>
                  <a:lumOff val="9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85324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Dashboard1.xlsx]PivotTables!PivotTable10</c:name>
    <c:fmtId val="6"/>
  </c:pivotSource>
  <c:chart>
    <c:title>
      <c:tx>
        <c:rich>
          <a:bodyPr rot="0" spcFirstLastPara="1" vertOverflow="ellipsis" vert="horz" wrap="square" anchor="ctr" anchorCtr="1"/>
          <a:lstStyle/>
          <a:p>
            <a:pPr>
              <a:defRPr sz="6600" b="1" i="0" u="none" strike="noStrike" kern="1200" cap="none" baseline="0">
                <a:solidFill>
                  <a:schemeClr val="lt1">
                    <a:lumMod val="85000"/>
                  </a:schemeClr>
                </a:solidFill>
                <a:latin typeface="+mn-lt"/>
                <a:ea typeface="+mn-ea"/>
                <a:cs typeface="+mn-cs"/>
              </a:defRPr>
            </a:pPr>
            <a:r>
              <a:rPr lang="en-US" sz="6600"/>
              <a:t>TOTAL</a:t>
            </a:r>
            <a:r>
              <a:rPr lang="en-US" sz="6600" baseline="0"/>
              <a:t> MATCHES PLAYED</a:t>
            </a:r>
          </a:p>
        </c:rich>
      </c:tx>
      <c:overlay val="0"/>
      <c:spPr>
        <a:noFill/>
        <a:ln>
          <a:noFill/>
        </a:ln>
        <a:effectLst/>
      </c:spPr>
      <c:txPr>
        <a:bodyPr rot="0" spcFirstLastPara="1" vertOverflow="ellipsis" vert="horz" wrap="square" anchor="ctr" anchorCtr="1"/>
        <a:lstStyle/>
        <a:p>
          <a:pPr>
            <a:defRPr sz="6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7.7943750914567775E-2"/>
              <c:y val="5.9239938649567024E-2"/>
            </c:manualLayout>
          </c:layout>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radarChart>
        <c:radarStyle val="marker"/>
        <c:varyColors val="0"/>
        <c:ser>
          <c:idx val="0"/>
          <c:order val="0"/>
          <c:tx>
            <c:strRef>
              <c:f>PivotTables!$AT$2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4B8-443B-9BD4-6C9ABA20AC2D}"/>
              </c:ext>
            </c:extLst>
          </c:dPt>
          <c:dPt>
            <c:idx val="2"/>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dPt>
          <c:dLbls>
            <c:dLbl>
              <c:idx val="0"/>
              <c:layout>
                <c:manualLayout>
                  <c:x val="-7.7943750914567775E-2"/>
                  <c:y val="5.92399386495670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4B8-443B-9BD4-6C9ABA20AC2D}"/>
                </c:ext>
              </c:extLst>
            </c:dLbl>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PivotTables!$AS$3:$AS$6</c:f>
              <c:strCache>
                <c:ptCount val="3"/>
                <c:pt idx="0">
                  <c:v>ODI</c:v>
                </c:pt>
                <c:pt idx="1">
                  <c:v>T20</c:v>
                </c:pt>
                <c:pt idx="2">
                  <c:v>Test</c:v>
                </c:pt>
              </c:strCache>
            </c:strRef>
          </c:cat>
          <c:val>
            <c:numRef>
              <c:f>PivotTables!$AT$3:$AT$6</c:f>
              <c:numCache>
                <c:formatCode>General</c:formatCode>
                <c:ptCount val="3"/>
                <c:pt idx="0">
                  <c:v>252</c:v>
                </c:pt>
                <c:pt idx="1">
                  <c:v>91</c:v>
                </c:pt>
                <c:pt idx="2">
                  <c:v>173</c:v>
                </c:pt>
              </c:numCache>
            </c:numRef>
          </c:val>
          <c:extLst>
            <c:ext xmlns:c16="http://schemas.microsoft.com/office/drawing/2014/chart" uri="{C3380CC4-5D6E-409C-BE32-E72D297353CC}">
              <c16:uniqueId val="{00000000-C4B8-443B-9BD4-6C9ABA20AC2D}"/>
            </c:ext>
          </c:extLst>
        </c:ser>
        <c:dLbls>
          <c:showLegendKey val="0"/>
          <c:showVal val="1"/>
          <c:showCatName val="0"/>
          <c:showSerName val="0"/>
          <c:showPercent val="0"/>
          <c:showBubbleSize val="0"/>
        </c:dLbls>
        <c:axId val="580599344"/>
        <c:axId val="580603184"/>
      </c:radarChart>
      <c:catAx>
        <c:axId val="580599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0" b="0" i="0" u="none" strike="noStrike" kern="1200" baseline="0">
                <a:solidFill>
                  <a:schemeClr val="lt1">
                    <a:lumMod val="85000"/>
                  </a:schemeClr>
                </a:solidFill>
                <a:latin typeface="Bahnschrift Light" panose="020B0502040204020203" pitchFamily="34" charset="0"/>
                <a:ea typeface="+mn-ea"/>
                <a:cs typeface="+mn-cs"/>
              </a:defRPr>
            </a:pPr>
            <a:endParaRPr lang="en-US"/>
          </a:p>
        </c:txPr>
        <c:crossAx val="580603184"/>
        <c:crosses val="autoZero"/>
        <c:auto val="1"/>
        <c:lblAlgn val="ctr"/>
        <c:lblOffset val="100"/>
        <c:noMultiLvlLbl val="0"/>
      </c:catAx>
      <c:valAx>
        <c:axId val="58060318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58059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Dashboard1.xlsx]PivotTables!PivotTable5</c:name>
    <c:fmtId val="6"/>
  </c:pivotSource>
  <c:chart>
    <c:title>
      <c:tx>
        <c:rich>
          <a:bodyPr rot="0" spcFirstLastPara="1" vertOverflow="ellipsis" vert="horz" wrap="square" anchor="ctr" anchorCtr="1"/>
          <a:lstStyle/>
          <a:p>
            <a:pPr>
              <a:defRPr sz="8800" b="1" i="0" u="none" strike="noStrike" kern="1200" baseline="0">
                <a:solidFill>
                  <a:schemeClr val="dk1">
                    <a:lumMod val="75000"/>
                    <a:lumOff val="25000"/>
                  </a:schemeClr>
                </a:solidFill>
                <a:latin typeface="+mn-lt"/>
                <a:ea typeface="+mn-ea"/>
                <a:cs typeface="+mn-cs"/>
              </a:defRPr>
            </a:pPr>
            <a:r>
              <a:rPr lang="en-IN" sz="8800"/>
              <a:t>TOTAL 4s AND 6s IN TEST OVERALL</a:t>
            </a:r>
          </a:p>
        </c:rich>
      </c:tx>
      <c:overlay val="0"/>
      <c:spPr>
        <a:noFill/>
        <a:ln>
          <a:noFill/>
        </a:ln>
        <a:effectLst/>
      </c:spPr>
      <c:txPr>
        <a:bodyPr rot="0" spcFirstLastPara="1" vertOverflow="ellipsis" vert="horz" wrap="square" anchor="ctr" anchorCtr="1"/>
        <a:lstStyle/>
        <a:p>
          <a:pPr>
            <a:defRPr sz="8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PivotTables!$AH$2</c:f>
              <c:strCache>
                <c:ptCount val="1"/>
                <c:pt idx="0">
                  <c:v>Total 4s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PivotTables!$AH$3:$AH$13</c:f>
              <c:numCache>
                <c:formatCode>General</c:formatCode>
                <c:ptCount val="10"/>
                <c:pt idx="0">
                  <c:v>21</c:v>
                </c:pt>
                <c:pt idx="1">
                  <c:v>26</c:v>
                </c:pt>
                <c:pt idx="2">
                  <c:v>69</c:v>
                </c:pt>
                <c:pt idx="3">
                  <c:v>121</c:v>
                </c:pt>
                <c:pt idx="4">
                  <c:v>36</c:v>
                </c:pt>
                <c:pt idx="5">
                  <c:v>120</c:v>
                </c:pt>
                <c:pt idx="6">
                  <c:v>89</c:v>
                </c:pt>
                <c:pt idx="7">
                  <c:v>15</c:v>
                </c:pt>
                <c:pt idx="8">
                  <c:v>62</c:v>
                </c:pt>
                <c:pt idx="9">
                  <c:v>18</c:v>
                </c:pt>
              </c:numCache>
            </c:numRef>
          </c:val>
          <c:smooth val="0"/>
          <c:extLst>
            <c:ext xmlns:c16="http://schemas.microsoft.com/office/drawing/2014/chart" uri="{C3380CC4-5D6E-409C-BE32-E72D297353CC}">
              <c16:uniqueId val="{00000000-5F83-4DB0-B9C0-C22D3BA52018}"/>
            </c:ext>
          </c:extLst>
        </c:ser>
        <c:ser>
          <c:idx val="1"/>
          <c:order val="1"/>
          <c:tx>
            <c:strRef>
              <c:f>PivotTables!$AI$2</c:f>
              <c:strCache>
                <c:ptCount val="1"/>
                <c:pt idx="0">
                  <c:v>Total 6s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PivotTables!$AI$3:$AI$13</c:f>
              <c:numCache>
                <c:formatCode>General</c:formatCode>
                <c:ptCount val="10"/>
                <c:pt idx="0">
                  <c:v>1</c:v>
                </c:pt>
                <c:pt idx="1">
                  <c:v>1</c:v>
                </c:pt>
                <c:pt idx="2">
                  <c:v>4</c:v>
                </c:pt>
                <c:pt idx="3">
                  <c:v>7</c:v>
                </c:pt>
                <c:pt idx="4">
                  <c:v>1</c:v>
                </c:pt>
                <c:pt idx="5">
                  <c:v>19</c:v>
                </c:pt>
                <c:pt idx="6">
                  <c:v>19</c:v>
                </c:pt>
                <c:pt idx="7">
                  <c:v>7</c:v>
                </c:pt>
                <c:pt idx="8">
                  <c:v>8</c:v>
                </c:pt>
                <c:pt idx="9">
                  <c:v>5</c:v>
                </c:pt>
              </c:numCache>
            </c:numRef>
          </c:val>
          <c:smooth val="0"/>
          <c:extLst>
            <c:ext xmlns:c16="http://schemas.microsoft.com/office/drawing/2014/chart" uri="{C3380CC4-5D6E-409C-BE32-E72D297353CC}">
              <c16:uniqueId val="{00000001-5F83-4DB0-B9C0-C22D3BA52018}"/>
            </c:ext>
          </c:extLst>
        </c:ser>
        <c:dLbls>
          <c:dLblPos val="ctr"/>
          <c:showLegendKey val="0"/>
          <c:showVal val="1"/>
          <c:showCatName val="0"/>
          <c:showSerName val="0"/>
          <c:showPercent val="0"/>
          <c:showBubbleSize val="0"/>
        </c:dLbls>
        <c:marker val="1"/>
        <c:smooth val="0"/>
        <c:axId val="609713744"/>
        <c:axId val="609705584"/>
      </c:lineChart>
      <c:catAx>
        <c:axId val="609713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6600" b="0" i="0" u="none" strike="noStrike" kern="1200" cap="all" baseline="0">
                <a:solidFill>
                  <a:schemeClr val="dk1">
                    <a:lumMod val="75000"/>
                    <a:lumOff val="25000"/>
                  </a:schemeClr>
                </a:solidFill>
                <a:latin typeface="+mn-lt"/>
                <a:ea typeface="+mn-ea"/>
                <a:cs typeface="+mn-cs"/>
              </a:defRPr>
            </a:pPr>
            <a:endParaRPr lang="en-US"/>
          </a:p>
        </c:txPr>
        <c:crossAx val="609705584"/>
        <c:crosses val="autoZero"/>
        <c:auto val="1"/>
        <c:lblAlgn val="ctr"/>
        <c:lblOffset val="100"/>
        <c:noMultiLvlLbl val="0"/>
      </c:catAx>
      <c:valAx>
        <c:axId val="6097055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9713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40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Dashboard1.xlsx]PivotTables!PivotTable7</c:name>
    <c:fmtId val="4"/>
  </c:pivotSource>
  <c:chart>
    <c:title>
      <c:tx>
        <c:rich>
          <a:bodyPr rot="0" spcFirstLastPara="1" vertOverflow="ellipsis" vert="horz" wrap="square" anchor="ctr" anchorCtr="1"/>
          <a:lstStyle/>
          <a:p>
            <a:pPr>
              <a:defRPr sz="5400" b="1" i="0" u="none" strike="noStrike" kern="1200" cap="none" spc="0" normalizeH="0" baseline="0">
                <a:solidFill>
                  <a:schemeClr val="dk1">
                    <a:lumMod val="50000"/>
                    <a:lumOff val="50000"/>
                  </a:schemeClr>
                </a:solidFill>
                <a:latin typeface="+mj-lt"/>
                <a:ea typeface="+mj-ea"/>
                <a:cs typeface="+mj-cs"/>
              </a:defRPr>
            </a:pPr>
            <a:r>
              <a:rPr lang="en-US" sz="5400"/>
              <a:t>AVERAGE SCORES IN TEST OVERALL</a:t>
            </a:r>
          </a:p>
        </c:rich>
      </c:tx>
      <c:layout>
        <c:manualLayout>
          <c:xMode val="edge"/>
          <c:yMode val="edge"/>
          <c:x val="0.41247270144722753"/>
          <c:y val="6.7849594367165858E-3"/>
        </c:manualLayout>
      </c:layout>
      <c:overlay val="0"/>
      <c:spPr>
        <a:noFill/>
        <a:ln>
          <a:noFill/>
        </a:ln>
        <a:effectLst/>
      </c:spPr>
      <c:txPr>
        <a:bodyPr rot="0" spcFirstLastPara="1" vertOverflow="ellipsis" vert="horz" wrap="square" anchor="ctr" anchorCtr="1"/>
        <a:lstStyle/>
        <a:p>
          <a:pPr>
            <a:defRPr sz="54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PivotTables!$AB$3</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PivotTables!$AA$4:$AA$15</c:f>
              <c:strCache>
                <c:ptCount val="11"/>
                <c:pt idx="0">
                  <c:v>v Australia</c:v>
                </c:pt>
                <c:pt idx="1">
                  <c:v>v Bangladesh</c:v>
                </c:pt>
                <c:pt idx="2">
                  <c:v>v England</c:v>
                </c:pt>
                <c:pt idx="3">
                  <c:v>v Ireland</c:v>
                </c:pt>
                <c:pt idx="4">
                  <c:v>v Netherlands</c:v>
                </c:pt>
                <c:pt idx="5">
                  <c:v>v New Zealand</c:v>
                </c:pt>
                <c:pt idx="6">
                  <c:v>v Pakistan</c:v>
                </c:pt>
                <c:pt idx="7">
                  <c:v>v South Africa</c:v>
                </c:pt>
                <c:pt idx="8">
                  <c:v>v Sri Lanka</c:v>
                </c:pt>
                <c:pt idx="9">
                  <c:v>v West Indies</c:v>
                </c:pt>
                <c:pt idx="10">
                  <c:v>v Zimbabwe</c:v>
                </c:pt>
              </c:strCache>
            </c:strRef>
          </c:cat>
          <c:val>
            <c:numRef>
              <c:f>PivotTables!$AB$4:$AB$15</c:f>
              <c:numCache>
                <c:formatCode>0.00</c:formatCode>
                <c:ptCount val="11"/>
                <c:pt idx="0">
                  <c:v>82.615499999999997</c:v>
                </c:pt>
                <c:pt idx="1">
                  <c:v>86.325000000000003</c:v>
                </c:pt>
                <c:pt idx="2">
                  <c:v>76.599047619047624</c:v>
                </c:pt>
                <c:pt idx="3">
                  <c:v>64.150000000000006</c:v>
                </c:pt>
                <c:pt idx="4">
                  <c:v>60</c:v>
                </c:pt>
                <c:pt idx="5">
                  <c:v>80.170714285714283</c:v>
                </c:pt>
                <c:pt idx="6">
                  <c:v>37.67</c:v>
                </c:pt>
                <c:pt idx="7">
                  <c:v>68.557333333333332</c:v>
                </c:pt>
                <c:pt idx="8">
                  <c:v>78.992499999999993</c:v>
                </c:pt>
                <c:pt idx="9">
                  <c:v>82.440526315789484</c:v>
                </c:pt>
                <c:pt idx="10">
                  <c:v>64.715999999999994</c:v>
                </c:pt>
              </c:numCache>
            </c:numRef>
          </c:val>
          <c:smooth val="0"/>
          <c:extLst>
            <c:ext xmlns:c16="http://schemas.microsoft.com/office/drawing/2014/chart" uri="{C3380CC4-5D6E-409C-BE32-E72D297353CC}">
              <c16:uniqueId val="{00000000-74B0-4739-88F6-AA09D94D3784}"/>
            </c:ext>
          </c:extLst>
        </c:ser>
        <c:dLbls>
          <c:dLblPos val="ctr"/>
          <c:showLegendKey val="0"/>
          <c:showVal val="1"/>
          <c:showCatName val="0"/>
          <c:showSerName val="0"/>
          <c:showPercent val="0"/>
          <c:showBubbleSize val="0"/>
        </c:dLbls>
        <c:marker val="1"/>
        <c:smooth val="0"/>
        <c:axId val="609689744"/>
        <c:axId val="609717104"/>
      </c:lineChart>
      <c:catAx>
        <c:axId val="60968974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4000" b="0" i="0" u="none" strike="noStrike" kern="1200" cap="none" spc="0" normalizeH="0" baseline="0">
                <a:solidFill>
                  <a:schemeClr val="dk1">
                    <a:lumMod val="65000"/>
                    <a:lumOff val="35000"/>
                  </a:schemeClr>
                </a:solidFill>
                <a:latin typeface="+mn-lt"/>
                <a:ea typeface="+mn-ea"/>
                <a:cs typeface="+mn-cs"/>
              </a:defRPr>
            </a:pPr>
            <a:endParaRPr lang="en-US"/>
          </a:p>
        </c:txPr>
        <c:crossAx val="609717104"/>
        <c:crosses val="autoZero"/>
        <c:auto val="1"/>
        <c:lblAlgn val="ctr"/>
        <c:lblOffset val="100"/>
        <c:noMultiLvlLbl val="0"/>
      </c:catAx>
      <c:valAx>
        <c:axId val="609717104"/>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4400" b="0" i="0" u="none" strike="noStrike" kern="1200" baseline="0">
                <a:solidFill>
                  <a:schemeClr val="dk1">
                    <a:lumMod val="65000"/>
                    <a:lumOff val="35000"/>
                  </a:schemeClr>
                </a:solidFill>
                <a:latin typeface="+mn-lt"/>
                <a:ea typeface="+mn-ea"/>
                <a:cs typeface="+mn-cs"/>
              </a:defRPr>
            </a:pPr>
            <a:endParaRPr lang="en-US"/>
          </a:p>
        </c:txPr>
        <c:crossAx val="60968974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2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4800"/>
              <a:t>RUNS SCORED ACROSS EVERY FORMAT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35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PivotTables!$B$1:$B$2</c:f>
              <c:strCache>
                <c:ptCount val="1"/>
                <c:pt idx="0">
                  <c:v>ODI</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PivotTables!$B$3:$B$18</c:f>
              <c:numCache>
                <c:formatCode>General</c:formatCode>
                <c:ptCount val="15"/>
                <c:pt idx="0">
                  <c:v>159</c:v>
                </c:pt>
                <c:pt idx="1">
                  <c:v>325</c:v>
                </c:pt>
                <c:pt idx="2">
                  <c:v>995</c:v>
                </c:pt>
                <c:pt idx="3">
                  <c:v>1381</c:v>
                </c:pt>
                <c:pt idx="4">
                  <c:v>1026</c:v>
                </c:pt>
                <c:pt idx="5">
                  <c:v>1268</c:v>
                </c:pt>
                <c:pt idx="6">
                  <c:v>1054</c:v>
                </c:pt>
                <c:pt idx="7">
                  <c:v>623</c:v>
                </c:pt>
                <c:pt idx="8">
                  <c:v>739</c:v>
                </c:pt>
                <c:pt idx="9">
                  <c:v>1460</c:v>
                </c:pt>
                <c:pt idx="10">
                  <c:v>1202</c:v>
                </c:pt>
                <c:pt idx="11">
                  <c:v>1377</c:v>
                </c:pt>
                <c:pt idx="12">
                  <c:v>431</c:v>
                </c:pt>
                <c:pt idx="13">
                  <c:v>129</c:v>
                </c:pt>
                <c:pt idx="14">
                  <c:v>158</c:v>
                </c:pt>
              </c:numCache>
            </c:numRef>
          </c:val>
          <c:extLst>
            <c:ext xmlns:c16="http://schemas.microsoft.com/office/drawing/2014/chart" uri="{C3380CC4-5D6E-409C-BE32-E72D297353CC}">
              <c16:uniqueId val="{00000000-05F5-4C2D-AF6B-98FFC2C71F1B}"/>
            </c:ext>
          </c:extLst>
        </c:ser>
        <c:ser>
          <c:idx val="1"/>
          <c:order val="1"/>
          <c:tx>
            <c:strRef>
              <c:f>PivotTables!$C$1:$C$2</c:f>
              <c:strCache>
                <c:ptCount val="1"/>
                <c:pt idx="0">
                  <c:v>T20</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PivotTables!$C$3:$C$18</c:f>
              <c:numCache>
                <c:formatCode>General</c:formatCode>
                <c:ptCount val="15"/>
                <c:pt idx="2">
                  <c:v>26</c:v>
                </c:pt>
                <c:pt idx="3">
                  <c:v>61</c:v>
                </c:pt>
                <c:pt idx="4">
                  <c:v>471</c:v>
                </c:pt>
                <c:pt idx="5">
                  <c:v>29</c:v>
                </c:pt>
                <c:pt idx="6">
                  <c:v>385</c:v>
                </c:pt>
                <c:pt idx="7">
                  <c:v>44</c:v>
                </c:pt>
                <c:pt idx="8">
                  <c:v>641</c:v>
                </c:pt>
                <c:pt idx="9">
                  <c:v>299</c:v>
                </c:pt>
                <c:pt idx="10">
                  <c:v>211</c:v>
                </c:pt>
                <c:pt idx="11">
                  <c:v>466</c:v>
                </c:pt>
                <c:pt idx="12">
                  <c:v>295</c:v>
                </c:pt>
                <c:pt idx="13">
                  <c:v>299</c:v>
                </c:pt>
                <c:pt idx="14">
                  <c:v>81</c:v>
                </c:pt>
              </c:numCache>
            </c:numRef>
          </c:val>
          <c:extLst>
            <c:ext xmlns:c16="http://schemas.microsoft.com/office/drawing/2014/chart" uri="{C3380CC4-5D6E-409C-BE32-E72D297353CC}">
              <c16:uniqueId val="{0000000E-7DF2-4116-A621-99B4A6A3B221}"/>
            </c:ext>
          </c:extLst>
        </c:ser>
        <c:ser>
          <c:idx val="2"/>
          <c:order val="2"/>
          <c:tx>
            <c:strRef>
              <c:f>PivotTables!$D$1:$D$2</c:f>
              <c:strCache>
                <c:ptCount val="1"/>
                <c:pt idx="0">
                  <c:v>Test</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PivotTables!$D$3:$D$18</c:f>
              <c:numCache>
                <c:formatCode>General</c:formatCode>
                <c:ptCount val="15"/>
                <c:pt idx="3">
                  <c:v>202</c:v>
                </c:pt>
                <c:pt idx="4">
                  <c:v>689</c:v>
                </c:pt>
                <c:pt idx="5">
                  <c:v>616</c:v>
                </c:pt>
                <c:pt idx="6">
                  <c:v>847</c:v>
                </c:pt>
                <c:pt idx="7">
                  <c:v>640</c:v>
                </c:pt>
                <c:pt idx="8">
                  <c:v>1215</c:v>
                </c:pt>
                <c:pt idx="9">
                  <c:v>1059</c:v>
                </c:pt>
                <c:pt idx="10">
                  <c:v>1322</c:v>
                </c:pt>
                <c:pt idx="11">
                  <c:v>612</c:v>
                </c:pt>
                <c:pt idx="12">
                  <c:v>116</c:v>
                </c:pt>
                <c:pt idx="13">
                  <c:v>536</c:v>
                </c:pt>
                <c:pt idx="14">
                  <c:v>220</c:v>
                </c:pt>
              </c:numCache>
            </c:numRef>
          </c:val>
          <c:extLst>
            <c:ext xmlns:c16="http://schemas.microsoft.com/office/drawing/2014/chart" uri="{C3380CC4-5D6E-409C-BE32-E72D297353CC}">
              <c16:uniqueId val="{0000000F-7DF2-4116-A621-99B4A6A3B221}"/>
            </c:ext>
          </c:extLst>
        </c:ser>
        <c:dLbls>
          <c:showLegendKey val="0"/>
          <c:showVal val="0"/>
          <c:showCatName val="0"/>
          <c:showSerName val="0"/>
          <c:showPercent val="0"/>
          <c:showBubbleSize val="0"/>
        </c:dLbls>
        <c:gapWidth val="150"/>
        <c:shape val="box"/>
        <c:axId val="2092175840"/>
        <c:axId val="2092167680"/>
        <c:axId val="0"/>
      </c:bar3DChart>
      <c:catAx>
        <c:axId val="2092175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0" b="0" i="0" u="none" strike="noStrike" kern="1200" baseline="0">
                <a:solidFill>
                  <a:schemeClr val="tx1">
                    <a:lumMod val="65000"/>
                    <a:lumOff val="35000"/>
                  </a:schemeClr>
                </a:solidFill>
                <a:latin typeface="+mn-lt"/>
                <a:ea typeface="+mn-ea"/>
                <a:cs typeface="+mn-cs"/>
              </a:defRPr>
            </a:pPr>
            <a:endParaRPr lang="en-US"/>
          </a:p>
        </c:txPr>
        <c:crossAx val="2092167680"/>
        <c:crosses val="autoZero"/>
        <c:auto val="1"/>
        <c:lblAlgn val="ctr"/>
        <c:lblOffset val="100"/>
        <c:noMultiLvlLbl val="0"/>
      </c:catAx>
      <c:valAx>
        <c:axId val="2092167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20921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0">
                <a:latin typeface="Aharoni" panose="02010803020104030203" pitchFamily="2" charset="-79"/>
                <a:cs typeface="Aharoni" panose="02010803020104030203" pitchFamily="2" charset="-79"/>
              </a:rPr>
              <a:t>RUNS</a:t>
            </a:r>
            <a:r>
              <a:rPr lang="en-IN" sz="8000" baseline="0">
                <a:latin typeface="Aharoni" panose="02010803020104030203" pitchFamily="2" charset="-79"/>
                <a:cs typeface="Aharoni" panose="02010803020104030203" pitchFamily="2" charset="-79"/>
              </a:rPr>
              <a:t> ON DIFFERENT GROUNDS</a:t>
            </a:r>
            <a:endParaRPr lang="en-IN" sz="8000">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PivotTables!$AM$2:$AM$3</c:f>
              <c:strCache>
                <c:ptCount val="1"/>
                <c:pt idx="0">
                  <c:v>ODI</c:v>
                </c:pt>
              </c:strCache>
            </c:strRef>
          </c:tx>
          <c:spPr>
            <a:solidFill>
              <a:schemeClr val="accent1"/>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PivotTables!$AM$4:$AM$77</c:f>
              <c:numCache>
                <c:formatCode>General</c:formatCode>
                <c:ptCount val="73"/>
                <c:pt idx="0">
                  <c:v>244</c:v>
                </c:pt>
                <c:pt idx="1">
                  <c:v>176</c:v>
                </c:pt>
                <c:pt idx="2">
                  <c:v>59</c:v>
                </c:pt>
                <c:pt idx="3">
                  <c:v>152</c:v>
                </c:pt>
                <c:pt idx="4">
                  <c:v>335</c:v>
                </c:pt>
                <c:pt idx="5">
                  <c:v>16</c:v>
                </c:pt>
                <c:pt idx="7">
                  <c:v>141</c:v>
                </c:pt>
                <c:pt idx="9">
                  <c:v>82</c:v>
                </c:pt>
                <c:pt idx="10">
                  <c:v>169</c:v>
                </c:pt>
                <c:pt idx="11">
                  <c:v>253</c:v>
                </c:pt>
                <c:pt idx="12">
                  <c:v>196</c:v>
                </c:pt>
                <c:pt idx="13">
                  <c:v>193</c:v>
                </c:pt>
                <c:pt idx="14">
                  <c:v>283</c:v>
                </c:pt>
                <c:pt idx="15">
                  <c:v>55</c:v>
                </c:pt>
                <c:pt idx="18">
                  <c:v>519</c:v>
                </c:pt>
                <c:pt idx="20">
                  <c:v>118</c:v>
                </c:pt>
                <c:pt idx="21">
                  <c:v>243</c:v>
                </c:pt>
                <c:pt idx="22">
                  <c:v>222</c:v>
                </c:pt>
                <c:pt idx="23">
                  <c:v>212</c:v>
                </c:pt>
                <c:pt idx="26">
                  <c:v>166</c:v>
                </c:pt>
                <c:pt idx="27">
                  <c:v>184</c:v>
                </c:pt>
                <c:pt idx="29">
                  <c:v>123</c:v>
                </c:pt>
                <c:pt idx="31">
                  <c:v>245</c:v>
                </c:pt>
                <c:pt idx="32">
                  <c:v>107</c:v>
                </c:pt>
                <c:pt idx="33">
                  <c:v>175</c:v>
                </c:pt>
                <c:pt idx="34">
                  <c:v>283</c:v>
                </c:pt>
                <c:pt idx="35">
                  <c:v>133</c:v>
                </c:pt>
                <c:pt idx="36">
                  <c:v>134</c:v>
                </c:pt>
                <c:pt idx="37">
                  <c:v>63</c:v>
                </c:pt>
                <c:pt idx="38">
                  <c:v>195</c:v>
                </c:pt>
                <c:pt idx="39">
                  <c:v>207</c:v>
                </c:pt>
                <c:pt idx="40">
                  <c:v>143</c:v>
                </c:pt>
                <c:pt idx="41">
                  <c:v>218</c:v>
                </c:pt>
                <c:pt idx="42">
                  <c:v>125</c:v>
                </c:pt>
                <c:pt idx="43">
                  <c:v>326</c:v>
                </c:pt>
                <c:pt idx="45">
                  <c:v>118</c:v>
                </c:pt>
                <c:pt idx="46">
                  <c:v>77</c:v>
                </c:pt>
                <c:pt idx="47">
                  <c:v>150</c:v>
                </c:pt>
                <c:pt idx="48">
                  <c:v>252</c:v>
                </c:pt>
                <c:pt idx="49">
                  <c:v>786</c:v>
                </c:pt>
                <c:pt idx="50">
                  <c:v>309</c:v>
                </c:pt>
                <c:pt idx="51">
                  <c:v>112</c:v>
                </c:pt>
                <c:pt idx="52">
                  <c:v>325</c:v>
                </c:pt>
                <c:pt idx="53">
                  <c:v>168</c:v>
                </c:pt>
                <c:pt idx="54">
                  <c:v>36</c:v>
                </c:pt>
                <c:pt idx="55">
                  <c:v>115</c:v>
                </c:pt>
                <c:pt idx="56">
                  <c:v>51</c:v>
                </c:pt>
                <c:pt idx="57">
                  <c:v>30</c:v>
                </c:pt>
                <c:pt idx="58">
                  <c:v>242</c:v>
                </c:pt>
                <c:pt idx="59">
                  <c:v>571</c:v>
                </c:pt>
                <c:pt idx="61">
                  <c:v>448</c:v>
                </c:pt>
                <c:pt idx="62">
                  <c:v>197</c:v>
                </c:pt>
                <c:pt idx="63">
                  <c:v>384</c:v>
                </c:pt>
                <c:pt idx="65">
                  <c:v>94</c:v>
                </c:pt>
                <c:pt idx="66">
                  <c:v>146</c:v>
                </c:pt>
                <c:pt idx="67">
                  <c:v>192</c:v>
                </c:pt>
                <c:pt idx="68">
                  <c:v>33</c:v>
                </c:pt>
                <c:pt idx="69">
                  <c:v>93</c:v>
                </c:pt>
                <c:pt idx="70">
                  <c:v>556</c:v>
                </c:pt>
                <c:pt idx="71">
                  <c:v>265</c:v>
                </c:pt>
                <c:pt idx="72">
                  <c:v>82</c:v>
                </c:pt>
              </c:numCache>
            </c:numRef>
          </c:val>
          <c:extLst>
            <c:ext xmlns:c16="http://schemas.microsoft.com/office/drawing/2014/chart" uri="{C3380CC4-5D6E-409C-BE32-E72D297353CC}">
              <c16:uniqueId val="{00000000-8BDC-408D-80DB-D886658E6518}"/>
            </c:ext>
          </c:extLst>
        </c:ser>
        <c:ser>
          <c:idx val="1"/>
          <c:order val="1"/>
          <c:tx>
            <c:strRef>
              <c:f>PivotTables!$AN$2:$AN$3</c:f>
              <c:strCache>
                <c:ptCount val="1"/>
                <c:pt idx="0">
                  <c:v>T20</c:v>
                </c:pt>
              </c:strCache>
            </c:strRef>
          </c:tx>
          <c:spPr>
            <a:solidFill>
              <a:schemeClr val="accent2"/>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PivotTables!$AN$4:$AN$77</c:f>
              <c:numCache>
                <c:formatCode>General</c:formatCode>
                <c:ptCount val="73"/>
                <c:pt idx="0">
                  <c:v>90</c:v>
                </c:pt>
                <c:pt idx="1">
                  <c:v>258</c:v>
                </c:pt>
                <c:pt idx="2">
                  <c:v>56</c:v>
                </c:pt>
                <c:pt idx="3">
                  <c:v>116</c:v>
                </c:pt>
                <c:pt idx="4">
                  <c:v>67</c:v>
                </c:pt>
                <c:pt idx="7">
                  <c:v>4</c:v>
                </c:pt>
                <c:pt idx="8">
                  <c:v>43</c:v>
                </c:pt>
                <c:pt idx="10">
                  <c:v>9</c:v>
                </c:pt>
                <c:pt idx="12">
                  <c:v>47</c:v>
                </c:pt>
                <c:pt idx="13">
                  <c:v>1</c:v>
                </c:pt>
                <c:pt idx="14">
                  <c:v>70</c:v>
                </c:pt>
                <c:pt idx="18">
                  <c:v>267</c:v>
                </c:pt>
                <c:pt idx="20">
                  <c:v>1</c:v>
                </c:pt>
                <c:pt idx="22">
                  <c:v>26</c:v>
                </c:pt>
                <c:pt idx="23">
                  <c:v>43</c:v>
                </c:pt>
                <c:pt idx="24">
                  <c:v>68</c:v>
                </c:pt>
                <c:pt idx="25">
                  <c:v>9</c:v>
                </c:pt>
                <c:pt idx="26">
                  <c:v>28</c:v>
                </c:pt>
                <c:pt idx="31">
                  <c:v>0</c:v>
                </c:pt>
                <c:pt idx="33">
                  <c:v>38</c:v>
                </c:pt>
                <c:pt idx="34">
                  <c:v>26</c:v>
                </c:pt>
                <c:pt idx="36">
                  <c:v>94</c:v>
                </c:pt>
                <c:pt idx="37">
                  <c:v>30</c:v>
                </c:pt>
                <c:pt idx="39">
                  <c:v>26</c:v>
                </c:pt>
                <c:pt idx="40">
                  <c:v>29</c:v>
                </c:pt>
                <c:pt idx="41">
                  <c:v>39</c:v>
                </c:pt>
                <c:pt idx="43">
                  <c:v>139</c:v>
                </c:pt>
                <c:pt idx="44">
                  <c:v>63</c:v>
                </c:pt>
                <c:pt idx="47">
                  <c:v>24</c:v>
                </c:pt>
                <c:pt idx="48">
                  <c:v>90</c:v>
                </c:pt>
                <c:pt idx="49">
                  <c:v>472</c:v>
                </c:pt>
                <c:pt idx="50">
                  <c:v>154</c:v>
                </c:pt>
                <c:pt idx="52">
                  <c:v>44</c:v>
                </c:pt>
                <c:pt idx="55">
                  <c:v>11</c:v>
                </c:pt>
                <c:pt idx="57">
                  <c:v>68</c:v>
                </c:pt>
                <c:pt idx="59">
                  <c:v>14</c:v>
                </c:pt>
                <c:pt idx="60">
                  <c:v>59</c:v>
                </c:pt>
                <c:pt idx="61">
                  <c:v>47</c:v>
                </c:pt>
                <c:pt idx="62">
                  <c:v>94</c:v>
                </c:pt>
                <c:pt idx="63">
                  <c:v>22</c:v>
                </c:pt>
                <c:pt idx="66">
                  <c:v>258</c:v>
                </c:pt>
                <c:pt idx="68">
                  <c:v>32</c:v>
                </c:pt>
                <c:pt idx="70">
                  <c:v>24</c:v>
                </c:pt>
                <c:pt idx="71">
                  <c:v>197</c:v>
                </c:pt>
                <c:pt idx="72">
                  <c:v>11</c:v>
                </c:pt>
              </c:numCache>
            </c:numRef>
          </c:val>
          <c:extLst>
            <c:ext xmlns:c16="http://schemas.microsoft.com/office/drawing/2014/chart" uri="{C3380CC4-5D6E-409C-BE32-E72D297353CC}">
              <c16:uniqueId val="{0000000E-A43C-4C83-BCAE-C347D4F84F60}"/>
            </c:ext>
          </c:extLst>
        </c:ser>
        <c:ser>
          <c:idx val="2"/>
          <c:order val="2"/>
          <c:tx>
            <c:strRef>
              <c:f>PivotTables!$AO$2:$AO$3</c:f>
              <c:strCache>
                <c:ptCount val="1"/>
                <c:pt idx="0">
                  <c:v>Test</c:v>
                </c:pt>
              </c:strCache>
            </c:strRef>
          </c:tx>
          <c:spPr>
            <a:solidFill>
              <a:schemeClr val="accent3"/>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PivotTables!$AO$4:$AO$77</c:f>
              <c:numCache>
                <c:formatCode>General</c:formatCode>
                <c:ptCount val="73"/>
                <c:pt idx="0">
                  <c:v>509</c:v>
                </c:pt>
                <c:pt idx="1">
                  <c:v>60</c:v>
                </c:pt>
                <c:pt idx="2">
                  <c:v>71</c:v>
                </c:pt>
                <c:pt idx="3">
                  <c:v>217</c:v>
                </c:pt>
                <c:pt idx="4">
                  <c:v>231</c:v>
                </c:pt>
                <c:pt idx="6">
                  <c:v>27</c:v>
                </c:pt>
                <c:pt idx="7">
                  <c:v>20</c:v>
                </c:pt>
                <c:pt idx="11">
                  <c:v>141</c:v>
                </c:pt>
                <c:pt idx="13">
                  <c:v>211</c:v>
                </c:pt>
                <c:pt idx="14">
                  <c:v>267</c:v>
                </c:pt>
                <c:pt idx="16">
                  <c:v>17</c:v>
                </c:pt>
                <c:pt idx="17">
                  <c:v>88</c:v>
                </c:pt>
                <c:pt idx="19">
                  <c:v>52</c:v>
                </c:pt>
                <c:pt idx="22">
                  <c:v>467</c:v>
                </c:pt>
                <c:pt idx="26">
                  <c:v>57</c:v>
                </c:pt>
                <c:pt idx="27">
                  <c:v>14</c:v>
                </c:pt>
                <c:pt idx="28">
                  <c:v>212</c:v>
                </c:pt>
                <c:pt idx="30">
                  <c:v>7</c:v>
                </c:pt>
                <c:pt idx="36">
                  <c:v>379</c:v>
                </c:pt>
                <c:pt idx="37">
                  <c:v>228</c:v>
                </c:pt>
                <c:pt idx="39">
                  <c:v>310</c:v>
                </c:pt>
                <c:pt idx="40">
                  <c:v>27</c:v>
                </c:pt>
                <c:pt idx="41">
                  <c:v>139</c:v>
                </c:pt>
                <c:pt idx="43">
                  <c:v>323</c:v>
                </c:pt>
                <c:pt idx="45">
                  <c:v>62</c:v>
                </c:pt>
                <c:pt idx="46">
                  <c:v>127</c:v>
                </c:pt>
                <c:pt idx="47">
                  <c:v>7</c:v>
                </c:pt>
                <c:pt idx="48">
                  <c:v>316</c:v>
                </c:pt>
                <c:pt idx="50">
                  <c:v>244</c:v>
                </c:pt>
                <c:pt idx="52">
                  <c:v>354</c:v>
                </c:pt>
                <c:pt idx="54">
                  <c:v>260</c:v>
                </c:pt>
                <c:pt idx="55">
                  <c:v>209</c:v>
                </c:pt>
                <c:pt idx="57">
                  <c:v>42</c:v>
                </c:pt>
                <c:pt idx="58">
                  <c:v>259</c:v>
                </c:pt>
                <c:pt idx="61">
                  <c:v>267</c:v>
                </c:pt>
                <c:pt idx="62">
                  <c:v>228</c:v>
                </c:pt>
                <c:pt idx="63">
                  <c:v>18</c:v>
                </c:pt>
                <c:pt idx="64">
                  <c:v>30</c:v>
                </c:pt>
                <c:pt idx="65">
                  <c:v>228</c:v>
                </c:pt>
                <c:pt idx="66">
                  <c:v>248</c:v>
                </c:pt>
                <c:pt idx="67">
                  <c:v>169</c:v>
                </c:pt>
                <c:pt idx="70">
                  <c:v>299</c:v>
                </c:pt>
                <c:pt idx="71">
                  <c:v>469</c:v>
                </c:pt>
                <c:pt idx="72">
                  <c:v>164</c:v>
                </c:pt>
              </c:numCache>
            </c:numRef>
          </c:val>
          <c:extLst>
            <c:ext xmlns:c16="http://schemas.microsoft.com/office/drawing/2014/chart" uri="{C3380CC4-5D6E-409C-BE32-E72D297353CC}">
              <c16:uniqueId val="{0000000F-A43C-4C83-BCAE-C347D4F84F60}"/>
            </c:ext>
          </c:extLst>
        </c:ser>
        <c:dLbls>
          <c:showLegendKey val="0"/>
          <c:showVal val="0"/>
          <c:showCatName val="0"/>
          <c:showSerName val="0"/>
          <c:showPercent val="0"/>
          <c:showBubbleSize val="0"/>
        </c:dLbls>
        <c:axId val="759009375"/>
        <c:axId val="759038655"/>
        <c:axId val="0"/>
      </c:area3DChart>
      <c:catAx>
        <c:axId val="75900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4400"/>
                  <a:t>GROUNDS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0" b="0" i="0" u="none" strike="noStrike" kern="1200" baseline="0">
                <a:solidFill>
                  <a:schemeClr val="tx1">
                    <a:lumMod val="65000"/>
                    <a:lumOff val="35000"/>
                  </a:schemeClr>
                </a:solidFill>
                <a:latin typeface="+mn-lt"/>
                <a:ea typeface="+mn-ea"/>
                <a:cs typeface="+mn-cs"/>
              </a:defRPr>
            </a:pPr>
            <a:endParaRPr lang="en-US"/>
          </a:p>
        </c:txPr>
        <c:crossAx val="759038655"/>
        <c:crosses val="autoZero"/>
        <c:auto val="1"/>
        <c:lblAlgn val="ctr"/>
        <c:lblOffset val="100"/>
        <c:noMultiLvlLbl val="0"/>
      </c:catAx>
      <c:valAx>
        <c:axId val="759038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6600"/>
                  <a:t>RUNS</a:t>
                </a:r>
                <a:r>
                  <a:rPr lang="en-IN" sz="6600" baseline="0"/>
                  <a:t> SCORED</a:t>
                </a:r>
                <a:endParaRPr lang="en-IN" sz="66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600" b="0" i="0" u="none" strike="noStrike" kern="1200" baseline="0">
                <a:solidFill>
                  <a:schemeClr val="tx1">
                    <a:lumMod val="65000"/>
                    <a:lumOff val="35000"/>
                  </a:schemeClr>
                </a:solidFill>
                <a:latin typeface="+mn-lt"/>
                <a:ea typeface="+mn-ea"/>
                <a:cs typeface="+mn-cs"/>
              </a:defRPr>
            </a:pPr>
            <a:endParaRPr lang="en-US"/>
          </a:p>
        </c:txPr>
        <c:crossAx val="7590093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GROUP OF RUNS SCORED VERSUS OPPONENTS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5.4597548054210021E-2"/>
            </c:manualLayout>
          </c:layout>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PivotTables!$BR$3:$BR$4</c:f>
              <c:strCache>
                <c:ptCount val="1"/>
                <c:pt idx="0">
                  <c:v>Afghanistan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PivotTables!$BR$5:$BR$11</c:f>
              <c:numCache>
                <c:formatCode>General</c:formatCode>
                <c:ptCount val="6"/>
                <c:pt idx="1">
                  <c:v>2</c:v>
                </c:pt>
              </c:numCache>
            </c:numRef>
          </c:val>
          <c:extLst>
            <c:ext xmlns:c16="http://schemas.microsoft.com/office/drawing/2014/chart" uri="{C3380CC4-5D6E-409C-BE32-E72D297353CC}">
              <c16:uniqueId val="{00000000-50E7-4240-82AB-384065257F55}"/>
            </c:ext>
          </c:extLst>
        </c:ser>
        <c:ser>
          <c:idx val="1"/>
          <c:order val="1"/>
          <c:tx>
            <c:strRef>
              <c:f>PivotTables!$BS$3:$BS$4</c:f>
              <c:strCache>
                <c:ptCount val="1"/>
                <c:pt idx="0">
                  <c:v>Australia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PivotTables!$BS$5:$BS$11</c:f>
              <c:numCache>
                <c:formatCode>General</c:formatCode>
                <c:ptCount val="6"/>
                <c:pt idx="0">
                  <c:v>58</c:v>
                </c:pt>
                <c:pt idx="1">
                  <c:v>22</c:v>
                </c:pt>
                <c:pt idx="2">
                  <c:v>14</c:v>
                </c:pt>
                <c:pt idx="3">
                  <c:v>1</c:v>
                </c:pt>
              </c:numCache>
            </c:numRef>
          </c:val>
          <c:extLst>
            <c:ext xmlns:c16="http://schemas.microsoft.com/office/drawing/2014/chart" uri="{C3380CC4-5D6E-409C-BE32-E72D297353CC}">
              <c16:uniqueId val="{00000001-50E7-4240-82AB-384065257F55}"/>
            </c:ext>
          </c:extLst>
        </c:ser>
        <c:ser>
          <c:idx val="2"/>
          <c:order val="2"/>
          <c:tx>
            <c:strRef>
              <c:f>PivotTables!$BT$3:$BT$4</c:f>
              <c:strCache>
                <c:ptCount val="1"/>
                <c:pt idx="0">
                  <c:v>Bangladesh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PivotTables!$BT$5:$BT$11</c:f>
              <c:numCache>
                <c:formatCode>General</c:formatCode>
                <c:ptCount val="6"/>
                <c:pt idx="0">
                  <c:v>12</c:v>
                </c:pt>
                <c:pt idx="1">
                  <c:v>4</c:v>
                </c:pt>
                <c:pt idx="2">
                  <c:v>4</c:v>
                </c:pt>
                <c:pt idx="4">
                  <c:v>1</c:v>
                </c:pt>
              </c:numCache>
            </c:numRef>
          </c:val>
          <c:extLst>
            <c:ext xmlns:c16="http://schemas.microsoft.com/office/drawing/2014/chart" uri="{C3380CC4-5D6E-409C-BE32-E72D297353CC}">
              <c16:uniqueId val="{00000010-50E7-4240-82AB-384065257F55}"/>
            </c:ext>
          </c:extLst>
        </c:ser>
        <c:ser>
          <c:idx val="3"/>
          <c:order val="3"/>
          <c:tx>
            <c:strRef>
              <c:f>PivotTables!$BU$3:$BU$4</c:f>
              <c:strCache>
                <c:ptCount val="1"/>
                <c:pt idx="0">
                  <c:v>England</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PivotTables!$BU$5:$BU$11</c:f>
              <c:numCache>
                <c:formatCode>General</c:formatCode>
                <c:ptCount val="6"/>
                <c:pt idx="0">
                  <c:v>73</c:v>
                </c:pt>
                <c:pt idx="1">
                  <c:v>22</c:v>
                </c:pt>
                <c:pt idx="2">
                  <c:v>6</c:v>
                </c:pt>
                <c:pt idx="3">
                  <c:v>1</c:v>
                </c:pt>
                <c:pt idx="4">
                  <c:v>1</c:v>
                </c:pt>
              </c:numCache>
            </c:numRef>
          </c:val>
          <c:extLst>
            <c:ext xmlns:c16="http://schemas.microsoft.com/office/drawing/2014/chart" uri="{C3380CC4-5D6E-409C-BE32-E72D297353CC}">
              <c16:uniqueId val="{00000011-50E7-4240-82AB-384065257F55}"/>
            </c:ext>
          </c:extLst>
        </c:ser>
        <c:ser>
          <c:idx val="4"/>
          <c:order val="4"/>
          <c:tx>
            <c:strRef>
              <c:f>PivotTables!$BV$3:$BV$4</c:f>
              <c:strCache>
                <c:ptCount val="1"/>
                <c:pt idx="0">
                  <c:v>Ireland</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PivotTables!$BV$5:$BV$11</c:f>
              <c:numCache>
                <c:formatCode>General</c:formatCode>
                <c:ptCount val="6"/>
                <c:pt idx="0">
                  <c:v>4</c:v>
                </c:pt>
              </c:numCache>
            </c:numRef>
          </c:val>
          <c:extLst>
            <c:ext xmlns:c16="http://schemas.microsoft.com/office/drawing/2014/chart" uri="{C3380CC4-5D6E-409C-BE32-E72D297353CC}">
              <c16:uniqueId val="{00000012-50E7-4240-82AB-384065257F55}"/>
            </c:ext>
          </c:extLst>
        </c:ser>
        <c:ser>
          <c:idx val="5"/>
          <c:order val="5"/>
          <c:tx>
            <c:strRef>
              <c:f>PivotTables!$BW$3:$BW$4</c:f>
              <c:strCache>
                <c:ptCount val="1"/>
                <c:pt idx="0">
                  <c:v>Netherlands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PivotTables!$BW$5:$BW$11</c:f>
              <c:numCache>
                <c:formatCode>General</c:formatCode>
                <c:ptCount val="6"/>
                <c:pt idx="0">
                  <c:v>1</c:v>
                </c:pt>
              </c:numCache>
            </c:numRef>
          </c:val>
          <c:extLst>
            <c:ext xmlns:c16="http://schemas.microsoft.com/office/drawing/2014/chart" uri="{C3380CC4-5D6E-409C-BE32-E72D297353CC}">
              <c16:uniqueId val="{00000013-50E7-4240-82AB-384065257F55}"/>
            </c:ext>
          </c:extLst>
        </c:ser>
        <c:ser>
          <c:idx val="6"/>
          <c:order val="6"/>
          <c:tx>
            <c:strRef>
              <c:f>PivotTables!$BX$3:$BX$4</c:f>
              <c:strCache>
                <c:ptCount val="1"/>
                <c:pt idx="0">
                  <c:v>NewZealand</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PivotTables!$BX$5:$BX$11</c:f>
              <c:numCache>
                <c:formatCode>General</c:formatCode>
                <c:ptCount val="6"/>
                <c:pt idx="0">
                  <c:v>36</c:v>
                </c:pt>
                <c:pt idx="1">
                  <c:v>13</c:v>
                </c:pt>
                <c:pt idx="2">
                  <c:v>6</c:v>
                </c:pt>
                <c:pt idx="3">
                  <c:v>1</c:v>
                </c:pt>
                <c:pt idx="4">
                  <c:v>1</c:v>
                </c:pt>
              </c:numCache>
            </c:numRef>
          </c:val>
          <c:extLst>
            <c:ext xmlns:c16="http://schemas.microsoft.com/office/drawing/2014/chart" uri="{C3380CC4-5D6E-409C-BE32-E72D297353CC}">
              <c16:uniqueId val="{00000014-50E7-4240-82AB-384065257F55}"/>
            </c:ext>
          </c:extLst>
        </c:ser>
        <c:ser>
          <c:idx val="7"/>
          <c:order val="7"/>
          <c:tx>
            <c:strRef>
              <c:f>PivotTables!$BY$3:$BY$4</c:f>
              <c:strCache>
                <c:ptCount val="1"/>
                <c:pt idx="0">
                  <c:v>Pakistan</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PivotTables!$BY$5:$BY$11</c:f>
              <c:numCache>
                <c:formatCode>General</c:formatCode>
                <c:ptCount val="6"/>
                <c:pt idx="0">
                  <c:v>13</c:v>
                </c:pt>
                <c:pt idx="1">
                  <c:v>5</c:v>
                </c:pt>
                <c:pt idx="2">
                  <c:v>1</c:v>
                </c:pt>
                <c:pt idx="3">
                  <c:v>1</c:v>
                </c:pt>
              </c:numCache>
            </c:numRef>
          </c:val>
          <c:extLst>
            <c:ext xmlns:c16="http://schemas.microsoft.com/office/drawing/2014/chart" uri="{C3380CC4-5D6E-409C-BE32-E72D297353CC}">
              <c16:uniqueId val="{00000015-50E7-4240-82AB-384065257F55}"/>
            </c:ext>
          </c:extLst>
        </c:ser>
        <c:ser>
          <c:idx val="8"/>
          <c:order val="8"/>
          <c:tx>
            <c:strRef>
              <c:f>PivotTables!$BZ$3:$BZ$4</c:f>
              <c:strCache>
                <c:ptCount val="1"/>
                <c:pt idx="0">
                  <c:v>Scotland</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PivotTables!$BZ$5:$BZ$11</c:f>
              <c:numCache>
                <c:formatCode>General</c:formatCode>
                <c:ptCount val="6"/>
                <c:pt idx="0">
                  <c:v>1</c:v>
                </c:pt>
              </c:numCache>
            </c:numRef>
          </c:val>
          <c:extLst>
            <c:ext xmlns:c16="http://schemas.microsoft.com/office/drawing/2014/chart" uri="{C3380CC4-5D6E-409C-BE32-E72D297353CC}">
              <c16:uniqueId val="{00000016-50E7-4240-82AB-384065257F55}"/>
            </c:ext>
          </c:extLst>
        </c:ser>
        <c:ser>
          <c:idx val="9"/>
          <c:order val="9"/>
          <c:tx>
            <c:strRef>
              <c:f>PivotTables!$CA$3:$CA$4</c:f>
              <c:strCache>
                <c:ptCount val="1"/>
                <c:pt idx="0">
                  <c:v>SouthAfrica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PivotTables!$CA$5:$CA$11</c:f>
              <c:numCache>
                <c:formatCode>General</c:formatCode>
                <c:ptCount val="6"/>
                <c:pt idx="0">
                  <c:v>40</c:v>
                </c:pt>
                <c:pt idx="1">
                  <c:v>14</c:v>
                </c:pt>
                <c:pt idx="2">
                  <c:v>4</c:v>
                </c:pt>
                <c:pt idx="3">
                  <c:v>2</c:v>
                </c:pt>
                <c:pt idx="5">
                  <c:v>1</c:v>
                </c:pt>
              </c:numCache>
            </c:numRef>
          </c:val>
          <c:extLst>
            <c:ext xmlns:c16="http://schemas.microsoft.com/office/drawing/2014/chart" uri="{C3380CC4-5D6E-409C-BE32-E72D297353CC}">
              <c16:uniqueId val="{00000017-50E7-4240-82AB-384065257F55}"/>
            </c:ext>
          </c:extLst>
        </c:ser>
        <c:ser>
          <c:idx val="10"/>
          <c:order val="10"/>
          <c:tx>
            <c:strRef>
              <c:f>PivotTables!$CB$3:$CB$4</c:f>
              <c:strCache>
                <c:ptCount val="1"/>
                <c:pt idx="0">
                  <c:v>SriLanka</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0"/>
                  <c:y val="-5.4597548054210021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PivotTables!$CB$5:$CB$11</c:f>
              <c:numCache>
                <c:formatCode>General</c:formatCode>
                <c:ptCount val="6"/>
                <c:pt idx="0">
                  <c:v>40</c:v>
                </c:pt>
                <c:pt idx="1">
                  <c:v>17</c:v>
                </c:pt>
                <c:pt idx="2">
                  <c:v>11</c:v>
                </c:pt>
                <c:pt idx="4">
                  <c:v>2</c:v>
                </c:pt>
              </c:numCache>
            </c:numRef>
          </c:val>
          <c:extLst>
            <c:ext xmlns:c16="http://schemas.microsoft.com/office/drawing/2014/chart" uri="{C3380CC4-5D6E-409C-BE32-E72D297353CC}">
              <c16:uniqueId val="{00000018-50E7-4240-82AB-384065257F55}"/>
            </c:ext>
          </c:extLst>
        </c:ser>
        <c:ser>
          <c:idx val="11"/>
          <c:order val="11"/>
          <c:tx>
            <c:strRef>
              <c:f>PivotTables!$CC$3:$CC$4</c:f>
              <c:strCache>
                <c:ptCount val="1"/>
                <c:pt idx="0">
                  <c:v>U.A.E.</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PivotTables!$CC$5:$CC$11</c:f>
              <c:numCache>
                <c:formatCode>General</c:formatCode>
                <c:ptCount val="6"/>
                <c:pt idx="0">
                  <c:v>1</c:v>
                </c:pt>
              </c:numCache>
            </c:numRef>
          </c:val>
          <c:extLst>
            <c:ext xmlns:c16="http://schemas.microsoft.com/office/drawing/2014/chart" uri="{C3380CC4-5D6E-409C-BE32-E72D297353CC}">
              <c16:uniqueId val="{00000019-50E7-4240-82AB-384065257F55}"/>
            </c:ext>
          </c:extLst>
        </c:ser>
        <c:ser>
          <c:idx val="12"/>
          <c:order val="12"/>
          <c:tx>
            <c:strRef>
              <c:f>PivotTables!$CD$3:$CD$4</c:f>
              <c:strCache>
                <c:ptCount val="1"/>
                <c:pt idx="0">
                  <c:v>WestIndies</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PivotTables!$CD$5:$CD$11</c:f>
              <c:numCache>
                <c:formatCode>General</c:formatCode>
                <c:ptCount val="6"/>
                <c:pt idx="0">
                  <c:v>40</c:v>
                </c:pt>
                <c:pt idx="1">
                  <c:v>22</c:v>
                </c:pt>
                <c:pt idx="2">
                  <c:v>9</c:v>
                </c:pt>
                <c:pt idx="3">
                  <c:v>1</c:v>
                </c:pt>
                <c:pt idx="4">
                  <c:v>1</c:v>
                </c:pt>
              </c:numCache>
            </c:numRef>
          </c:val>
          <c:extLst>
            <c:ext xmlns:c16="http://schemas.microsoft.com/office/drawing/2014/chart" uri="{C3380CC4-5D6E-409C-BE32-E72D297353CC}">
              <c16:uniqueId val="{0000001A-50E7-4240-82AB-384065257F55}"/>
            </c:ext>
          </c:extLst>
        </c:ser>
        <c:ser>
          <c:idx val="13"/>
          <c:order val="13"/>
          <c:tx>
            <c:strRef>
              <c:f>PivotTables!$CE$3:$CE$4</c:f>
              <c:strCache>
                <c:ptCount val="1"/>
                <c:pt idx="0">
                  <c:v>Zimbabwe</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PivotTables!$CE$5:$CE$11</c:f>
              <c:numCache>
                <c:formatCode>General</c:formatCode>
                <c:ptCount val="6"/>
                <c:pt idx="0">
                  <c:v>5</c:v>
                </c:pt>
                <c:pt idx="1">
                  <c:v>1</c:v>
                </c:pt>
                <c:pt idx="2">
                  <c:v>1</c:v>
                </c:pt>
              </c:numCache>
            </c:numRef>
          </c:val>
          <c:extLst>
            <c:ext xmlns:c16="http://schemas.microsoft.com/office/drawing/2014/chart" uri="{C3380CC4-5D6E-409C-BE32-E72D297353CC}">
              <c16:uniqueId val="{0000001B-50E7-4240-82AB-384065257F55}"/>
            </c:ext>
          </c:extLst>
        </c:ser>
        <c:dLbls>
          <c:showLegendKey val="0"/>
          <c:showVal val="1"/>
          <c:showCatName val="0"/>
          <c:showSerName val="0"/>
          <c:showPercent val="0"/>
          <c:showBubbleSize val="0"/>
        </c:dLbls>
        <c:gapWidth val="150"/>
        <c:shape val="box"/>
        <c:axId val="913966736"/>
        <c:axId val="913950896"/>
        <c:axId val="0"/>
      </c:bar3DChart>
      <c:catAx>
        <c:axId val="913966736"/>
        <c:scaling>
          <c:orientation val="minMax"/>
        </c:scaling>
        <c:delete val="0"/>
        <c:axPos val="b"/>
        <c:title>
          <c:tx>
            <c:rich>
              <a:bodyPr rot="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r>
                  <a:rPr lang="en-IN" sz="8000"/>
                  <a:t>GROUP OF RUNS</a:t>
                </a:r>
              </a:p>
            </c:rich>
          </c:tx>
          <c:overlay val="0"/>
          <c:spPr>
            <a:noFill/>
            <a:ln>
              <a:noFill/>
            </a:ln>
            <a:effectLst/>
          </c:spPr>
          <c:txPr>
            <a:bodyPr rot="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600" b="0" i="0" u="none" strike="noStrike" kern="1200" baseline="0">
                <a:solidFill>
                  <a:schemeClr val="lt1">
                    <a:lumMod val="85000"/>
                  </a:schemeClr>
                </a:solidFill>
                <a:latin typeface="+mn-lt"/>
                <a:ea typeface="+mn-ea"/>
                <a:cs typeface="+mn-cs"/>
              </a:defRPr>
            </a:pPr>
            <a:endParaRPr lang="en-US"/>
          </a:p>
        </c:txPr>
        <c:crossAx val="913950896"/>
        <c:crosses val="autoZero"/>
        <c:auto val="1"/>
        <c:lblAlgn val="ctr"/>
        <c:lblOffset val="100"/>
        <c:noMultiLvlLbl val="0"/>
      </c:catAx>
      <c:valAx>
        <c:axId val="91395089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r>
                  <a:rPr lang="en-IN" sz="8000"/>
                  <a:t>COUNT NUMBER OF TIMES GROUP OF RUNS SCORED</a:t>
                </a:r>
              </a:p>
            </c:rich>
          </c:tx>
          <c:overlay val="0"/>
          <c:spPr>
            <a:noFill/>
            <a:ln>
              <a:noFill/>
            </a:ln>
            <a:effectLst/>
          </c:spPr>
          <c:txPr>
            <a:bodyPr rot="-540000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600" b="0" i="0" u="none" strike="noStrike" kern="1200" baseline="0">
                <a:solidFill>
                  <a:schemeClr val="lt1">
                    <a:lumMod val="85000"/>
                  </a:schemeClr>
                </a:solidFill>
                <a:latin typeface="+mn-lt"/>
                <a:ea typeface="+mn-ea"/>
                <a:cs typeface="+mn-cs"/>
              </a:defRPr>
            </a:pPr>
            <a:endParaRPr lang="en-US"/>
          </a:p>
        </c:txPr>
        <c:crossAx val="91396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[Virat Kohli Performance Dashboard1.xlsx]PivotTables!PivotTable22</c:name>
    <c:fmtId val="13"/>
  </c:pivotSource>
  <c:chart>
    <c:title>
      <c:tx>
        <c:rich>
          <a:bodyPr rot="0" spcFirstLastPara="1" vertOverflow="ellipsis" vert="horz" wrap="square" anchor="ctr" anchorCtr="1"/>
          <a:lstStyle/>
          <a:p>
            <a:pPr>
              <a:defRPr sz="4000" b="1" i="0" u="none" strike="noStrike" kern="1200" cap="all" spc="100" normalizeH="0" baseline="0">
                <a:solidFill>
                  <a:schemeClr val="lt1"/>
                </a:solidFill>
                <a:latin typeface="+mn-lt"/>
                <a:ea typeface="+mn-ea"/>
                <a:cs typeface="+mn-cs"/>
              </a:defRPr>
            </a:pPr>
            <a:r>
              <a:rPr lang="en-US" sz="4000"/>
              <a:t>CENTURY VS FIFTY VS DUCKS VS NO MILESTONE</a:t>
            </a:r>
          </a:p>
        </c:rich>
      </c:tx>
      <c:overlay val="0"/>
      <c:spPr>
        <a:noFill/>
        <a:ln>
          <a:noFill/>
        </a:ln>
        <a:effectLst/>
      </c:spPr>
      <c:txPr>
        <a:bodyPr rot="0" spcFirstLastPara="1" vertOverflow="ellipsis" vert="horz" wrap="square" anchor="ctr" anchorCtr="1"/>
        <a:lstStyle/>
        <a:p>
          <a:pPr>
            <a:defRPr sz="40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a:sp3d/>
        </c:spPr>
        <c:marker>
          <c:symbol val="circle"/>
          <c:size val="5"/>
          <c:spPr>
            <a:solidFill>
              <a:schemeClr val="accent5"/>
            </a:solidFill>
            <a:ln w="22225">
              <a:solidFill>
                <a:schemeClr val="lt1"/>
              </a:solidFill>
              <a:round/>
            </a:ln>
            <a:effectLst/>
          </c:spPr>
        </c:marker>
        <c:dLbl>
          <c:idx val="0"/>
          <c:spPr>
            <a:solidFill>
              <a:schemeClr val="accent5">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a:sp3d/>
        </c:spPr>
        <c:marker>
          <c:symbol val="none"/>
        </c:marker>
        <c:dLbl>
          <c:idx val="0"/>
          <c:spPr>
            <a:solidFill>
              <a:schemeClr val="accent5">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20000"/>
              <a:lumOff val="80000"/>
            </a:schemeClr>
          </a:solidFill>
          <a:ln>
            <a:noFill/>
          </a:ln>
          <a:effectLst/>
          <a:sp3d/>
        </c:spPr>
        <c:marker>
          <c:symbol val="none"/>
        </c:marker>
        <c:dLbl>
          <c:idx val="0"/>
          <c:spPr>
            <a:solidFill>
              <a:schemeClr val="accent5">
                <a:alpha val="70000"/>
              </a:schemeClr>
            </a:solid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5">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PivotTables!$CI$3</c:f>
              <c:strCache>
                <c:ptCount val="1"/>
                <c:pt idx="0">
                  <c:v>Total</c:v>
                </c:pt>
              </c:strCache>
            </c:strRef>
          </c:tx>
          <c:spPr>
            <a:solidFill>
              <a:schemeClr val="accent5">
                <a:lumMod val="20000"/>
                <a:lumOff val="80000"/>
              </a:schemeClr>
            </a:solidFill>
            <a:ln>
              <a:noFill/>
            </a:ln>
            <a:effectLst/>
            <a:sp3d/>
          </c:spPr>
          <c:invertIfNegative val="0"/>
          <c:dLbls>
            <c:spPr>
              <a:solidFill>
                <a:schemeClr val="accent5">
                  <a:alpha val="70000"/>
                </a:schemeClr>
              </a:solid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5">
                          <a:lumMod val="60000"/>
                          <a:lumOff val="40000"/>
                        </a:schemeClr>
                      </a:solidFill>
                    </a:ln>
                    <a:effectLst/>
                  </c:spPr>
                </c15:leaderLines>
              </c:ext>
            </c:extLst>
          </c:dLbls>
          <c:cat>
            <c:strRef>
              <c:f>PivotTables!$CH$4:$CH$8</c:f>
              <c:strCache>
                <c:ptCount val="4"/>
                <c:pt idx="1">
                  <c:v>CENTURY</c:v>
                </c:pt>
                <c:pt idx="2">
                  <c:v>DUCK</c:v>
                </c:pt>
                <c:pt idx="3">
                  <c:v>FIFTY</c:v>
                </c:pt>
              </c:strCache>
            </c:strRef>
          </c:cat>
          <c:val>
            <c:numRef>
              <c:f>PivotTables!$CI$4:$CI$8</c:f>
              <c:numCache>
                <c:formatCode>General</c:formatCode>
                <c:ptCount val="4"/>
                <c:pt idx="0">
                  <c:v>130</c:v>
                </c:pt>
                <c:pt idx="1">
                  <c:v>43</c:v>
                </c:pt>
                <c:pt idx="2">
                  <c:v>15</c:v>
                </c:pt>
                <c:pt idx="3">
                  <c:v>64</c:v>
                </c:pt>
              </c:numCache>
            </c:numRef>
          </c:val>
          <c:extLst>
            <c:ext xmlns:c16="http://schemas.microsoft.com/office/drawing/2014/chart" uri="{C3380CC4-5D6E-409C-BE32-E72D297353CC}">
              <c16:uniqueId val="{00000000-7363-487F-BF60-0DFCCBD449DD}"/>
            </c:ext>
          </c:extLst>
        </c:ser>
        <c:dLbls>
          <c:showLegendKey val="0"/>
          <c:showVal val="0"/>
          <c:showCatName val="0"/>
          <c:showSerName val="0"/>
          <c:showPercent val="0"/>
          <c:showBubbleSize val="0"/>
        </c:dLbls>
        <c:gapWidth val="154"/>
        <c:gapDepth val="0"/>
        <c:shape val="box"/>
        <c:axId val="853247584"/>
        <c:axId val="853248544"/>
        <c:axId val="0"/>
      </c:bar3DChart>
      <c:catAx>
        <c:axId val="853247584"/>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cap="all" spc="150" normalizeH="0" baseline="0">
                <a:solidFill>
                  <a:schemeClr val="lt1"/>
                </a:solidFill>
                <a:latin typeface="+mn-lt"/>
                <a:ea typeface="+mn-ea"/>
                <a:cs typeface="+mn-cs"/>
              </a:defRPr>
            </a:pPr>
            <a:endParaRPr lang="en-US"/>
          </a:p>
        </c:txPr>
        <c:crossAx val="853248544"/>
        <c:crosses val="autoZero"/>
        <c:auto val="1"/>
        <c:lblAlgn val="ctr"/>
        <c:lblOffset val="100"/>
        <c:noMultiLvlLbl val="0"/>
      </c:catAx>
      <c:valAx>
        <c:axId val="853248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lt1"/>
                </a:solidFill>
                <a:latin typeface="+mn-lt"/>
                <a:ea typeface="+mn-ea"/>
                <a:cs typeface="+mn-cs"/>
              </a:defRPr>
            </a:pPr>
            <a:endParaRPr lang="en-US"/>
          </a:p>
        </c:txPr>
        <c:crossAx val="8532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[Virat Kohli Performance Dashboard1.xlsx]KohliStats!PivotTable23</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7200" b="1">
                <a:latin typeface="Aharoni" panose="02010803020104030203" pitchFamily="2" charset="-79"/>
                <a:cs typeface="Aharoni" panose="02010803020104030203" pitchFamily="2" charset="-79"/>
              </a:rPr>
              <a:t>TOP</a:t>
            </a:r>
            <a:r>
              <a:rPr lang="en-US" sz="7200" b="1" baseline="0">
                <a:latin typeface="Aharoni" panose="02010803020104030203" pitchFamily="2" charset="-79"/>
                <a:cs typeface="Aharoni" panose="02010803020104030203" pitchFamily="2" charset="-79"/>
              </a:rPr>
              <a:t> 10 PERFORMANCES</a:t>
            </a:r>
            <a:endParaRPr lang="en-US" sz="7200" b="1">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KohliStats!$N$3</c:f>
              <c:strCache>
                <c:ptCount val="1"/>
                <c:pt idx="0">
                  <c:v>Total</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cat>
            <c:strRef>
              <c:f>KohliStats!$M$4:$M$14</c:f>
              <c:strCache>
                <c:ptCount val="10"/>
                <c:pt idx="0">
                  <c:v>104</c:v>
                </c:pt>
                <c:pt idx="1">
                  <c:v>220</c:v>
                </c:pt>
                <c:pt idx="2">
                  <c:v>276</c:v>
                </c:pt>
                <c:pt idx="3">
                  <c:v>285</c:v>
                </c:pt>
                <c:pt idx="4">
                  <c:v>294</c:v>
                </c:pt>
                <c:pt idx="5">
                  <c:v>298</c:v>
                </c:pt>
                <c:pt idx="6">
                  <c:v>306</c:v>
                </c:pt>
                <c:pt idx="7">
                  <c:v>349</c:v>
                </c:pt>
                <c:pt idx="8">
                  <c:v>350</c:v>
                </c:pt>
                <c:pt idx="9">
                  <c:v>435</c:v>
                </c:pt>
              </c:strCache>
            </c:strRef>
          </c:cat>
          <c:val>
            <c:numRef>
              <c:f>KohliStats!$N$4:$N$14</c:f>
              <c:numCache>
                <c:formatCode>General</c:formatCode>
                <c:ptCount val="10"/>
                <c:pt idx="0">
                  <c:v>183</c:v>
                </c:pt>
                <c:pt idx="1">
                  <c:v>169</c:v>
                </c:pt>
                <c:pt idx="2">
                  <c:v>200</c:v>
                </c:pt>
                <c:pt idx="3">
                  <c:v>211</c:v>
                </c:pt>
                <c:pt idx="4">
                  <c:v>167</c:v>
                </c:pt>
                <c:pt idx="5">
                  <c:v>235</c:v>
                </c:pt>
                <c:pt idx="6">
                  <c:v>204</c:v>
                </c:pt>
                <c:pt idx="7">
                  <c:v>213</c:v>
                </c:pt>
                <c:pt idx="8">
                  <c:v>243</c:v>
                </c:pt>
                <c:pt idx="9">
                  <c:v>254</c:v>
                </c:pt>
              </c:numCache>
            </c:numRef>
          </c:val>
          <c:smooth val="0"/>
          <c:extLst>
            <c:ext xmlns:c16="http://schemas.microsoft.com/office/drawing/2014/chart" uri="{C3380CC4-5D6E-409C-BE32-E72D297353CC}">
              <c16:uniqueId val="{00000000-24D8-4F07-8915-6CD033E2DC6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08992512"/>
        <c:axId val="1408990592"/>
      </c:lineChart>
      <c:catAx>
        <c:axId val="14089925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sz="4800"/>
                  <a:t>MATCH</a:t>
                </a:r>
                <a:r>
                  <a:rPr lang="en-IN" sz="4800" baseline="0"/>
                  <a:t> NO.</a:t>
                </a:r>
                <a:endParaRPr lang="en-IN" sz="4800"/>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4400" b="0" i="0" u="none" strike="noStrike" kern="1200" spc="100" baseline="0">
                <a:solidFill>
                  <a:schemeClr val="lt1"/>
                </a:solidFill>
                <a:latin typeface="+mn-lt"/>
                <a:ea typeface="+mn-ea"/>
                <a:cs typeface="+mn-cs"/>
              </a:defRPr>
            </a:pPr>
            <a:endParaRPr lang="en-US"/>
          </a:p>
        </c:txPr>
        <c:crossAx val="1408990592"/>
        <c:crosses val="autoZero"/>
        <c:auto val="1"/>
        <c:lblAlgn val="ctr"/>
        <c:lblOffset val="100"/>
        <c:noMultiLvlLbl val="0"/>
      </c:catAx>
      <c:valAx>
        <c:axId val="140899059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sz="4000"/>
                  <a:t>RUNS</a:t>
                </a:r>
                <a:r>
                  <a:rPr lang="en-IN" sz="4000" baseline="0"/>
                  <a:t> SCORED</a:t>
                </a:r>
                <a:endParaRPr lang="en-IN" sz="4000"/>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400" b="0" i="0" u="none" strike="noStrike" kern="1200" baseline="0">
                <a:solidFill>
                  <a:schemeClr val="lt1"/>
                </a:solidFill>
                <a:latin typeface="+mn-lt"/>
                <a:ea typeface="+mn-ea"/>
                <a:cs typeface="+mn-cs"/>
              </a:defRPr>
            </a:pPr>
            <a:endParaRPr lang="en-US"/>
          </a:p>
        </c:txPr>
        <c:crossAx val="140899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hart" Target="../charts/chart24.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3.xml"/><Relationship Id="rId2"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chart" Target="../charts/chart18.xml"/><Relationship Id="rId11" Type="http://schemas.openxmlformats.org/officeDocument/2006/relationships/chart" Target="../charts/chart22.xml"/><Relationship Id="rId5" Type="http://schemas.openxmlformats.org/officeDocument/2006/relationships/chart" Target="../charts/chart17.xml"/><Relationship Id="rId10" Type="http://schemas.openxmlformats.org/officeDocument/2006/relationships/chart" Target="../charts/chart21.xml"/><Relationship Id="rId4" Type="http://schemas.openxmlformats.org/officeDocument/2006/relationships/chart" Target="../charts/chart16.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16</xdr:col>
      <xdr:colOff>211156</xdr:colOff>
      <xdr:row>27</xdr:row>
      <xdr:rowOff>179942</xdr:rowOff>
    </xdr:from>
    <xdr:to>
      <xdr:col>25</xdr:col>
      <xdr:colOff>156072</xdr:colOff>
      <xdr:row>48</xdr:row>
      <xdr:rowOff>82625</xdr:rowOff>
    </xdr:to>
    <xdr:graphicFrame macro="">
      <xdr:nvGraphicFramePr>
        <xdr:cNvPr id="6" name="Chart 5">
          <a:extLst>
            <a:ext uri="{FF2B5EF4-FFF2-40B4-BE49-F238E27FC236}">
              <a16:creationId xmlns:a16="http://schemas.microsoft.com/office/drawing/2014/main" id="{07104C83-E997-96BD-75AB-ADF0AFF71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293782</xdr:colOff>
      <xdr:row>27</xdr:row>
      <xdr:rowOff>14689</xdr:rowOff>
    </xdr:from>
    <xdr:to>
      <xdr:col>34</xdr:col>
      <xdr:colOff>358048</xdr:colOff>
      <xdr:row>45</xdr:row>
      <xdr:rowOff>128529</xdr:rowOff>
    </xdr:to>
    <xdr:graphicFrame macro="">
      <xdr:nvGraphicFramePr>
        <xdr:cNvPr id="7" name="Chart 6">
          <a:extLst>
            <a:ext uri="{FF2B5EF4-FFF2-40B4-BE49-F238E27FC236}">
              <a16:creationId xmlns:a16="http://schemas.microsoft.com/office/drawing/2014/main" id="{0183AD3B-AD63-2836-FEA6-60959572F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275422</xdr:colOff>
      <xdr:row>27</xdr:row>
      <xdr:rowOff>179943</xdr:rowOff>
    </xdr:from>
    <xdr:to>
      <xdr:col>29</xdr:col>
      <xdr:colOff>403952</xdr:colOff>
      <xdr:row>46</xdr:row>
      <xdr:rowOff>73446</xdr:rowOff>
    </xdr:to>
    <xdr:graphicFrame macro="">
      <xdr:nvGraphicFramePr>
        <xdr:cNvPr id="8" name="Chart 7">
          <a:extLst>
            <a:ext uri="{FF2B5EF4-FFF2-40B4-BE49-F238E27FC236}">
              <a16:creationId xmlns:a16="http://schemas.microsoft.com/office/drawing/2014/main" id="{0BEF1A05-12F6-7961-AF4B-3DCC03E4D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293783</xdr:colOff>
      <xdr:row>9</xdr:row>
      <xdr:rowOff>161581</xdr:rowOff>
    </xdr:from>
    <xdr:to>
      <xdr:col>54</xdr:col>
      <xdr:colOff>266241</xdr:colOff>
      <xdr:row>31</xdr:row>
      <xdr:rowOff>64265</xdr:rowOff>
    </xdr:to>
    <xdr:graphicFrame macro="">
      <xdr:nvGraphicFramePr>
        <xdr:cNvPr id="9" name="Chart 8">
          <a:extLst>
            <a:ext uri="{FF2B5EF4-FFF2-40B4-BE49-F238E27FC236}">
              <a16:creationId xmlns:a16="http://schemas.microsoft.com/office/drawing/2014/main" id="{EAC5991A-E2D9-A4F8-DAC3-DB8BD34A5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42</xdr:col>
      <xdr:colOff>45903</xdr:colOff>
      <xdr:row>18</xdr:row>
      <xdr:rowOff>88135</xdr:rowOff>
    </xdr:from>
    <xdr:to>
      <xdr:col>49</xdr:col>
      <xdr:colOff>220337</xdr:colOff>
      <xdr:row>33</xdr:row>
      <xdr:rowOff>77118</xdr:rowOff>
    </xdr:to>
    <xdr:graphicFrame macro="">
      <xdr:nvGraphicFramePr>
        <xdr:cNvPr id="10" name="Chart 9">
          <a:extLst>
            <a:ext uri="{FF2B5EF4-FFF2-40B4-BE49-F238E27FC236}">
              <a16:creationId xmlns:a16="http://schemas.microsoft.com/office/drawing/2014/main" id="{DD549D23-66E4-E710-458A-3A01DE887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780361</xdr:colOff>
      <xdr:row>9</xdr:row>
      <xdr:rowOff>161581</xdr:rowOff>
    </xdr:from>
    <xdr:to>
      <xdr:col>37</xdr:col>
      <xdr:colOff>569205</xdr:colOff>
      <xdr:row>24</xdr:row>
      <xdr:rowOff>150564</xdr:rowOff>
    </xdr:to>
    <xdr:graphicFrame macro="">
      <xdr:nvGraphicFramePr>
        <xdr:cNvPr id="11" name="Chart 10">
          <a:extLst>
            <a:ext uri="{FF2B5EF4-FFF2-40B4-BE49-F238E27FC236}">
              <a16:creationId xmlns:a16="http://schemas.microsoft.com/office/drawing/2014/main" id="{B2BB1E0B-C609-F14F-79FF-10863A898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560024</xdr:colOff>
      <xdr:row>9</xdr:row>
      <xdr:rowOff>161581</xdr:rowOff>
    </xdr:from>
    <xdr:to>
      <xdr:col>36</xdr:col>
      <xdr:colOff>91807</xdr:colOff>
      <xdr:row>24</xdr:row>
      <xdr:rowOff>150564</xdr:rowOff>
    </xdr:to>
    <xdr:graphicFrame macro="">
      <xdr:nvGraphicFramePr>
        <xdr:cNvPr id="12" name="Chart 11">
          <a:extLst>
            <a:ext uri="{FF2B5EF4-FFF2-40B4-BE49-F238E27FC236}">
              <a16:creationId xmlns:a16="http://schemas.microsoft.com/office/drawing/2014/main" id="{4F218709-B94B-91B6-7E64-6446B8532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852055</xdr:colOff>
      <xdr:row>22</xdr:row>
      <xdr:rowOff>173181</xdr:rowOff>
    </xdr:from>
    <xdr:to>
      <xdr:col>10</xdr:col>
      <xdr:colOff>235527</xdr:colOff>
      <xdr:row>48</xdr:row>
      <xdr:rowOff>55418</xdr:rowOff>
    </xdr:to>
    <xdr:graphicFrame macro="">
      <xdr:nvGraphicFramePr>
        <xdr:cNvPr id="24" name="Chart 23">
          <a:extLst>
            <a:ext uri="{FF2B5EF4-FFF2-40B4-BE49-F238E27FC236}">
              <a16:creationId xmlns:a16="http://schemas.microsoft.com/office/drawing/2014/main" id="{FAE440E6-445B-08B4-D7F3-091DE2BAE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157942</xdr:colOff>
      <xdr:row>16</xdr:row>
      <xdr:rowOff>21475</xdr:rowOff>
    </xdr:from>
    <xdr:to>
      <xdr:col>17</xdr:col>
      <xdr:colOff>160199</xdr:colOff>
      <xdr:row>29</xdr:row>
      <xdr:rowOff>147031</xdr:rowOff>
    </xdr:to>
    <mc:AlternateContent xmlns:mc="http://schemas.openxmlformats.org/markup-compatibility/2006" xmlns:a14="http://schemas.microsoft.com/office/drawing/2010/main">
      <mc:Choice Requires="a14">
        <xdr:graphicFrame macro="">
          <xdr:nvGraphicFramePr>
            <xdr:cNvPr id="25" name="opponent">
              <a:extLst>
                <a:ext uri="{FF2B5EF4-FFF2-40B4-BE49-F238E27FC236}">
                  <a16:creationId xmlns:a16="http://schemas.microsoft.com/office/drawing/2014/main" id="{8CBB2077-EF50-7CAA-E777-87E028084410}"/>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8969433"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291638</xdr:colOff>
      <xdr:row>18</xdr:row>
      <xdr:rowOff>141316</xdr:rowOff>
    </xdr:from>
    <xdr:to>
      <xdr:col>17</xdr:col>
      <xdr:colOff>630966</xdr:colOff>
      <xdr:row>32</xdr:row>
      <xdr:rowOff>86764</xdr:rowOff>
    </xdr:to>
    <mc:AlternateContent xmlns:mc="http://schemas.openxmlformats.org/markup-compatibility/2006" xmlns:a14="http://schemas.microsoft.com/office/drawing/2010/main">
      <mc:Choice Requires="a14">
        <xdr:graphicFrame macro="">
          <xdr:nvGraphicFramePr>
            <xdr:cNvPr id="26" name="ground">
              <a:extLst>
                <a:ext uri="{FF2B5EF4-FFF2-40B4-BE49-F238E27FC236}">
                  <a16:creationId xmlns:a16="http://schemas.microsoft.com/office/drawing/2014/main" id="{E2A0AF0E-DE95-06B8-CB0A-08C79E957FEC}"/>
                </a:ext>
              </a:extLst>
            </xdr:cNvPr>
            <xdr:cNvGraphicFramePr/>
          </xdr:nvGraphicFramePr>
          <xdr:xfrm>
            <a:off x="0" y="0"/>
            <a:ext cx="0" cy="0"/>
          </xdr:xfrm>
          <a:graphic>
            <a:graphicData uri="http://schemas.microsoft.com/office/drawing/2010/slicer">
              <sle:slicer xmlns:sle="http://schemas.microsoft.com/office/drawing/2010/slicer" name="ground"/>
            </a:graphicData>
          </a:graphic>
        </xdr:graphicFrame>
      </mc:Choice>
      <mc:Fallback xmlns="">
        <xdr:sp macro="" textlink="">
          <xdr:nvSpPr>
            <xdr:cNvPr id="0" name=""/>
            <xdr:cNvSpPr>
              <a:spLocks noTextEdit="1"/>
            </xdr:cNvSpPr>
          </xdr:nvSpPr>
          <xdr:spPr>
            <a:xfrm>
              <a:off x="9449493" y="3383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771698</xdr:colOff>
      <xdr:row>21</xdr:row>
      <xdr:rowOff>81049</xdr:rowOff>
    </xdr:from>
    <xdr:to>
      <xdr:col>17</xdr:col>
      <xdr:colOff>1098693</xdr:colOff>
      <xdr:row>35</xdr:row>
      <xdr:rowOff>26497</xdr:rowOff>
    </xdr:to>
    <mc:AlternateContent xmlns:mc="http://schemas.openxmlformats.org/markup-compatibility/2006" xmlns:a14="http://schemas.microsoft.com/office/drawing/2010/main">
      <mc:Choice Requires="a14">
        <xdr:graphicFrame macro="">
          <xdr:nvGraphicFramePr>
            <xdr:cNvPr id="27" name="match">
              <a:extLst>
                <a:ext uri="{FF2B5EF4-FFF2-40B4-BE49-F238E27FC236}">
                  <a16:creationId xmlns:a16="http://schemas.microsoft.com/office/drawing/2014/main" id="{370C1BCA-6359-9022-9913-813CC94F933C}"/>
                </a:ext>
              </a:extLst>
            </xdr:cNvPr>
            <xdr:cNvGraphicFramePr/>
          </xdr:nvGraphicFramePr>
          <xdr:xfrm>
            <a:off x="0" y="0"/>
            <a:ext cx="0" cy="0"/>
          </xdr:xfrm>
          <a:graphic>
            <a:graphicData uri="http://schemas.microsoft.com/office/drawing/2010/slicer">
              <sle:slicer xmlns:sle="http://schemas.microsoft.com/office/drawing/2010/slicer" name="match"/>
            </a:graphicData>
          </a:graphic>
        </xdr:graphicFrame>
      </mc:Choice>
      <mc:Fallback xmlns="">
        <xdr:sp macro="" textlink="">
          <xdr:nvSpPr>
            <xdr:cNvPr id="0" name=""/>
            <xdr:cNvSpPr>
              <a:spLocks noTextEdit="1"/>
            </xdr:cNvSpPr>
          </xdr:nvSpPr>
          <xdr:spPr>
            <a:xfrm>
              <a:off x="9929553" y="3863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1251758</xdr:colOff>
      <xdr:row>24</xdr:row>
      <xdr:rowOff>20782</xdr:rowOff>
    </xdr:from>
    <xdr:to>
      <xdr:col>19</xdr:col>
      <xdr:colOff>86853</xdr:colOff>
      <xdr:row>37</xdr:row>
      <xdr:rowOff>146339</xdr:rowOff>
    </xdr:to>
    <mc:AlternateContent xmlns:mc="http://schemas.openxmlformats.org/markup-compatibility/2006" xmlns:a14="http://schemas.microsoft.com/office/drawing/2010/main">
      <mc:Choice Requires="a14">
        <xdr:graphicFrame macro="">
          <xdr:nvGraphicFramePr>
            <xdr:cNvPr id="28" name="Years (date)">
              <a:extLst>
                <a:ext uri="{FF2B5EF4-FFF2-40B4-BE49-F238E27FC236}">
                  <a16:creationId xmlns:a16="http://schemas.microsoft.com/office/drawing/2014/main" id="{0BC9E7CC-4B5F-360D-75F1-5B852193966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0409613" y="4343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115121</xdr:colOff>
      <xdr:row>14</xdr:row>
      <xdr:rowOff>151570</xdr:rowOff>
    </xdr:from>
    <xdr:to>
      <xdr:col>15</xdr:col>
      <xdr:colOff>124562</xdr:colOff>
      <xdr:row>22</xdr:row>
      <xdr:rowOff>68717</xdr:rowOff>
    </xdr:to>
    <mc:AlternateContent xmlns:mc="http://schemas.openxmlformats.org/markup-compatibility/2006" xmlns:tsle="http://schemas.microsoft.com/office/drawing/2012/timeslicer">
      <mc:Choice Requires="tsle">
        <xdr:graphicFrame macro="">
          <xdr:nvGraphicFramePr>
            <xdr:cNvPr id="29" name="date">
              <a:extLst>
                <a:ext uri="{FF2B5EF4-FFF2-40B4-BE49-F238E27FC236}">
                  <a16:creationId xmlns:a16="http://schemas.microsoft.com/office/drawing/2014/main" id="{658423D2-87FA-AE29-36F4-EE8BCE939CC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462976" y="2673097"/>
              <a:ext cx="3473078" cy="1358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41</xdr:col>
      <xdr:colOff>83128</xdr:colOff>
      <xdr:row>41</xdr:row>
      <xdr:rowOff>110836</xdr:rowOff>
    </xdr:from>
    <xdr:to>
      <xdr:col>54</xdr:col>
      <xdr:colOff>775854</xdr:colOff>
      <xdr:row>85</xdr:row>
      <xdr:rowOff>110836</xdr:rowOff>
    </xdr:to>
    <xdr:graphicFrame macro="">
      <xdr:nvGraphicFramePr>
        <xdr:cNvPr id="3" name="Chart 2">
          <a:extLst>
            <a:ext uri="{FF2B5EF4-FFF2-40B4-BE49-F238E27FC236}">
              <a16:creationId xmlns:a16="http://schemas.microsoft.com/office/drawing/2014/main" id="{3E1CB07D-5E9C-1B18-F569-9062098AF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61</xdr:col>
      <xdr:colOff>46463</xdr:colOff>
      <xdr:row>15</xdr:row>
      <xdr:rowOff>124522</xdr:rowOff>
    </xdr:from>
    <xdr:to>
      <xdr:col>65</xdr:col>
      <xdr:colOff>492512</xdr:colOff>
      <xdr:row>30</xdr:row>
      <xdr:rowOff>79917</xdr:rowOff>
    </xdr:to>
    <xdr:graphicFrame macro="">
      <xdr:nvGraphicFramePr>
        <xdr:cNvPr id="2" name="Chart 1">
          <a:extLst>
            <a:ext uri="{FF2B5EF4-FFF2-40B4-BE49-F238E27FC236}">
              <a16:creationId xmlns:a16="http://schemas.microsoft.com/office/drawing/2014/main" id="{308ED2C7-AC3B-C2F6-9326-18803F53DE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70</xdr:col>
      <xdr:colOff>185853</xdr:colOff>
      <xdr:row>14</xdr:row>
      <xdr:rowOff>40887</xdr:rowOff>
    </xdr:from>
    <xdr:to>
      <xdr:col>85</xdr:col>
      <xdr:colOff>46464</xdr:colOff>
      <xdr:row>44</xdr:row>
      <xdr:rowOff>92927</xdr:rowOff>
    </xdr:to>
    <xdr:graphicFrame macro="">
      <xdr:nvGraphicFramePr>
        <xdr:cNvPr id="4" name="Chart 3">
          <a:extLst>
            <a:ext uri="{FF2B5EF4-FFF2-40B4-BE49-F238E27FC236}">
              <a16:creationId xmlns:a16="http://schemas.microsoft.com/office/drawing/2014/main" id="{BA6D8BD9-BA35-0BA3-2BDD-66CFF0B8E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84</xdr:col>
      <xdr:colOff>847077</xdr:colOff>
      <xdr:row>9</xdr:row>
      <xdr:rowOff>45128</xdr:rowOff>
    </xdr:from>
    <xdr:to>
      <xdr:col>90</xdr:col>
      <xdr:colOff>421689</xdr:colOff>
      <xdr:row>29</xdr:row>
      <xdr:rowOff>103573</xdr:rowOff>
    </xdr:to>
    <xdr:graphicFrame macro="">
      <xdr:nvGraphicFramePr>
        <xdr:cNvPr id="14" name="Chart 13">
          <a:extLst>
            <a:ext uri="{FF2B5EF4-FFF2-40B4-BE49-F238E27FC236}">
              <a16:creationId xmlns:a16="http://schemas.microsoft.com/office/drawing/2014/main" id="{7172B244-4C46-9435-015B-A13920734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91</xdr:col>
      <xdr:colOff>223023</xdr:colOff>
      <xdr:row>17</xdr:row>
      <xdr:rowOff>130097</xdr:rowOff>
    </xdr:from>
    <xdr:to>
      <xdr:col>93</xdr:col>
      <xdr:colOff>61728</xdr:colOff>
      <xdr:row>31</xdr:row>
      <xdr:rowOff>69800</xdr:rowOff>
    </xdr:to>
    <mc:AlternateContent xmlns:mc="http://schemas.openxmlformats.org/markup-compatibility/2006">
      <mc:Choice xmlns:a14="http://schemas.microsoft.com/office/drawing/2010/main" Requires="a14">
        <xdr:graphicFrame macro="">
          <xdr:nvGraphicFramePr>
            <xdr:cNvPr id="15" name="Years (date) 2">
              <a:extLst>
                <a:ext uri="{FF2B5EF4-FFF2-40B4-BE49-F238E27FC236}">
                  <a16:creationId xmlns:a16="http://schemas.microsoft.com/office/drawing/2014/main" id="{853272B2-4066-4928-94EC-386D6EFD1CD6}"/>
                </a:ext>
              </a:extLst>
            </xdr:cNvPr>
            <xdr:cNvGraphicFramePr/>
          </xdr:nvGraphicFramePr>
          <xdr:xfrm>
            <a:off x="0" y="0"/>
            <a:ext cx="0" cy="0"/>
          </xdr:xfrm>
          <a:graphic>
            <a:graphicData uri="http://schemas.microsoft.com/office/drawing/2010/slicer">
              <sle:slicer xmlns:sle="http://schemas.microsoft.com/office/drawing/2010/slicer" name="Years (date) 2"/>
            </a:graphicData>
          </a:graphic>
        </xdr:graphicFrame>
      </mc:Choice>
      <mc:Fallback>
        <xdr:sp macro="" textlink="">
          <xdr:nvSpPr>
            <xdr:cNvPr id="0" name=""/>
            <xdr:cNvSpPr>
              <a:spLocks noTextEdit="1"/>
            </xdr:cNvSpPr>
          </xdr:nvSpPr>
          <xdr:spPr>
            <a:xfrm>
              <a:off x="72055462" y="3289609"/>
              <a:ext cx="1808754" cy="25416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85</xdr:col>
      <xdr:colOff>450509</xdr:colOff>
      <xdr:row>28</xdr:row>
      <xdr:rowOff>107238</xdr:rowOff>
    </xdr:from>
    <xdr:to>
      <xdr:col>86</xdr:col>
      <xdr:colOff>792480</xdr:colOff>
      <xdr:row>41</xdr:row>
      <xdr:rowOff>158115</xdr:rowOff>
    </xdr:to>
    <mc:AlternateContent xmlns:mc="http://schemas.openxmlformats.org/markup-compatibility/2006">
      <mc:Choice xmlns:a14="http://schemas.microsoft.com/office/drawing/2010/main" Requires="a14">
        <xdr:graphicFrame macro="">
          <xdr:nvGraphicFramePr>
            <xdr:cNvPr id="16" name="match 2">
              <a:extLst>
                <a:ext uri="{FF2B5EF4-FFF2-40B4-BE49-F238E27FC236}">
                  <a16:creationId xmlns:a16="http://schemas.microsoft.com/office/drawing/2014/main" id="{3EF310FA-C6C1-2AD5-4BFB-EE69BC3B4153}"/>
                </a:ext>
              </a:extLst>
            </xdr:cNvPr>
            <xdr:cNvGraphicFramePr/>
          </xdr:nvGraphicFramePr>
          <xdr:xfrm>
            <a:off x="0" y="0"/>
            <a:ext cx="0" cy="0"/>
          </xdr:xfrm>
          <a:graphic>
            <a:graphicData uri="http://schemas.microsoft.com/office/drawing/2010/slicer">
              <sle:slicer xmlns:sle="http://schemas.microsoft.com/office/drawing/2010/slicer" name="match 2"/>
            </a:graphicData>
          </a:graphic>
        </xdr:graphicFrame>
      </mc:Choice>
      <mc:Fallback>
        <xdr:sp macro="" textlink="">
          <xdr:nvSpPr>
            <xdr:cNvPr id="0" name=""/>
            <xdr:cNvSpPr>
              <a:spLocks noTextEdit="1"/>
            </xdr:cNvSpPr>
          </xdr:nvSpPr>
          <xdr:spPr>
            <a:xfrm>
              <a:off x="65257680" y="5311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441960</xdr:colOff>
      <xdr:row>9</xdr:row>
      <xdr:rowOff>144780</xdr:rowOff>
    </xdr:from>
    <xdr:to>
      <xdr:col>21</xdr:col>
      <xdr:colOff>45720</xdr:colOff>
      <xdr:row>24</xdr:row>
      <xdr:rowOff>144780</xdr:rowOff>
    </xdr:to>
    <xdr:graphicFrame macro="">
      <xdr:nvGraphicFramePr>
        <xdr:cNvPr id="2" name="Chart 1">
          <a:extLst>
            <a:ext uri="{FF2B5EF4-FFF2-40B4-BE49-F238E27FC236}">
              <a16:creationId xmlns:a16="http://schemas.microsoft.com/office/drawing/2014/main" id="{3758D422-0509-1933-6152-C5F48A96E6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449580</xdr:colOff>
      <xdr:row>0</xdr:row>
      <xdr:rowOff>68580</xdr:rowOff>
    </xdr:from>
    <xdr:to>
      <xdr:col>24</xdr:col>
      <xdr:colOff>91440</xdr:colOff>
      <xdr:row>2</xdr:row>
      <xdr:rowOff>30480</xdr:rowOff>
    </xdr:to>
    <xdr:sp macro="" textlink="">
      <xdr:nvSpPr>
        <xdr:cNvPr id="2" name="Rectangle 1">
          <a:extLst>
            <a:ext uri="{FF2B5EF4-FFF2-40B4-BE49-F238E27FC236}">
              <a16:creationId xmlns:a16="http://schemas.microsoft.com/office/drawing/2014/main" id="{57D6204B-F27C-4FA4-54D3-22981C441380}"/>
            </a:ext>
          </a:extLst>
        </xdr:cNvPr>
        <xdr:cNvSpPr/>
      </xdr:nvSpPr>
      <xdr:spPr>
        <a:xfrm>
          <a:off x="2278380" y="68580"/>
          <a:ext cx="12443460" cy="327660"/>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2800" b="1" cap="none" spc="0">
              <a:ln w="22225">
                <a:solidFill>
                  <a:schemeClr val="accent2"/>
                </a:solidFill>
                <a:prstDash val="solid"/>
              </a:ln>
              <a:solidFill>
                <a:srgbClr val="FF0000"/>
              </a:solidFill>
              <a:effectLst/>
            </a:rPr>
            <a:t>BEST</a:t>
          </a:r>
          <a:r>
            <a:rPr lang="en-IN" sz="2800" b="1" cap="none" spc="0" baseline="0">
              <a:ln w="22225">
                <a:solidFill>
                  <a:schemeClr val="accent2"/>
                </a:solidFill>
                <a:prstDash val="solid"/>
              </a:ln>
              <a:solidFill>
                <a:srgbClr val="FF0000"/>
              </a:solidFill>
              <a:effectLst/>
            </a:rPr>
            <a:t> PERFORMANCES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441959</xdr:colOff>
      <xdr:row>1</xdr:row>
      <xdr:rowOff>38100</xdr:rowOff>
    </xdr:from>
    <xdr:to>
      <xdr:col>161</xdr:col>
      <xdr:colOff>228600</xdr:colOff>
      <xdr:row>18</xdr:row>
      <xdr:rowOff>76200</xdr:rowOff>
    </xdr:to>
    <xdr:sp macro="" textlink="">
      <xdr:nvSpPr>
        <xdr:cNvPr id="2" name="Rectangle: Rounded Corners 1">
          <a:extLst>
            <a:ext uri="{FF2B5EF4-FFF2-40B4-BE49-F238E27FC236}">
              <a16:creationId xmlns:a16="http://schemas.microsoft.com/office/drawing/2014/main" id="{0811C4FD-171F-D75F-D28C-CBFE3425A05C}"/>
            </a:ext>
          </a:extLst>
        </xdr:cNvPr>
        <xdr:cNvSpPr/>
      </xdr:nvSpPr>
      <xdr:spPr>
        <a:xfrm>
          <a:off x="441959" y="190500"/>
          <a:ext cx="97932241" cy="2628900"/>
        </a:xfrm>
        <a:prstGeom prst="roundRect">
          <a:avLst/>
        </a:prstGeom>
        <a:solidFill>
          <a:schemeClr val="accent1">
            <a:lumMod val="60000"/>
            <a:lumOff val="4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9600" b="0">
              <a:latin typeface="Bauhaus 93" panose="04030905020B02020C02" pitchFamily="82" charset="0"/>
            </a:rPr>
            <a:t>VIRAT KOHLI</a:t>
          </a:r>
          <a:r>
            <a:rPr lang="en-IN" sz="9600" b="0" baseline="0">
              <a:latin typeface="Bauhaus 93" panose="04030905020B02020C02" pitchFamily="82" charset="0"/>
            </a:rPr>
            <a:t> PERFORMANCE DASHBOARD</a:t>
          </a:r>
          <a:endParaRPr lang="en-IN" sz="9600" b="0">
            <a:latin typeface="Bauhaus 93" panose="04030905020B02020C02" pitchFamily="82" charset="0"/>
          </a:endParaRPr>
        </a:p>
      </xdr:txBody>
    </xdr:sp>
    <xdr:clientData/>
  </xdr:twoCellAnchor>
  <xdr:twoCellAnchor>
    <xdr:from>
      <xdr:col>0</xdr:col>
      <xdr:colOff>389464</xdr:colOff>
      <xdr:row>20</xdr:row>
      <xdr:rowOff>67733</xdr:rowOff>
    </xdr:from>
    <xdr:to>
      <xdr:col>161</xdr:col>
      <xdr:colOff>152400</xdr:colOff>
      <xdr:row>379</xdr:row>
      <xdr:rowOff>76200</xdr:rowOff>
    </xdr:to>
    <xdr:sp macro="" textlink="">
      <xdr:nvSpPr>
        <xdr:cNvPr id="3" name="TextBox 2">
          <a:extLst>
            <a:ext uri="{FF2B5EF4-FFF2-40B4-BE49-F238E27FC236}">
              <a16:creationId xmlns:a16="http://schemas.microsoft.com/office/drawing/2014/main" id="{59782FA5-6C07-A9E7-F54A-277CDDED84ED}"/>
            </a:ext>
          </a:extLst>
        </xdr:cNvPr>
        <xdr:cNvSpPr txBox="1"/>
      </xdr:nvSpPr>
      <xdr:spPr>
        <a:xfrm>
          <a:off x="389464" y="3115733"/>
          <a:ext cx="97908536" cy="54720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3600"/>
        </a:p>
      </xdr:txBody>
    </xdr:sp>
    <xdr:clientData/>
  </xdr:twoCellAnchor>
  <xdr:twoCellAnchor editAs="oneCell">
    <xdr:from>
      <xdr:col>1</xdr:col>
      <xdr:colOff>33867</xdr:colOff>
      <xdr:row>1</xdr:row>
      <xdr:rowOff>67733</xdr:rowOff>
    </xdr:from>
    <xdr:to>
      <xdr:col>3</xdr:col>
      <xdr:colOff>413926</xdr:colOff>
      <xdr:row>14</xdr:row>
      <xdr:rowOff>118534</xdr:rowOff>
    </xdr:to>
    <xdr:pic>
      <xdr:nvPicPr>
        <xdr:cNvPr id="5" name="Picture 4">
          <a:extLst>
            <a:ext uri="{FF2B5EF4-FFF2-40B4-BE49-F238E27FC236}">
              <a16:creationId xmlns:a16="http://schemas.microsoft.com/office/drawing/2014/main" id="{F6617288-2530-9F2E-F6DF-E7F1976E6D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3467" y="254000"/>
          <a:ext cx="1599259" cy="2472267"/>
        </a:xfrm>
        <a:prstGeom prst="rect">
          <a:avLst/>
        </a:prstGeom>
      </xdr:spPr>
    </xdr:pic>
    <xdr:clientData/>
  </xdr:twoCellAnchor>
  <xdr:twoCellAnchor>
    <xdr:from>
      <xdr:col>0</xdr:col>
      <xdr:colOff>541866</xdr:colOff>
      <xdr:row>20</xdr:row>
      <xdr:rowOff>135467</xdr:rowOff>
    </xdr:from>
    <xdr:to>
      <xdr:col>6</xdr:col>
      <xdr:colOff>338666</xdr:colOff>
      <xdr:row>31</xdr:row>
      <xdr:rowOff>135466</xdr:rowOff>
    </xdr:to>
    <xdr:sp macro="" textlink="PivotTables!$X$12">
      <xdr:nvSpPr>
        <xdr:cNvPr id="6" name="Wave 5">
          <a:extLst>
            <a:ext uri="{FF2B5EF4-FFF2-40B4-BE49-F238E27FC236}">
              <a16:creationId xmlns:a16="http://schemas.microsoft.com/office/drawing/2014/main" id="{4938D983-55C6-5384-0E49-10F8CE2527D7}"/>
            </a:ext>
          </a:extLst>
        </xdr:cNvPr>
        <xdr:cNvSpPr/>
      </xdr:nvSpPr>
      <xdr:spPr>
        <a:xfrm>
          <a:off x="541866" y="3860800"/>
          <a:ext cx="3454400" cy="2048933"/>
        </a:xfrm>
        <a:prstGeom prst="wave">
          <a:avLst>
            <a:gd name="adj1" fmla="val 12500"/>
            <a:gd name="adj2" fmla="val 610"/>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T20 BEST SCORE</a:t>
          </a:r>
        </a:p>
        <a:p>
          <a:pPr algn="ctr"/>
          <a:fld id="{9D92209E-3566-4E1B-B127-8F68AD2D2683}" type="TxLink">
            <a:rPr lang="en-US" sz="3200" b="1" i="0" u="none" strike="noStrike">
              <a:solidFill>
                <a:srgbClr val="000000"/>
              </a:solidFill>
              <a:latin typeface="Aharoni" panose="02010803020104030203" pitchFamily="2" charset="-79"/>
              <a:ea typeface="Calibri"/>
              <a:cs typeface="Aharoni" panose="02010803020104030203" pitchFamily="2" charset="-79"/>
            </a:rPr>
            <a:t>94</a:t>
          </a:fld>
          <a:endParaRPr lang="en-IN" sz="3200" b="1">
            <a:latin typeface="Aharoni" panose="02010803020104030203" pitchFamily="2" charset="-79"/>
            <a:cs typeface="Aharoni" panose="02010803020104030203" pitchFamily="2" charset="-79"/>
          </a:endParaRPr>
        </a:p>
      </xdr:txBody>
    </xdr:sp>
    <xdr:clientData/>
  </xdr:twoCellAnchor>
  <xdr:twoCellAnchor>
    <xdr:from>
      <xdr:col>5</xdr:col>
      <xdr:colOff>321733</xdr:colOff>
      <xdr:row>20</xdr:row>
      <xdr:rowOff>169333</xdr:rowOff>
    </xdr:from>
    <xdr:to>
      <xdr:col>11</xdr:col>
      <xdr:colOff>118533</xdr:colOff>
      <xdr:row>31</xdr:row>
      <xdr:rowOff>169332</xdr:rowOff>
    </xdr:to>
    <xdr:sp macro="" textlink="PivotTables!$X$13">
      <xdr:nvSpPr>
        <xdr:cNvPr id="7" name="Wave 6">
          <a:extLst>
            <a:ext uri="{FF2B5EF4-FFF2-40B4-BE49-F238E27FC236}">
              <a16:creationId xmlns:a16="http://schemas.microsoft.com/office/drawing/2014/main" id="{BF500C03-1A18-4775-8E07-B36A192C066B}"/>
            </a:ext>
          </a:extLst>
        </xdr:cNvPr>
        <xdr:cNvSpPr/>
      </xdr:nvSpPr>
      <xdr:spPr>
        <a:xfrm>
          <a:off x="3369733" y="3894666"/>
          <a:ext cx="3454400" cy="2048933"/>
        </a:xfrm>
        <a:prstGeom prst="wav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ODI BEST SCORE</a:t>
          </a:r>
        </a:p>
        <a:p>
          <a:pPr algn="ctr"/>
          <a:fld id="{3349A16A-AD92-45C1-A7E8-31FBFCD46EB1}" type="TxLink">
            <a:rPr lang="en-US" sz="3200" b="1" i="0" u="none" strike="noStrike">
              <a:solidFill>
                <a:srgbClr val="000000"/>
              </a:solidFill>
              <a:latin typeface="Aharoni" panose="02010803020104030203" pitchFamily="2" charset="-79"/>
              <a:ea typeface="Calibri"/>
              <a:cs typeface="Aharoni" panose="02010803020104030203" pitchFamily="2" charset="-79"/>
            </a:rPr>
            <a:t>183</a:t>
          </a:fld>
          <a:endParaRPr lang="en-IN" sz="3200" b="1">
            <a:latin typeface="Aharoni" panose="02010803020104030203" pitchFamily="2" charset="-79"/>
            <a:cs typeface="Aharoni" panose="02010803020104030203" pitchFamily="2" charset="-79"/>
          </a:endParaRPr>
        </a:p>
      </xdr:txBody>
    </xdr:sp>
    <xdr:clientData/>
  </xdr:twoCellAnchor>
  <xdr:twoCellAnchor>
    <xdr:from>
      <xdr:col>10</xdr:col>
      <xdr:colOff>118533</xdr:colOff>
      <xdr:row>21</xdr:row>
      <xdr:rowOff>16933</xdr:rowOff>
    </xdr:from>
    <xdr:to>
      <xdr:col>15</xdr:col>
      <xdr:colOff>524933</xdr:colOff>
      <xdr:row>32</xdr:row>
      <xdr:rowOff>16933</xdr:rowOff>
    </xdr:to>
    <xdr:sp macro="" textlink="PivotTables!$X$14">
      <xdr:nvSpPr>
        <xdr:cNvPr id="8" name="Wave 7">
          <a:extLst>
            <a:ext uri="{FF2B5EF4-FFF2-40B4-BE49-F238E27FC236}">
              <a16:creationId xmlns:a16="http://schemas.microsoft.com/office/drawing/2014/main" id="{1BC10955-ECF1-41E4-84B7-2907B52FCC39}"/>
            </a:ext>
          </a:extLst>
        </xdr:cNvPr>
        <xdr:cNvSpPr/>
      </xdr:nvSpPr>
      <xdr:spPr>
        <a:xfrm>
          <a:off x="6214533" y="3928533"/>
          <a:ext cx="3454400" cy="2048933"/>
        </a:xfrm>
        <a:prstGeom prst="wav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000000"/>
              </a:solidFill>
              <a:latin typeface="Aharoni" panose="02010803020104030203" pitchFamily="2" charset="-79"/>
              <a:ea typeface="Calibri"/>
              <a:cs typeface="Aharoni" panose="02010803020104030203" pitchFamily="2" charset="-79"/>
            </a:rPr>
            <a:t>TEST BEST SCORE</a:t>
          </a:r>
        </a:p>
        <a:p>
          <a:pPr algn="ctr"/>
          <a:fld id="{ADB2DA4C-9B96-432B-B9C4-B3C1D488D368}" type="TxLink">
            <a:rPr lang="en-US" sz="3600" b="1" i="0" u="none" strike="noStrike">
              <a:solidFill>
                <a:srgbClr val="000000"/>
              </a:solidFill>
              <a:latin typeface="Aharoni" panose="02010803020104030203" pitchFamily="2" charset="-79"/>
              <a:ea typeface="Calibri"/>
              <a:cs typeface="Aharoni" panose="02010803020104030203" pitchFamily="2" charset="-79"/>
            </a:rPr>
            <a:pPr algn="ctr"/>
            <a:t>254</a:t>
          </a:fld>
          <a:endParaRPr lang="en-IN" sz="3600" b="1" cap="none" spc="0">
            <a:ln w="0"/>
            <a:solidFill>
              <a:schemeClr val="tx1"/>
            </a:solidFill>
            <a:effectLst>
              <a:outerShdw blurRad="38100" dist="19050" dir="2700000" algn="tl" rotWithShape="0">
                <a:schemeClr val="dk1">
                  <a:alpha val="40000"/>
                </a:schemeClr>
              </a:outerShdw>
            </a:effectLst>
            <a:latin typeface="Aharoni" panose="02010803020104030203" pitchFamily="2" charset="-79"/>
            <a:cs typeface="Aharoni" panose="02010803020104030203" pitchFamily="2" charset="-79"/>
          </a:endParaRPr>
        </a:p>
      </xdr:txBody>
    </xdr:sp>
    <xdr:clientData/>
  </xdr:twoCellAnchor>
  <xdr:twoCellAnchor>
    <xdr:from>
      <xdr:col>72</xdr:col>
      <xdr:colOff>423332</xdr:colOff>
      <xdr:row>21</xdr:row>
      <xdr:rowOff>995</xdr:rowOff>
    </xdr:from>
    <xdr:to>
      <xdr:col>78</xdr:col>
      <xdr:colOff>0</xdr:colOff>
      <xdr:row>32</xdr:row>
      <xdr:rowOff>44823</xdr:rowOff>
    </xdr:to>
    <xdr:sp macro="" textlink="PivotTables!$AT$9">
      <xdr:nvSpPr>
        <xdr:cNvPr id="12" name="Wave 11">
          <a:extLst>
            <a:ext uri="{FF2B5EF4-FFF2-40B4-BE49-F238E27FC236}">
              <a16:creationId xmlns:a16="http://schemas.microsoft.com/office/drawing/2014/main" id="{2BA661EB-5476-4463-8A1F-C3FD2C3A4232}"/>
            </a:ext>
          </a:extLst>
        </xdr:cNvPr>
        <xdr:cNvSpPr/>
      </xdr:nvSpPr>
      <xdr:spPr>
        <a:xfrm>
          <a:off x="45605450" y="3766171"/>
          <a:ext cx="3341844" cy="2016064"/>
        </a:xfrm>
        <a:prstGeom prst="wave">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TOTAL T20 PLAYED</a:t>
          </a:r>
        </a:p>
        <a:p>
          <a:pPr algn="ctr"/>
          <a:fld id="{59981140-2569-4C72-BC6C-654CE1429745}" type="TxLink">
            <a:rPr lang="en-US" sz="3200" b="1" i="0" u="none" strike="noStrike">
              <a:solidFill>
                <a:srgbClr val="000000"/>
              </a:solidFill>
              <a:latin typeface="Aharoni" panose="02010803020104030203" pitchFamily="2" charset="-79"/>
              <a:ea typeface="Calibri"/>
              <a:cs typeface="Aharoni" panose="02010803020104030203" pitchFamily="2" charset="-79"/>
            </a:rPr>
            <a:t>91</a:t>
          </a:fld>
          <a:endParaRPr lang="en-IN" sz="3200" b="1">
            <a:latin typeface="Aharoni" panose="02010803020104030203" pitchFamily="2" charset="-79"/>
            <a:cs typeface="Aharoni" panose="02010803020104030203" pitchFamily="2" charset="-79"/>
          </a:endParaRPr>
        </a:p>
      </xdr:txBody>
    </xdr:sp>
    <xdr:clientData/>
  </xdr:twoCellAnchor>
  <xdr:twoCellAnchor>
    <xdr:from>
      <xdr:col>77</xdr:col>
      <xdr:colOff>237066</xdr:colOff>
      <xdr:row>21</xdr:row>
      <xdr:rowOff>34861</xdr:rowOff>
    </xdr:from>
    <xdr:to>
      <xdr:col>82</xdr:col>
      <xdr:colOff>423333</xdr:colOff>
      <xdr:row>32</xdr:row>
      <xdr:rowOff>78689</xdr:rowOff>
    </xdr:to>
    <xdr:sp macro="" textlink="PivotTables!$AT$8">
      <xdr:nvSpPr>
        <xdr:cNvPr id="13" name="Wave 12">
          <a:extLst>
            <a:ext uri="{FF2B5EF4-FFF2-40B4-BE49-F238E27FC236}">
              <a16:creationId xmlns:a16="http://schemas.microsoft.com/office/drawing/2014/main" id="{E34BA4DA-00BD-4D78-919D-9EDCE160A5A2}"/>
            </a:ext>
          </a:extLst>
        </xdr:cNvPr>
        <xdr:cNvSpPr/>
      </xdr:nvSpPr>
      <xdr:spPr>
        <a:xfrm>
          <a:off x="48556831" y="3800037"/>
          <a:ext cx="3323914" cy="2016064"/>
        </a:xfrm>
        <a:prstGeom prst="wav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TOTAL</a:t>
          </a:r>
          <a:r>
            <a:rPr lang="en-US" sz="2400" b="1" i="0" u="none" strike="noStrike" baseline="0">
              <a:solidFill>
                <a:srgbClr val="000000"/>
              </a:solidFill>
              <a:latin typeface="Aharoni" panose="02010803020104030203" pitchFamily="2" charset="-79"/>
              <a:ea typeface="Calibri"/>
              <a:cs typeface="Aharoni" panose="02010803020104030203" pitchFamily="2" charset="-79"/>
            </a:rPr>
            <a:t> ODI PLAYED</a:t>
          </a:r>
        </a:p>
        <a:p>
          <a:pPr algn="ctr"/>
          <a:fld id="{200A1DBF-4E53-4B5B-A36F-5FF5517FD765}" type="TxLink">
            <a:rPr lang="en-US" sz="3200" b="1" i="0" u="none" strike="noStrike">
              <a:solidFill>
                <a:srgbClr val="000000"/>
              </a:solidFill>
              <a:latin typeface="Aharoni" panose="02010803020104030203" pitchFamily="2" charset="-79"/>
              <a:ea typeface="Calibri"/>
              <a:cs typeface="Aharoni" panose="02010803020104030203" pitchFamily="2" charset="-79"/>
            </a:rPr>
            <a:t>252</a:t>
          </a:fld>
          <a:endParaRPr lang="en-IN" sz="3200" b="1">
            <a:latin typeface="Aharoni" panose="02010803020104030203" pitchFamily="2" charset="-79"/>
            <a:cs typeface="Aharoni" panose="02010803020104030203" pitchFamily="2" charset="-79"/>
          </a:endParaRPr>
        </a:p>
      </xdr:txBody>
    </xdr:sp>
    <xdr:clientData/>
  </xdr:twoCellAnchor>
  <xdr:twoCellAnchor>
    <xdr:from>
      <xdr:col>82</xdr:col>
      <xdr:colOff>16932</xdr:colOff>
      <xdr:row>21</xdr:row>
      <xdr:rowOff>61755</xdr:rowOff>
    </xdr:from>
    <xdr:to>
      <xdr:col>87</xdr:col>
      <xdr:colOff>203199</xdr:colOff>
      <xdr:row>32</xdr:row>
      <xdr:rowOff>112556</xdr:rowOff>
    </xdr:to>
    <xdr:sp macro="" textlink="PivotTables!$AT$10">
      <xdr:nvSpPr>
        <xdr:cNvPr id="14" name="Wave 13">
          <a:extLst>
            <a:ext uri="{FF2B5EF4-FFF2-40B4-BE49-F238E27FC236}">
              <a16:creationId xmlns:a16="http://schemas.microsoft.com/office/drawing/2014/main" id="{8E9D2B4B-925A-4336-A8D7-26512854ADC7}"/>
            </a:ext>
          </a:extLst>
        </xdr:cNvPr>
        <xdr:cNvSpPr/>
      </xdr:nvSpPr>
      <xdr:spPr>
        <a:xfrm>
          <a:off x="51474344" y="3826931"/>
          <a:ext cx="3323914" cy="2023037"/>
        </a:xfrm>
        <a:prstGeom prst="wav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TOTAL TEST</a:t>
          </a:r>
          <a:r>
            <a:rPr lang="en-US" sz="2400" b="1" i="0" u="none" strike="noStrike" baseline="0">
              <a:solidFill>
                <a:srgbClr val="000000"/>
              </a:solidFill>
              <a:latin typeface="Aharoni" panose="02010803020104030203" pitchFamily="2" charset="-79"/>
              <a:ea typeface="Calibri"/>
              <a:cs typeface="Aharoni" panose="02010803020104030203" pitchFamily="2" charset="-79"/>
            </a:rPr>
            <a:t> PLAYED</a:t>
          </a:r>
        </a:p>
        <a:p>
          <a:pPr algn="ctr"/>
          <a:fld id="{A988C161-C52E-481E-B4D0-26927D32D306}" type="TxLink">
            <a:rPr lang="en-US" sz="3200" b="1" i="0" u="none" strike="noStrike">
              <a:solidFill>
                <a:srgbClr val="000000"/>
              </a:solidFill>
              <a:latin typeface="Aharoni" panose="02010803020104030203" pitchFamily="2" charset="-79"/>
              <a:ea typeface="Calibri"/>
              <a:cs typeface="Aharoni" panose="02010803020104030203" pitchFamily="2" charset="-79"/>
            </a:rPr>
            <a:t>173</a:t>
          </a:fld>
          <a:endParaRPr lang="en-IN" sz="3200" b="1">
            <a:latin typeface="Aharoni" panose="02010803020104030203" pitchFamily="2" charset="-79"/>
            <a:cs typeface="Aharoni" panose="02010803020104030203" pitchFamily="2" charset="-79"/>
          </a:endParaRPr>
        </a:p>
      </xdr:txBody>
    </xdr:sp>
    <xdr:clientData/>
  </xdr:twoCellAnchor>
  <xdr:twoCellAnchor>
    <xdr:from>
      <xdr:col>3</xdr:col>
      <xdr:colOff>430710</xdr:colOff>
      <xdr:row>1</xdr:row>
      <xdr:rowOff>65889</xdr:rowOff>
    </xdr:from>
    <xdr:to>
      <xdr:col>9</xdr:col>
      <xdr:colOff>193644</xdr:colOff>
      <xdr:row>14</xdr:row>
      <xdr:rowOff>65889</xdr:rowOff>
    </xdr:to>
    <xdr:sp macro="" textlink="">
      <xdr:nvSpPr>
        <xdr:cNvPr id="15" name="Flowchart: Terminator 14">
          <a:extLst>
            <a:ext uri="{FF2B5EF4-FFF2-40B4-BE49-F238E27FC236}">
              <a16:creationId xmlns:a16="http://schemas.microsoft.com/office/drawing/2014/main" id="{61C420DE-F9E1-DF09-1064-C66C410087D6}"/>
            </a:ext>
          </a:extLst>
        </xdr:cNvPr>
        <xdr:cNvSpPr/>
      </xdr:nvSpPr>
      <xdr:spPr>
        <a:xfrm>
          <a:off x="2264037" y="246958"/>
          <a:ext cx="3429587" cy="2353901"/>
        </a:xfrm>
        <a:prstGeom prst="flowChartTerminator">
          <a:avLst/>
        </a:prstGeom>
        <a:solidFill>
          <a:schemeClr val="accent1">
            <a:lumMod val="75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solidFill>
                <a:schemeClr val="tx2">
                  <a:lumMod val="50000"/>
                </a:schemeClr>
              </a:solidFill>
              <a:latin typeface="Arial Rounded MT Bold" panose="020F0704030504030204" pitchFamily="34" charset="0"/>
            </a:rPr>
            <a:t>TOTAL INTERNATIONAL MATCHES</a:t>
          </a:r>
          <a:r>
            <a:rPr lang="en-US" baseline="0">
              <a:solidFill>
                <a:schemeClr val="tx2">
                  <a:lumMod val="50000"/>
                </a:schemeClr>
              </a:solidFill>
              <a:latin typeface="Arial Rounded MT Bold" panose="020F0704030504030204" pitchFamily="34" charset="0"/>
            </a:rPr>
            <a:t> PLAYED</a:t>
          </a:r>
        </a:p>
        <a:p>
          <a:pPr algn="ctr"/>
          <a:r>
            <a:rPr lang="en-US" sz="4000" b="1" baseline="0">
              <a:solidFill>
                <a:schemeClr val="tx2">
                  <a:lumMod val="50000"/>
                </a:schemeClr>
              </a:solidFill>
              <a:latin typeface="Arial Rounded MT Bold" panose="020F0704030504030204" pitchFamily="34" charset="0"/>
            </a:rPr>
            <a:t>516</a:t>
          </a:r>
          <a:endParaRPr lang="en-US" sz="4000" b="1">
            <a:solidFill>
              <a:schemeClr val="tx2">
                <a:lumMod val="50000"/>
              </a:schemeClr>
            </a:solidFill>
            <a:latin typeface="Arial Rounded MT Bold" panose="020F0704030504030204" pitchFamily="34" charset="0"/>
          </a:endParaRPr>
        </a:p>
      </xdr:txBody>
    </xdr:sp>
    <xdr:clientData/>
  </xdr:twoCellAnchor>
  <xdr:twoCellAnchor>
    <xdr:from>
      <xdr:col>150</xdr:col>
      <xdr:colOff>277191</xdr:colOff>
      <xdr:row>3</xdr:row>
      <xdr:rowOff>105097</xdr:rowOff>
    </xdr:from>
    <xdr:to>
      <xdr:col>156</xdr:col>
      <xdr:colOff>40125</xdr:colOff>
      <xdr:row>16</xdr:row>
      <xdr:rowOff>105097</xdr:rowOff>
    </xdr:to>
    <xdr:sp macro="" textlink="">
      <xdr:nvSpPr>
        <xdr:cNvPr id="17" name="Flowchart: Terminator 16">
          <a:extLst>
            <a:ext uri="{FF2B5EF4-FFF2-40B4-BE49-F238E27FC236}">
              <a16:creationId xmlns:a16="http://schemas.microsoft.com/office/drawing/2014/main" id="{F9BF51EC-7C59-4E21-BB45-6930B74FCDEA}"/>
            </a:ext>
          </a:extLst>
        </xdr:cNvPr>
        <xdr:cNvSpPr/>
      </xdr:nvSpPr>
      <xdr:spPr>
        <a:xfrm>
          <a:off x="91717191" y="562297"/>
          <a:ext cx="3420534" cy="1981200"/>
        </a:xfrm>
        <a:prstGeom prst="flowChartTerminator">
          <a:avLst/>
        </a:prstGeom>
        <a:solidFill>
          <a:schemeClr val="accent1">
            <a:lumMod val="75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600">
              <a:solidFill>
                <a:schemeClr val="tx2">
                  <a:lumMod val="50000"/>
                </a:schemeClr>
              </a:solidFill>
            </a:rPr>
            <a:t>TOTAL RUNS SCORED ACROSS ALL FORMATS</a:t>
          </a:r>
        </a:p>
        <a:p>
          <a:pPr algn="ctr"/>
          <a:r>
            <a:rPr lang="en-US" sz="4400" b="1">
              <a:solidFill>
                <a:schemeClr val="tx2">
                  <a:lumMod val="50000"/>
                </a:schemeClr>
              </a:solidFill>
            </a:rPr>
            <a:t>23709</a:t>
          </a:r>
        </a:p>
      </xdr:txBody>
    </xdr:sp>
    <xdr:clientData/>
  </xdr:twoCellAnchor>
  <xdr:twoCellAnchor>
    <xdr:from>
      <xdr:col>32</xdr:col>
      <xdr:colOff>536949</xdr:colOff>
      <xdr:row>35</xdr:row>
      <xdr:rowOff>120775</xdr:rowOff>
    </xdr:from>
    <xdr:to>
      <xdr:col>51</xdr:col>
      <xdr:colOff>190500</xdr:colOff>
      <xdr:row>94</xdr:row>
      <xdr:rowOff>84667</xdr:rowOff>
    </xdr:to>
    <xdr:graphicFrame macro="">
      <xdr:nvGraphicFramePr>
        <xdr:cNvPr id="19" name="Chart 18">
          <a:extLst>
            <a:ext uri="{FF2B5EF4-FFF2-40B4-BE49-F238E27FC236}">
              <a16:creationId xmlns:a16="http://schemas.microsoft.com/office/drawing/2014/main" id="{5812DB2A-069F-4D10-A209-2F9C63C0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558797</xdr:colOff>
      <xdr:row>97</xdr:row>
      <xdr:rowOff>56593</xdr:rowOff>
    </xdr:from>
    <xdr:to>
      <xdr:col>51</xdr:col>
      <xdr:colOff>508000</xdr:colOff>
      <xdr:row>172</xdr:row>
      <xdr:rowOff>84667</xdr:rowOff>
    </xdr:to>
    <xdr:graphicFrame macro="">
      <xdr:nvGraphicFramePr>
        <xdr:cNvPr id="20" name="Chart 19">
          <a:extLst>
            <a:ext uri="{FF2B5EF4-FFF2-40B4-BE49-F238E27FC236}">
              <a16:creationId xmlns:a16="http://schemas.microsoft.com/office/drawing/2014/main" id="{06993AAD-14C2-4634-B08C-390ADB91D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52</xdr:col>
      <xdr:colOff>112375</xdr:colOff>
      <xdr:row>97</xdr:row>
      <xdr:rowOff>67731</xdr:rowOff>
    </xdr:from>
    <xdr:to>
      <xdr:col>87</xdr:col>
      <xdr:colOff>554182</xdr:colOff>
      <xdr:row>172</xdr:row>
      <xdr:rowOff>-1</xdr:rowOff>
    </xdr:to>
    <xdr:graphicFrame macro="">
      <xdr:nvGraphicFramePr>
        <xdr:cNvPr id="22" name="Chart 21">
          <a:extLst>
            <a:ext uri="{FF2B5EF4-FFF2-40B4-BE49-F238E27FC236}">
              <a16:creationId xmlns:a16="http://schemas.microsoft.com/office/drawing/2014/main" id="{30F9B286-DD36-4045-BBCD-E0283AC8F2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68</xdr:col>
      <xdr:colOff>389464</xdr:colOff>
      <xdr:row>35</xdr:row>
      <xdr:rowOff>162982</xdr:rowOff>
    </xdr:from>
    <xdr:to>
      <xdr:col>87</xdr:col>
      <xdr:colOff>333375</xdr:colOff>
      <xdr:row>95</xdr:row>
      <xdr:rowOff>95249</xdr:rowOff>
    </xdr:to>
    <xdr:graphicFrame macro="">
      <xdr:nvGraphicFramePr>
        <xdr:cNvPr id="23" name="Chart 22">
          <a:extLst>
            <a:ext uri="{FF2B5EF4-FFF2-40B4-BE49-F238E27FC236}">
              <a16:creationId xmlns:a16="http://schemas.microsoft.com/office/drawing/2014/main" id="{81DE7D18-2081-4ACF-9C23-A26C1C58F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190500</xdr:colOff>
      <xdr:row>311</xdr:row>
      <xdr:rowOff>63500</xdr:rowOff>
    </xdr:from>
    <xdr:to>
      <xdr:col>45</xdr:col>
      <xdr:colOff>63500</xdr:colOff>
      <xdr:row>373</xdr:row>
      <xdr:rowOff>0</xdr:rowOff>
    </xdr:to>
    <xdr:graphicFrame macro="">
      <xdr:nvGraphicFramePr>
        <xdr:cNvPr id="24" name="Chart 23">
          <a:extLst>
            <a:ext uri="{FF2B5EF4-FFF2-40B4-BE49-F238E27FC236}">
              <a16:creationId xmlns:a16="http://schemas.microsoft.com/office/drawing/2014/main" id="{0B7B978A-B8CB-48BE-A2E2-AFB20CDA2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45</xdr:col>
      <xdr:colOff>299227</xdr:colOff>
      <xdr:row>311</xdr:row>
      <xdr:rowOff>84442</xdr:rowOff>
    </xdr:from>
    <xdr:to>
      <xdr:col>88</xdr:col>
      <xdr:colOff>36763</xdr:colOff>
      <xdr:row>372</xdr:row>
      <xdr:rowOff>167105</xdr:rowOff>
    </xdr:to>
    <xdr:graphicFrame macro="">
      <xdr:nvGraphicFramePr>
        <xdr:cNvPr id="25" name="Chart 24">
          <a:extLst>
            <a:ext uri="{FF2B5EF4-FFF2-40B4-BE49-F238E27FC236}">
              <a16:creationId xmlns:a16="http://schemas.microsoft.com/office/drawing/2014/main" id="{1BB20E4A-2B1D-4345-918C-4DABDCA4B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156</xdr:col>
      <xdr:colOff>266700</xdr:colOff>
      <xdr:row>4</xdr:row>
      <xdr:rowOff>84267</xdr:rowOff>
    </xdr:from>
    <xdr:to>
      <xdr:col>161</xdr:col>
      <xdr:colOff>100159</xdr:colOff>
      <xdr:row>16</xdr:row>
      <xdr:rowOff>114300</xdr:rowOff>
    </xdr:to>
    <xdr:pic>
      <xdr:nvPicPr>
        <xdr:cNvPr id="26" name="Picture 25">
          <a:extLst>
            <a:ext uri="{FF2B5EF4-FFF2-40B4-BE49-F238E27FC236}">
              <a16:creationId xmlns:a16="http://schemas.microsoft.com/office/drawing/2014/main" id="{B11265FE-2B1A-AAA6-ED72-73AD9A4C5B2E}"/>
            </a:ext>
          </a:extLst>
        </xdr:cNvPr>
        <xdr:cNvPicPr>
          <a:picLocks noChangeAspect="1"/>
        </xdr:cNvPicPr>
      </xdr:nvPicPr>
      <xdr:blipFill>
        <a:blip xmlns:r="http://schemas.openxmlformats.org/officeDocument/2006/relationships" r:embed="rId8"/>
        <a:stretch>
          <a:fillRect/>
        </a:stretch>
      </xdr:blipFill>
      <xdr:spPr>
        <a:xfrm>
          <a:off x="95364300" y="693867"/>
          <a:ext cx="2881459" cy="1858833"/>
        </a:xfrm>
        <a:prstGeom prst="rect">
          <a:avLst/>
        </a:prstGeom>
      </xdr:spPr>
    </xdr:pic>
    <xdr:clientData/>
  </xdr:twoCellAnchor>
  <xdr:twoCellAnchor>
    <xdr:from>
      <xdr:col>0</xdr:col>
      <xdr:colOff>501317</xdr:colOff>
      <xdr:row>35</xdr:row>
      <xdr:rowOff>140368</xdr:rowOff>
    </xdr:from>
    <xdr:to>
      <xdr:col>31</xdr:col>
      <xdr:colOff>501317</xdr:colOff>
      <xdr:row>94</xdr:row>
      <xdr:rowOff>120316</xdr:rowOff>
    </xdr:to>
    <xdr:graphicFrame macro="">
      <xdr:nvGraphicFramePr>
        <xdr:cNvPr id="11" name="Chart 10">
          <a:extLst>
            <a:ext uri="{FF2B5EF4-FFF2-40B4-BE49-F238E27FC236}">
              <a16:creationId xmlns:a16="http://schemas.microsoft.com/office/drawing/2014/main" id="{A73F006E-E7D6-4704-801B-9B1E5A390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89</xdr:col>
      <xdr:colOff>87656</xdr:colOff>
      <xdr:row>57</xdr:row>
      <xdr:rowOff>68603</xdr:rowOff>
    </xdr:from>
    <xdr:to>
      <xdr:col>94</xdr:col>
      <xdr:colOff>230371</xdr:colOff>
      <xdr:row>81</xdr:row>
      <xdr:rowOff>53163</xdr:rowOff>
    </xdr:to>
    <mc:AlternateContent xmlns:mc="http://schemas.openxmlformats.org/markup-compatibility/2006">
      <mc:Choice xmlns:a14="http://schemas.microsoft.com/office/drawing/2010/main" Requires="a14">
        <xdr:graphicFrame macro="">
          <xdr:nvGraphicFramePr>
            <xdr:cNvPr id="28" name="opponent 1">
              <a:extLst>
                <a:ext uri="{FF2B5EF4-FFF2-40B4-BE49-F238E27FC236}">
                  <a16:creationId xmlns:a16="http://schemas.microsoft.com/office/drawing/2014/main" id="{4BA5A408-8A24-4CE0-BA26-E19D68D95E36}"/>
                </a:ext>
              </a:extLst>
            </xdr:cNvPr>
            <xdr:cNvGraphicFramePr/>
          </xdr:nvGraphicFramePr>
          <xdr:xfrm>
            <a:off x="0" y="0"/>
            <a:ext cx="0" cy="0"/>
          </xdr:xfrm>
          <a:graphic>
            <a:graphicData uri="http://schemas.microsoft.com/office/drawing/2010/slicer">
              <sle:slicer xmlns:sle="http://schemas.microsoft.com/office/drawing/2010/slicer" name="opponent 1"/>
            </a:graphicData>
          </a:graphic>
        </xdr:graphicFrame>
      </mc:Choice>
      <mc:Fallback>
        <xdr:sp macro="" textlink="">
          <xdr:nvSpPr>
            <xdr:cNvPr id="0" name=""/>
            <xdr:cNvSpPr>
              <a:spLocks noTextEdit="1"/>
            </xdr:cNvSpPr>
          </xdr:nvSpPr>
          <xdr:spPr>
            <a:xfrm>
              <a:off x="55937774" y="10288368"/>
              <a:ext cx="3280362" cy="4287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95</xdr:col>
      <xdr:colOff>499991</xdr:colOff>
      <xdr:row>31</xdr:row>
      <xdr:rowOff>133816</xdr:rowOff>
    </xdr:from>
    <xdr:to>
      <xdr:col>103</xdr:col>
      <xdr:colOff>425302</xdr:colOff>
      <xdr:row>81</xdr:row>
      <xdr:rowOff>141769</xdr:rowOff>
    </xdr:to>
    <mc:AlternateContent xmlns:mc="http://schemas.openxmlformats.org/markup-compatibility/2006">
      <mc:Choice xmlns:a14="http://schemas.microsoft.com/office/drawing/2010/main" Requires="a14">
        <xdr:graphicFrame macro="">
          <xdr:nvGraphicFramePr>
            <xdr:cNvPr id="29" name="ground 1">
              <a:extLst>
                <a:ext uri="{FF2B5EF4-FFF2-40B4-BE49-F238E27FC236}">
                  <a16:creationId xmlns:a16="http://schemas.microsoft.com/office/drawing/2014/main" id="{B38FD8A2-CE94-45AF-AE15-5216C9AB8E4A}"/>
                </a:ext>
              </a:extLst>
            </xdr:cNvPr>
            <xdr:cNvGraphicFramePr/>
          </xdr:nvGraphicFramePr>
          <xdr:xfrm>
            <a:off x="0" y="0"/>
            <a:ext cx="0" cy="0"/>
          </xdr:xfrm>
          <a:graphic>
            <a:graphicData uri="http://schemas.microsoft.com/office/drawing/2010/slicer">
              <sle:slicer xmlns:sle="http://schemas.microsoft.com/office/drawing/2010/slicer" name="ground 1"/>
            </a:graphicData>
          </a:graphic>
        </xdr:graphicFrame>
      </mc:Choice>
      <mc:Fallback>
        <xdr:sp macro="" textlink="">
          <xdr:nvSpPr>
            <xdr:cNvPr id="0" name=""/>
            <xdr:cNvSpPr>
              <a:spLocks noTextEdit="1"/>
            </xdr:cNvSpPr>
          </xdr:nvSpPr>
          <xdr:spPr>
            <a:xfrm>
              <a:off x="60115285" y="5691934"/>
              <a:ext cx="4945546" cy="8972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514350</xdr:colOff>
      <xdr:row>21</xdr:row>
      <xdr:rowOff>74467</xdr:rowOff>
    </xdr:from>
    <xdr:to>
      <xdr:col>64</xdr:col>
      <xdr:colOff>106947</xdr:colOff>
      <xdr:row>32</xdr:row>
      <xdr:rowOff>12333</xdr:rowOff>
    </xdr:to>
    <mc:AlternateContent xmlns:mc="http://schemas.openxmlformats.org/markup-compatibility/2006" xmlns:a14="http://schemas.microsoft.com/office/drawing/2010/main">
      <mc:Choice Requires="a14">
        <xdr:graphicFrame macro="">
          <xdr:nvGraphicFramePr>
            <xdr:cNvPr id="30" name="match 1">
              <a:extLst>
                <a:ext uri="{FF2B5EF4-FFF2-40B4-BE49-F238E27FC236}">
                  <a16:creationId xmlns:a16="http://schemas.microsoft.com/office/drawing/2014/main" id="{7D329E8D-6853-431F-AF53-00274929262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atch 1"/>
            </a:graphicData>
          </a:graphic>
        </xdr:graphicFrame>
      </mc:Choice>
      <mc:Fallback xmlns="">
        <xdr:sp macro="" textlink="">
          <xdr:nvSpPr>
            <xdr:cNvPr id="0" name=""/>
            <xdr:cNvSpPr>
              <a:spLocks noTextEdit="1"/>
            </xdr:cNvSpPr>
          </xdr:nvSpPr>
          <xdr:spPr>
            <a:xfrm>
              <a:off x="18802350" y="3274867"/>
              <a:ext cx="20318997" cy="16142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89</xdr:col>
      <xdr:colOff>78139</xdr:colOff>
      <xdr:row>31</xdr:row>
      <xdr:rowOff>84549</xdr:rowOff>
    </xdr:from>
    <xdr:to>
      <xdr:col>94</xdr:col>
      <xdr:colOff>177209</xdr:colOff>
      <xdr:row>55</xdr:row>
      <xdr:rowOff>141767</xdr:rowOff>
    </xdr:to>
    <mc:AlternateContent xmlns:mc="http://schemas.openxmlformats.org/markup-compatibility/2006">
      <mc:Choice xmlns:a14="http://schemas.microsoft.com/office/drawing/2010/main" Requires="a14">
        <xdr:graphicFrame macro="">
          <xdr:nvGraphicFramePr>
            <xdr:cNvPr id="31" name="Years (date) 1">
              <a:extLst>
                <a:ext uri="{FF2B5EF4-FFF2-40B4-BE49-F238E27FC236}">
                  <a16:creationId xmlns:a16="http://schemas.microsoft.com/office/drawing/2014/main" id="{DF0E662B-FA37-4797-BD7A-2AE24A9D80C8}"/>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dr:sp macro="" textlink="">
          <xdr:nvSpPr>
            <xdr:cNvPr id="0" name=""/>
            <xdr:cNvSpPr>
              <a:spLocks noTextEdit="1"/>
            </xdr:cNvSpPr>
          </xdr:nvSpPr>
          <xdr:spPr>
            <a:xfrm>
              <a:off x="55928257" y="5642667"/>
              <a:ext cx="3236717" cy="4360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89</xdr:col>
      <xdr:colOff>93307</xdr:colOff>
      <xdr:row>20</xdr:row>
      <xdr:rowOff>46653</xdr:rowOff>
    </xdr:from>
    <xdr:to>
      <xdr:col>103</xdr:col>
      <xdr:colOff>443024</xdr:colOff>
      <xdr:row>29</xdr:row>
      <xdr:rowOff>78155</xdr:rowOff>
    </xdr:to>
    <mc:AlternateContent xmlns:mc="http://schemas.openxmlformats.org/markup-compatibility/2006" xmlns:tsle="http://schemas.microsoft.com/office/drawing/2012/timeslicer">
      <mc:Choice Requires="tsle">
        <xdr:graphicFrame macro="">
          <xdr:nvGraphicFramePr>
            <xdr:cNvPr id="33" name="date 1">
              <a:extLst>
                <a:ext uri="{FF2B5EF4-FFF2-40B4-BE49-F238E27FC236}">
                  <a16:creationId xmlns:a16="http://schemas.microsoft.com/office/drawing/2014/main" id="{39A73ED2-B0CD-4D5D-84F0-C6FABCA5DBF3}"/>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54347706" y="3856653"/>
              <a:ext cx="3513183" cy="130174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21164</xdr:colOff>
      <xdr:row>176</xdr:row>
      <xdr:rowOff>131232</xdr:rowOff>
    </xdr:from>
    <xdr:to>
      <xdr:col>87</xdr:col>
      <xdr:colOff>571500</xdr:colOff>
      <xdr:row>307</xdr:row>
      <xdr:rowOff>63499</xdr:rowOff>
    </xdr:to>
    <xdr:graphicFrame macro="">
      <xdr:nvGraphicFramePr>
        <xdr:cNvPr id="4" name="Chart 3">
          <a:extLst>
            <a:ext uri="{FF2B5EF4-FFF2-40B4-BE49-F238E27FC236}">
              <a16:creationId xmlns:a16="http://schemas.microsoft.com/office/drawing/2014/main" id="{E1766816-BBFD-4290-84D5-0E575A5A3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95</xdr:col>
      <xdr:colOff>484113</xdr:colOff>
      <xdr:row>83</xdr:row>
      <xdr:rowOff>151590</xdr:rowOff>
    </xdr:from>
    <xdr:to>
      <xdr:col>103</xdr:col>
      <xdr:colOff>470170</xdr:colOff>
      <xdr:row>100</xdr:row>
      <xdr:rowOff>129702</xdr:rowOff>
    </xdr:to>
    <mc:AlternateContent xmlns:mc="http://schemas.openxmlformats.org/markup-compatibility/2006">
      <mc:Choice xmlns:a14="http://schemas.microsoft.com/office/drawing/2010/main" Requires="a14">
        <xdr:graphicFrame macro="">
          <xdr:nvGraphicFramePr>
            <xdr:cNvPr id="9" name="runs">
              <a:extLst>
                <a:ext uri="{FF2B5EF4-FFF2-40B4-BE49-F238E27FC236}">
                  <a16:creationId xmlns:a16="http://schemas.microsoft.com/office/drawing/2014/main" id="{C9A7C3E1-81CB-C68F-45D6-B98284DCC522}"/>
                </a:ext>
              </a:extLst>
            </xdr:cNvPr>
            <xdr:cNvGraphicFramePr/>
          </xdr:nvGraphicFramePr>
          <xdr:xfrm>
            <a:off x="0" y="0"/>
            <a:ext cx="0" cy="0"/>
          </xdr:xfrm>
          <a:graphic>
            <a:graphicData uri="http://schemas.microsoft.com/office/drawing/2010/slicer">
              <sle:slicer xmlns:sle="http://schemas.microsoft.com/office/drawing/2010/slicer" name="runs"/>
            </a:graphicData>
          </a:graphic>
        </xdr:graphicFrame>
      </mc:Choice>
      <mc:Fallback>
        <xdr:sp macro="" textlink="">
          <xdr:nvSpPr>
            <xdr:cNvPr id="0" name=""/>
            <xdr:cNvSpPr>
              <a:spLocks noTextEdit="1"/>
            </xdr:cNvSpPr>
          </xdr:nvSpPr>
          <xdr:spPr>
            <a:xfrm>
              <a:off x="60099407" y="15033002"/>
              <a:ext cx="5006292" cy="30261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89</xdr:col>
      <xdr:colOff>95168</xdr:colOff>
      <xdr:row>83</xdr:row>
      <xdr:rowOff>77173</xdr:rowOff>
    </xdr:from>
    <xdr:to>
      <xdr:col>94</xdr:col>
      <xdr:colOff>243192</xdr:colOff>
      <xdr:row>101</xdr:row>
      <xdr:rowOff>1</xdr:rowOff>
    </xdr:to>
    <mc:AlternateContent xmlns:mc="http://schemas.openxmlformats.org/markup-compatibility/2006">
      <mc:Choice xmlns:a14="http://schemas.microsoft.com/office/drawing/2010/main" Requires="a14">
        <xdr:graphicFrame macro="">
          <xdr:nvGraphicFramePr>
            <xdr:cNvPr id="10" name="Match_No">
              <a:extLst>
                <a:ext uri="{FF2B5EF4-FFF2-40B4-BE49-F238E27FC236}">
                  <a16:creationId xmlns:a16="http://schemas.microsoft.com/office/drawing/2014/main" id="{BB515F68-8E96-4C78-D1E4-29DED5B07B05}"/>
                </a:ext>
              </a:extLst>
            </xdr:cNvPr>
            <xdr:cNvGraphicFramePr/>
          </xdr:nvGraphicFramePr>
          <xdr:xfrm>
            <a:off x="0" y="0"/>
            <a:ext cx="0" cy="0"/>
          </xdr:xfrm>
          <a:graphic>
            <a:graphicData uri="http://schemas.microsoft.com/office/drawing/2010/slicer">
              <sle:slicer xmlns:sle="http://schemas.microsoft.com/office/drawing/2010/slicer" name="Match_No"/>
            </a:graphicData>
          </a:graphic>
        </xdr:graphicFrame>
      </mc:Choice>
      <mc:Fallback>
        <xdr:sp macro="" textlink="">
          <xdr:nvSpPr>
            <xdr:cNvPr id="0" name=""/>
            <xdr:cNvSpPr>
              <a:spLocks noTextEdit="1"/>
            </xdr:cNvSpPr>
          </xdr:nvSpPr>
          <xdr:spPr>
            <a:xfrm>
              <a:off x="55945286" y="14958585"/>
              <a:ext cx="3285671" cy="3150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89</xdr:col>
      <xdr:colOff>117322</xdr:colOff>
      <xdr:row>104</xdr:row>
      <xdr:rowOff>13304</xdr:rowOff>
    </xdr:from>
    <xdr:to>
      <xdr:col>159</xdr:col>
      <xdr:colOff>489858</xdr:colOff>
      <xdr:row>373</xdr:row>
      <xdr:rowOff>54429</xdr:rowOff>
    </xdr:to>
    <xdr:graphicFrame macro="">
      <xdr:nvGraphicFramePr>
        <xdr:cNvPr id="16" name="Chart 15">
          <a:extLst>
            <a:ext uri="{FF2B5EF4-FFF2-40B4-BE49-F238E27FC236}">
              <a16:creationId xmlns:a16="http://schemas.microsoft.com/office/drawing/2014/main" id="{9EFD28FC-12A4-46DE-9701-5A4B25485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51</xdr:col>
      <xdr:colOff>423335</xdr:colOff>
      <xdr:row>35</xdr:row>
      <xdr:rowOff>112890</xdr:rowOff>
    </xdr:from>
    <xdr:to>
      <xdr:col>68</xdr:col>
      <xdr:colOff>169334</xdr:colOff>
      <xdr:row>95</xdr:row>
      <xdr:rowOff>84666</xdr:rowOff>
    </xdr:to>
    <xdr:graphicFrame macro="">
      <xdr:nvGraphicFramePr>
        <xdr:cNvPr id="18" name="Chart 17">
          <a:extLst>
            <a:ext uri="{FF2B5EF4-FFF2-40B4-BE49-F238E27FC236}">
              <a16:creationId xmlns:a16="http://schemas.microsoft.com/office/drawing/2014/main" id="{1668F11C-E89F-4CD6-8808-0FD37211B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104</xdr:col>
      <xdr:colOff>313264</xdr:colOff>
      <xdr:row>20</xdr:row>
      <xdr:rowOff>67732</xdr:rowOff>
    </xdr:from>
    <xdr:to>
      <xdr:col>159</xdr:col>
      <xdr:colOff>152400</xdr:colOff>
      <xdr:row>98</xdr:row>
      <xdr:rowOff>76199</xdr:rowOff>
    </xdr:to>
    <xdr:graphicFrame macro="">
      <xdr:nvGraphicFramePr>
        <xdr:cNvPr id="27" name="Chart 26">
          <a:extLst>
            <a:ext uri="{FF2B5EF4-FFF2-40B4-BE49-F238E27FC236}">
              <a16:creationId xmlns:a16="http://schemas.microsoft.com/office/drawing/2014/main" id="{D499A9B0-AABA-422D-A75F-45C32F2EF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28.405497222222" createdVersion="8" refreshedVersion="8" minRefreshableVersion="3" recordCount="516" xr:uid="{BF668369-3BC7-4F2B-BFBC-D9E384222416}">
  <cacheSource type="worksheet">
    <worksheetSource name="KohliStats"/>
  </cacheSource>
  <cacheFields count="11">
    <cacheField name="index" numFmtId="0">
      <sharedItems containsSemiMixedTypes="0" containsString="0" containsNumber="1" containsInteger="1" minValue="0" maxValue="539"/>
    </cacheField>
    <cacheField name="runs" numFmtId="0">
      <sharedItems containsSemiMixedTypes="0" containsString="0" containsNumber="1" containsInteger="1" minValue="0" maxValue="254" count="142">
        <n v="12"/>
        <n v="37"/>
        <n v="25"/>
        <n v="54"/>
        <n v="31"/>
        <n v="2"/>
        <n v="16"/>
        <n v="79"/>
        <n v="30"/>
        <n v="10"/>
        <n v="27"/>
        <n v="107"/>
        <n v="9"/>
        <n v="91"/>
        <n v="71"/>
        <n v="102"/>
        <n v="57"/>
        <n v="0"/>
        <n v="82"/>
        <n v="18"/>
        <n v="68"/>
        <n v="26"/>
        <n v="11"/>
        <n v="28"/>
        <n v="8"/>
        <n v="118"/>
        <n v="105"/>
        <n v="64"/>
        <n v="63"/>
        <n v="22"/>
        <n v="87"/>
        <n v="100"/>
        <n v="34"/>
        <n v="1"/>
        <n v="59"/>
        <n v="24"/>
        <n v="35"/>
        <n v="14"/>
        <n v="81"/>
        <n v="94"/>
        <n v="4"/>
        <n v="15"/>
        <n v="55"/>
        <n v="7"/>
        <n v="112"/>
        <n v="86"/>
        <n v="52"/>
        <n v="3"/>
        <n v="117"/>
        <n v="20"/>
        <n v="23"/>
        <n v="80"/>
        <n v="44"/>
        <n v="75"/>
        <n v="116"/>
        <n v="77"/>
        <n v="66"/>
        <n v="21"/>
        <n v="133"/>
        <n v="108"/>
        <n v="183"/>
        <n v="106"/>
        <n v="38"/>
        <n v="128"/>
        <n v="58"/>
        <n v="103"/>
        <n v="51"/>
        <n v="70"/>
        <n v="50"/>
        <n v="40"/>
        <n v="78"/>
        <n v="19"/>
        <n v="6"/>
        <n v="67"/>
        <n v="41"/>
        <n v="43"/>
        <n v="115"/>
        <n v="29"/>
        <n v="61"/>
        <n v="99"/>
        <n v="119"/>
        <n v="96"/>
        <n v="46"/>
        <n v="123"/>
        <n v="136"/>
        <n v="48"/>
        <n v="5"/>
        <n v="36"/>
        <n v="72"/>
        <n v="39"/>
        <n v="13"/>
        <n v="62"/>
        <n v="127"/>
        <n v="49"/>
        <n v="53"/>
        <n v="139"/>
        <n v="141"/>
        <n v="169"/>
        <n v="147"/>
        <n v="33"/>
        <n v="138"/>
        <n v="88"/>
        <n v="90"/>
        <n v="56"/>
        <n v="89"/>
        <n v="200"/>
        <n v="45"/>
        <n v="211"/>
        <n v="17"/>
        <n v="85"/>
        <n v="154"/>
        <n v="65"/>
        <n v="167"/>
        <n v="235"/>
        <n v="122"/>
        <n v="204"/>
        <n v="76"/>
        <n v="32"/>
        <n v="111"/>
        <n v="42"/>
        <n v="131"/>
        <n v="110"/>
        <n v="92"/>
        <n v="121"/>
        <n v="113"/>
        <n v="104"/>
        <n v="213"/>
        <n v="243"/>
        <n v="153"/>
        <n v="160"/>
        <n v="129"/>
        <n v="47"/>
        <n v="149"/>
        <n v="97"/>
        <n v="140"/>
        <n v="157"/>
        <n v="60"/>
        <n v="120"/>
        <n v="114"/>
        <n v="254"/>
        <n v="74"/>
        <n v="73"/>
      </sharedItems>
      <fieldGroup base="1">
        <rangePr startNum="0" endNum="254" groupInterval="50"/>
        <groupItems count="8">
          <s v="&lt;0"/>
          <s v="0-49"/>
          <s v="50-99"/>
          <s v="100-149"/>
          <s v="150-199"/>
          <s v="200-249"/>
          <s v="250-299"/>
          <s v="&gt;300"/>
        </groupItems>
      </fieldGroup>
    </cacheField>
    <cacheField name="opponent" numFmtId="0">
      <sharedItems count="14">
        <s v="SriLanka"/>
        <s v="Pakistan"/>
        <s v="WestIndies"/>
        <s v="Australia"/>
        <s v="Bangladesh"/>
        <s v="SouthAfrica"/>
        <s v="Zimbabwe"/>
        <s v="NewZealand"/>
        <s v="England"/>
        <s v="Ireland"/>
        <s v="Netherlands"/>
        <s v="Afghanistan"/>
        <s v="U.A.E."/>
        <s v="Scotland"/>
      </sharedItems>
    </cacheField>
    <cacheField name="ground" numFmtId="0">
      <sharedItems count="73">
        <s v="Dambulla"/>
        <s v="Colombo(RPS)"/>
        <s v="Centurion"/>
        <s v="Johannesburg"/>
        <s v="Vadodara"/>
        <s v="Mohali"/>
        <s v="Rajkot"/>
        <s v="Nagpur"/>
        <s v="Kolkata"/>
        <s v="Mirpur"/>
        <s v="Jaipur"/>
        <s v="Ahmedabad"/>
        <s v="Bulawayo"/>
        <s v="Harare"/>
        <s v="Visakhapatnam"/>
        <s v="Guwahati"/>
        <s v="Bengaluru"/>
        <s v="Chennai"/>
        <s v="Durban"/>
        <s v="CapeTown"/>
        <s v="Gqeberha"/>
        <s v="Delhi"/>
        <s v="Wankhede"/>
        <s v="PortofSpain"/>
        <s v="NorthSound"/>
        <s v="Kingston"/>
        <s v="Bridgetown"/>
        <s v="Roseau"/>
        <s v="Manchester"/>
        <s v="Chester-le-Street"/>
        <s v="Southampton"/>
        <s v="TheOval"/>
        <s v="Lord's"/>
        <s v="Cardiff"/>
        <s v="Hyderabad(Deccan)"/>
        <s v="Cuttack"/>
        <s v="Indore"/>
        <s v="Melbourne"/>
        <s v="Sydney"/>
        <s v="Perth"/>
        <s v="Adelaide"/>
        <s v="Brisbane"/>
        <s v="Hobart"/>
        <s v="Hambantota"/>
        <s v="Pallekele"/>
        <s v="Pune"/>
        <s v="Kochi"/>
        <s v="Ranchi"/>
        <s v="Dharamsala"/>
        <s v="Birmingham"/>
        <s v="Kanpur"/>
        <s v="Napier"/>
        <s v="Hamilton"/>
        <s v="Auckland"/>
        <s v="Wellington"/>
        <s v="Fatullah"/>
        <s v="Nottingham"/>
        <s v="Leeds"/>
        <s v="Galle"/>
        <s v="Colombo(PSS)"/>
        <s v="Colombo(SSC)"/>
        <s v="Canberra"/>
        <s v="GrosIslet"/>
        <s v="Lauderhill"/>
        <s v="Thiruvananthapuram"/>
        <s v="Dublin(Malahide)"/>
        <s v="Bristol"/>
        <s v="Brabourne"/>
        <s v="MountMaunganui"/>
        <s v="Providence"/>
        <s v="Christchurch"/>
        <s v="Dubai(DSC)"/>
        <s v="Paarl"/>
      </sharedItems>
    </cacheField>
    <cacheField name="date" numFmtId="15">
      <sharedItems containsSemiMixedTypes="0" containsNonDate="0" containsDate="1" containsString="0" minDate="2008-08-18T00:00:00" maxDate="2022-07-15T00:00:00" count="443">
        <d v="2008-08-18T00:00:00"/>
        <d v="2008-08-20T00:00:00"/>
        <d v="2008-08-24T00:00:00"/>
        <d v="2008-08-27T00:00:00"/>
        <d v="2008-08-29T00:00:00"/>
        <d v="2009-09-14T00:00:00"/>
        <d v="2009-09-26T00:00:00"/>
        <d v="2009-09-30T00:00:00"/>
        <d v="2009-10-25T00:00:00"/>
        <d v="2009-11-02T00:00:00"/>
        <d v="2009-12-15T00:00:00"/>
        <d v="2009-12-18T00:00:00"/>
        <d v="2009-12-24T00:00:00"/>
        <d v="2010-01-05T00:00:00"/>
        <d v="2010-01-07T00:00:00"/>
        <d v="2010-01-10T00:00:00"/>
        <d v="2010-01-11T00:00:00"/>
        <d v="2010-01-13T00:00:00"/>
        <d v="2010-02-21T00:00:00"/>
        <d v="2010-02-27T00:00:00"/>
        <d v="2010-05-28T00:00:00"/>
        <d v="2010-05-30T00:00:00"/>
        <d v="2010-06-03T00:00:00"/>
        <d v="2010-06-05T00:00:00"/>
        <d v="2010-06-12T00:00:00"/>
        <d v="2010-06-16T00:00:00"/>
        <d v="2010-06-19T00:00:00"/>
        <d v="2010-06-22T00:00:00"/>
        <d v="2010-06-24T00:00:00"/>
        <d v="2010-08-16T00:00:00"/>
        <d v="2010-08-25T00:00:00"/>
        <d v="2010-08-28T00:00:00"/>
        <d v="2010-10-20T00:00:00"/>
        <d v="2010-11-28T00:00:00"/>
        <d v="2010-12-01T00:00:00"/>
        <d v="2010-12-04T00:00:00"/>
        <d v="2010-12-07T00:00:00"/>
        <d v="2010-12-10T00:00:00"/>
        <d v="2011-01-09T00:00:00"/>
        <d v="2011-01-12T00:00:00"/>
        <d v="2011-01-15T00:00:00"/>
        <d v="2011-01-18T00:00:00"/>
        <d v="2011-01-21T00:00:00"/>
        <d v="2011-01-23T00:00:00"/>
        <d v="2011-02-19T00:00:00"/>
        <d v="2011-02-27T00:00:00"/>
        <d v="2011-03-06T00:00:00"/>
        <d v="2011-03-09T00:00:00"/>
        <d v="2011-03-12T00:00:00"/>
        <d v="2011-03-20T00:00:00"/>
        <d v="2011-03-24T00:00:00"/>
        <d v="2011-03-30T00:00:00"/>
        <d v="2011-04-02T00:00:00"/>
        <d v="2011-06-04T00:00:00"/>
        <d v="2011-06-06T00:00:00"/>
        <d v="2011-06-08T00:00:00"/>
        <d v="2011-06-11T00:00:00"/>
        <d v="2011-06-13T00:00:00"/>
        <d v="2011-06-16T00:00:00"/>
        <d v="2011-06-20T00:00:00"/>
        <d v="2011-06-28T00:00:00"/>
        <d v="2011-07-06T00:00:00"/>
        <d v="2011-08-31T00:00:00"/>
        <d v="2011-09-03T00:00:00"/>
        <d v="2011-09-06T00:00:00"/>
        <d v="2011-09-09T00:00:00"/>
        <d v="2011-09-11T00:00:00"/>
        <d v="2011-09-16T00:00:00"/>
        <d v="2011-10-14T00:00:00"/>
        <d v="2011-10-17T00:00:00"/>
        <d v="2011-10-20T00:00:00"/>
        <d v="2011-10-23T00:00:00"/>
        <d v="2011-10-25T00:00:00"/>
        <d v="2011-10-29T00:00:00"/>
        <d v="2011-11-22T00:00:00"/>
        <d v="2011-11-29T00:00:00"/>
        <d v="2011-12-02T00:00:00"/>
        <d v="2011-12-05T00:00:00"/>
        <d v="2011-12-08T00:00:00"/>
        <d v="2011-12-11T00:00:00"/>
        <d v="2011-12-26T00:00:00"/>
        <d v="2012-01-03T00:00:00"/>
        <d v="2012-01-13T00:00:00"/>
        <d v="2012-01-24T00:00:00"/>
        <d v="2012-02-01T00:00:00"/>
        <d v="2012-02-03T00:00:00"/>
        <d v="2012-02-05T00:00:00"/>
        <d v="2012-02-08T00:00:00"/>
        <d v="2012-02-12T00:00:00"/>
        <d v="2012-02-14T00:00:00"/>
        <d v="2012-02-19T00:00:00"/>
        <d v="2012-02-21T00:00:00"/>
        <d v="2012-02-26T00:00:00"/>
        <d v="2012-02-28T00:00:00"/>
        <d v="2012-03-13T00:00:00"/>
        <d v="2012-03-16T00:00:00"/>
        <d v="2012-03-18T00:00:00"/>
        <d v="2012-07-21T00:00:00"/>
        <d v="2012-07-24T00:00:00"/>
        <d v="2012-07-28T00:00:00"/>
        <d v="2012-07-31T00:00:00"/>
        <d v="2012-08-04T00:00:00"/>
        <d v="2012-08-07T00:00:00"/>
        <d v="2012-08-23T00:00:00"/>
        <d v="2012-08-31T00:00:00"/>
        <d v="2012-09-11T00:00:00"/>
        <d v="2012-09-19T00:00:00"/>
        <d v="2012-09-23T00:00:00"/>
        <d v="2012-09-28T00:00:00"/>
        <d v="2012-09-30T00:00:00"/>
        <d v="2012-10-02T00:00:00"/>
        <d v="2012-11-15T00:00:00"/>
        <d v="2012-11-23T00:00:00"/>
        <d v="2012-12-05T00:00:00"/>
        <d v="2012-12-13T00:00:00"/>
        <d v="2012-12-20T00:00:00"/>
        <d v="2012-12-22T00:00:00"/>
        <d v="2012-12-25T00:00:00"/>
        <d v="2012-12-28T00:00:00"/>
        <d v="2012-12-30T00:00:00"/>
        <d v="2013-01-03T00:00:00"/>
        <d v="2013-01-06T00:00:00"/>
        <d v="2013-01-11T00:00:00"/>
        <d v="2013-01-15T00:00:00"/>
        <d v="2013-01-19T00:00:00"/>
        <d v="2013-01-23T00:00:00"/>
        <d v="2013-01-27T00:00:00"/>
        <d v="2013-02-22T00:00:00"/>
        <d v="2013-03-02T00:00:00"/>
        <d v="2013-03-14T00:00:00"/>
        <d v="2013-03-22T00:00:00"/>
        <d v="2013-06-06T00:00:00"/>
        <d v="2013-06-11T00:00:00"/>
        <d v="2013-06-15T00:00:00"/>
        <d v="2013-06-20T00:00:00"/>
        <d v="2013-06-23T00:00:00"/>
        <d v="2013-06-30T00:00:00"/>
        <d v="2013-07-02T00:00:00"/>
        <d v="2013-07-05T00:00:00"/>
        <d v="2013-07-09T00:00:00"/>
        <d v="2013-07-11T00:00:00"/>
        <d v="2013-07-24T00:00:00"/>
        <d v="2013-07-26T00:00:00"/>
        <d v="2013-07-28T00:00:00"/>
        <d v="2013-10-10T00:00:00"/>
        <d v="2013-10-13T00:00:00"/>
        <d v="2013-10-16T00:00:00"/>
        <d v="2013-10-19T00:00:00"/>
        <d v="2013-10-30T00:00:00"/>
        <d v="2013-11-02T00:00:00"/>
        <d v="2013-11-06T00:00:00"/>
        <d v="2013-11-14T00:00:00"/>
        <d v="2013-11-21T00:00:00"/>
        <d v="2013-11-24T00:00:00"/>
        <d v="2013-11-27T00:00:00"/>
        <d v="2013-12-05T00:00:00"/>
        <d v="2013-12-08T00:00:00"/>
        <d v="2013-12-18T00:00:00"/>
        <d v="2013-12-26T00:00:00"/>
        <d v="2014-01-19T00:00:00"/>
        <d v="2014-01-22T00:00:00"/>
        <d v="2014-01-25T00:00:00"/>
        <d v="2014-01-28T00:00:00"/>
        <d v="2014-01-31T00:00:00"/>
        <d v="2014-02-06T00:00:00"/>
        <d v="2014-02-14T00:00:00"/>
        <d v="2014-02-26T00:00:00"/>
        <d v="2014-02-28T00:00:00"/>
        <d v="2014-03-02T00:00:00"/>
        <d v="2014-03-21T00:00:00"/>
        <d v="2014-03-23T00:00:00"/>
        <d v="2014-03-28T00:00:00"/>
        <d v="2014-03-30T00:00:00"/>
        <d v="2014-04-04T00:00:00"/>
        <d v="2014-04-06T00:00:00"/>
        <d v="2014-07-09T00:00:00"/>
        <d v="2014-07-17T00:00:00"/>
        <d v="2014-07-27T00:00:00"/>
        <d v="2014-08-07T00:00:00"/>
        <d v="2014-08-15T00:00:00"/>
        <d v="2014-08-27T00:00:00"/>
        <d v="2014-08-30T00:00:00"/>
        <d v="2014-09-02T00:00:00"/>
        <d v="2014-09-05T00:00:00"/>
        <d v="2014-09-07T00:00:00"/>
        <d v="2014-10-08T00:00:00"/>
        <d v="2014-10-11T00:00:00"/>
        <d v="2014-10-17T00:00:00"/>
        <d v="2014-11-02T00:00:00"/>
        <d v="2014-11-06T00:00:00"/>
        <d v="2014-11-09T00:00:00"/>
        <d v="2014-11-13T00:00:00"/>
        <d v="2014-11-16T00:00:00"/>
        <d v="2014-12-09T00:00:00"/>
        <d v="2014-12-17T00:00:00"/>
        <d v="2014-12-26T00:00:00"/>
        <d v="2015-01-06T00:00:00"/>
        <d v="2015-01-18T00:00:00"/>
        <d v="2015-01-20T00:00:00"/>
        <d v="2015-01-26T00:00:00"/>
        <d v="2015-01-30T00:00:00"/>
        <d v="2015-02-15T00:00:00"/>
        <d v="2015-02-22T00:00:00"/>
        <d v="2015-02-28T00:00:00"/>
        <d v="2015-03-06T00:00:00"/>
        <d v="2015-03-10T00:00:00"/>
        <d v="2015-03-14T00:00:00"/>
        <d v="2015-03-19T00:00:00"/>
        <d v="2015-03-26T00:00:00"/>
        <d v="2015-06-10T00:00:00"/>
        <d v="2015-06-18T00:00:00"/>
        <d v="2015-06-21T00:00:00"/>
        <d v="2015-06-24T00:00:00"/>
        <d v="2015-08-12T00:00:00"/>
        <d v="2015-08-20T00:00:00"/>
        <d v="2015-08-28T00:00:00"/>
        <d v="2015-10-02T00:00:00"/>
        <d v="2015-10-05T00:00:00"/>
        <d v="2015-10-11T00:00:00"/>
        <d v="2015-10-14T00:00:00"/>
        <d v="2015-10-18T00:00:00"/>
        <d v="2015-10-22T00:00:00"/>
        <d v="2015-10-25T00:00:00"/>
        <d v="2015-11-05T00:00:00"/>
        <d v="2015-11-25T00:00:00"/>
        <d v="2015-12-03T00:00:00"/>
        <d v="2016-01-12T00:00:00"/>
        <d v="2016-01-15T00:00:00"/>
        <d v="2016-01-17T00:00:00"/>
        <d v="2016-01-20T00:00:00"/>
        <d v="2016-01-23T00:00:00"/>
        <d v="2016-01-26T00:00:00"/>
        <d v="2016-01-29T00:00:00"/>
        <d v="2016-01-31T00:00:00"/>
        <d v="2016-02-24T00:00:00"/>
        <d v="2016-02-27T00:00:00"/>
        <d v="2016-03-01T00:00:00"/>
        <d v="2016-03-06T00:00:00"/>
        <d v="2016-03-15T00:00:00"/>
        <d v="2016-03-19T00:00:00"/>
        <d v="2016-03-23T00:00:00"/>
        <d v="2016-03-27T00:00:00"/>
        <d v="2016-03-31T00:00:00"/>
        <d v="2016-07-21T00:00:00"/>
        <d v="2016-07-30T00:00:00"/>
        <d v="2016-08-09T00:00:00"/>
        <d v="2016-08-27T00:00:00"/>
        <d v="2016-09-22T00:00:00"/>
        <d v="2016-09-30T00:00:00"/>
        <d v="2016-10-08T00:00:00"/>
        <d v="2016-10-16T00:00:00"/>
        <d v="2016-10-20T00:00:00"/>
        <d v="2016-10-23T00:00:00"/>
        <d v="2016-10-26T00:00:00"/>
        <d v="2016-10-29T00:00:00"/>
        <d v="2016-11-09T00:00:00"/>
        <d v="2016-11-17T00:00:00"/>
        <d v="2016-11-26T00:00:00"/>
        <d v="2016-12-08T00:00:00"/>
        <d v="2016-12-16T00:00:00"/>
        <d v="2017-01-15T00:00:00"/>
        <d v="2017-01-19T00:00:00"/>
        <d v="2017-01-22T00:00:00"/>
        <d v="2017-01-26T00:00:00"/>
        <d v="2017-01-29T00:00:00"/>
        <d v="2017-02-01T00:00:00"/>
        <d v="2017-02-09T00:00:00"/>
        <d v="2017-02-23T00:00:00"/>
        <d v="2017-03-04T00:00:00"/>
        <d v="2017-03-16T00:00:00"/>
        <d v="2017-06-04T00:00:00"/>
        <d v="2017-06-08T00:00:00"/>
        <d v="2017-06-11T00:00:00"/>
        <d v="2017-06-15T00:00:00"/>
        <d v="2017-06-18T00:00:00"/>
        <d v="2017-06-23T00:00:00"/>
        <d v="2017-06-25T00:00:00"/>
        <d v="2017-06-30T00:00:00"/>
        <d v="2017-07-02T00:00:00"/>
        <d v="2017-07-06T00:00:00"/>
        <d v="2017-07-09T00:00:00"/>
        <d v="2017-07-26T00:00:00"/>
        <d v="2017-08-03T00:00:00"/>
        <d v="2017-08-12T00:00:00"/>
        <d v="2017-08-20T00:00:00"/>
        <d v="2017-08-24T00:00:00"/>
        <d v="2017-08-27T00:00:00"/>
        <d v="2017-08-31T00:00:00"/>
        <d v="2017-09-03T00:00:00"/>
        <d v="2017-09-06T00:00:00"/>
        <d v="2017-09-17T00:00:00"/>
        <d v="2017-09-21T00:00:00"/>
        <d v="2017-09-24T00:00:00"/>
        <d v="2017-09-28T00:00:00"/>
        <d v="2017-10-01T00:00:00"/>
        <d v="2017-10-07T00:00:00"/>
        <d v="2017-10-10T00:00:00"/>
        <d v="2017-10-22T00:00:00"/>
        <d v="2017-10-25T00:00:00"/>
        <d v="2017-10-29T00:00:00"/>
        <d v="2017-11-01T00:00:00"/>
        <d v="2017-11-04T00:00:00"/>
        <d v="2017-11-07T00:00:00"/>
        <d v="2017-11-16T00:00:00"/>
        <d v="2017-11-24T00:00:00"/>
        <d v="2017-12-02T00:00:00"/>
        <d v="2018-01-05T00:00:00"/>
        <d v="2018-01-13T00:00:00"/>
        <d v="2018-01-24T00:00:00"/>
        <d v="2018-02-01T00:00:00"/>
        <d v="2018-02-04T00:00:00"/>
        <d v="2018-02-07T00:00:00"/>
        <d v="2018-02-10T00:00:00"/>
        <d v="2018-02-13T00:00:00"/>
        <d v="2018-02-16T00:00:00"/>
        <d v="2018-02-18T00:00:00"/>
        <d v="2018-02-21T00:00:00"/>
        <d v="2018-06-27T00:00:00"/>
        <d v="2018-06-29T00:00:00"/>
        <d v="2018-07-03T00:00:00"/>
        <d v="2018-07-06T00:00:00"/>
        <d v="2018-07-08T00:00:00"/>
        <d v="2018-07-12T00:00:00"/>
        <d v="2018-07-14T00:00:00"/>
        <d v="2018-07-17T00:00:00"/>
        <d v="2018-08-01T00:00:00"/>
        <d v="2018-08-09T00:00:00"/>
        <d v="2018-08-18T00:00:00"/>
        <d v="2018-08-30T00:00:00"/>
        <d v="2018-09-07T00:00:00"/>
        <d v="2018-10-04T00:00:00"/>
        <d v="2018-10-12T00:00:00"/>
        <d v="2018-10-21T00:00:00"/>
        <d v="2018-10-24T00:00:00"/>
        <d v="2018-10-27T00:00:00"/>
        <d v="2018-10-29T00:00:00"/>
        <d v="2018-11-01T00:00:00"/>
        <d v="2018-11-21T00:00:00"/>
        <d v="2018-11-25T00:00:00"/>
        <d v="2018-12-06T00:00:00"/>
        <d v="2018-12-14T00:00:00"/>
        <d v="2018-12-26T00:00:00"/>
        <d v="2019-01-03T00:00:00"/>
        <d v="2019-01-12T00:00:00"/>
        <d v="2019-01-15T00:00:00"/>
        <d v="2019-01-18T00:00:00"/>
        <d v="2019-01-23T00:00:00"/>
        <d v="2019-01-26T00:00:00"/>
        <d v="2019-01-28T00:00:00"/>
        <d v="2019-02-24T00:00:00"/>
        <d v="2019-02-27T00:00:00"/>
        <d v="2019-03-02T00:00:00"/>
        <d v="2019-03-05T00:00:00"/>
        <d v="2019-03-08T00:00:00"/>
        <d v="2019-03-10T00:00:00"/>
        <d v="2019-03-13T00:00:00"/>
        <d v="2019-06-05T00:00:00"/>
        <d v="2019-06-09T00:00:00"/>
        <d v="2019-06-16T00:00:00"/>
        <d v="2019-06-22T00:00:00"/>
        <d v="2019-06-27T00:00:00"/>
        <d v="2019-06-30T00:00:00"/>
        <d v="2019-07-02T00:00:00"/>
        <d v="2019-07-06T00:00:00"/>
        <d v="2019-07-09T00:00:00"/>
        <d v="2019-08-03T00:00:00"/>
        <d v="2019-08-04T00:00:00"/>
        <d v="2019-08-06T00:00:00"/>
        <d v="2019-08-11T00:00:00"/>
        <d v="2019-08-14T00:00:00"/>
        <d v="2019-08-22T00:00:00"/>
        <d v="2019-08-30T00:00:00"/>
        <d v="2019-09-18T00:00:00"/>
        <d v="2019-09-22T00:00:00"/>
        <d v="2019-10-02T00:00:00"/>
        <d v="2019-10-10T00:00:00"/>
        <d v="2019-10-19T00:00:00"/>
        <d v="2019-11-14T00:00:00"/>
        <d v="2019-11-22T00:00:00"/>
        <d v="2019-12-06T00:00:00"/>
        <d v="2019-12-08T00:00:00"/>
        <d v="2019-12-11T00:00:00"/>
        <d v="2019-12-15T00:00:00"/>
        <d v="2019-12-18T00:00:00"/>
        <d v="2019-12-22T00:00:00"/>
        <d v="2020-01-07T00:00:00"/>
        <d v="2020-01-10T00:00:00"/>
        <d v="2020-01-14T00:00:00"/>
        <d v="2020-01-17T00:00:00"/>
        <d v="2020-01-19T00:00:00"/>
        <d v="2020-01-24T00:00:00"/>
        <d v="2020-01-26T00:00:00"/>
        <d v="2020-01-29T00:00:00"/>
        <d v="2020-01-31T00:00:00"/>
        <d v="2020-02-05T00:00:00"/>
        <d v="2020-02-08T00:00:00"/>
        <d v="2020-02-11T00:00:00"/>
        <d v="2020-02-21T00:00:00"/>
        <d v="2020-02-29T00:00:00"/>
        <d v="2020-11-27T00:00:00"/>
        <d v="2020-11-29T00:00:00"/>
        <d v="2020-12-02T00:00:00"/>
        <d v="2020-12-04T00:00:00"/>
        <d v="2020-12-06T00:00:00"/>
        <d v="2020-12-08T00:00:00"/>
        <d v="2020-12-17T00:00:00"/>
        <d v="2021-02-05T00:00:00"/>
        <d v="2021-02-13T00:00:00"/>
        <d v="2021-02-24T00:00:00"/>
        <d v="2021-03-04T00:00:00"/>
        <d v="2021-03-12T00:00:00"/>
        <d v="2021-03-14T00:00:00"/>
        <d v="2021-03-16T00:00:00"/>
        <d v="2021-03-18T00:00:00"/>
        <d v="2021-03-20T00:00:00"/>
        <d v="2021-03-23T00:00:00"/>
        <d v="2021-03-26T00:00:00"/>
        <d v="2021-03-28T00:00:00"/>
        <d v="2021-06-18T00:00:00"/>
        <d v="2021-08-04T00:00:00"/>
        <d v="2021-08-12T00:00:00"/>
        <d v="2021-08-25T00:00:00"/>
        <d v="2021-09-02T00:00:00"/>
        <d v="2021-10-24T00:00:00"/>
        <d v="2021-10-31T00:00:00"/>
        <d v="2021-11-05T00:00:00"/>
        <d v="2021-12-03T00:00:00"/>
        <d v="2021-12-26T00:00:00"/>
        <d v="2022-01-11T00:00:00"/>
        <d v="2022-01-19T00:00:00"/>
        <d v="2022-01-21T00:00:00"/>
        <d v="2022-01-23T00:00:00"/>
        <d v="2022-02-06T00:00:00"/>
        <d v="2022-02-09T00:00:00"/>
        <d v="2022-02-11T00:00:00"/>
        <d v="2022-02-16T00:00:00"/>
        <d v="2022-02-18T00:00:00"/>
        <d v="2022-03-04T00:00:00"/>
        <d v="2022-03-12T00:00:00"/>
        <d v="2022-07-01T00:00:00"/>
        <d v="2022-07-09T00:00:00"/>
        <d v="2022-07-10T00:00:00"/>
        <d v="2022-07-14T00:00:00"/>
      </sharedItems>
      <fieldGroup par="10"/>
    </cacheField>
    <cacheField name="match" numFmtId="0">
      <sharedItems count="3">
        <s v="ODI"/>
        <s v="T20"/>
        <s v="Test"/>
      </sharedItems>
    </cacheField>
    <cacheField name="Match_No" numFmtId="0">
      <sharedItems containsSemiMixedTypes="0" containsString="0" containsNumber="1" containsInteger="1" minValue="1" maxValue="516" count="51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sharedItems>
      <fieldGroup base="6">
        <rangePr startNum="1" endNum="516" groupInterval="50"/>
        <groupItems count="13">
          <s v="&lt;1"/>
          <s v="1-50"/>
          <s v="51-100"/>
          <s v="101-150"/>
          <s v="151-200"/>
          <s v="201-250"/>
          <s v="251-300"/>
          <s v="301-350"/>
          <s v="351-400"/>
          <s v="401-450"/>
          <s v="451-500"/>
          <s v="501-550"/>
          <s v="&gt;551"/>
        </groupItems>
      </fieldGroup>
    </cacheField>
    <cacheField name="total" numFmtId="0">
      <sharedItems containsSemiMixedTypes="0" containsString="0" containsNumber="1" containsInteger="1" minValue="12" maxValue="23709"/>
    </cacheField>
    <cacheField name="Months (date)" numFmtId="0" databaseField="0">
      <fieldGroup base="4">
        <rangePr groupBy="months" startDate="2008-08-18T00:00:00" endDate="2022-07-15T00:00:00"/>
        <groupItems count="14">
          <s v="&lt;18-08-2008"/>
          <s v="Jan"/>
          <s v="Feb"/>
          <s v="Mar"/>
          <s v="Apr"/>
          <s v="May"/>
          <s v="Jun"/>
          <s v="Jul"/>
          <s v="Aug"/>
          <s v="Sep"/>
          <s v="Oct"/>
          <s v="Nov"/>
          <s v="Dec"/>
          <s v="&gt;15-07-2022"/>
        </groupItems>
      </fieldGroup>
    </cacheField>
    <cacheField name="Quarters (date)" numFmtId="0" databaseField="0">
      <fieldGroup base="4">
        <rangePr groupBy="quarters" startDate="2008-08-18T00:00:00" endDate="2022-07-15T00:00:00"/>
        <groupItems count="6">
          <s v="&lt;18-08-2008"/>
          <s v="Qtr1"/>
          <s v="Qtr2"/>
          <s v="Qtr3"/>
          <s v="Qtr4"/>
          <s v="&gt;15-07-2022"/>
        </groupItems>
      </fieldGroup>
    </cacheField>
    <cacheField name="Years (date)" numFmtId="0" databaseField="0">
      <fieldGroup base="4">
        <rangePr groupBy="years" startDate="2008-08-18T00:00:00" endDate="2022-07-15T00:00:00"/>
        <groupItems count="17">
          <s v="&lt;18-08-2008"/>
          <s v="2008"/>
          <s v="2009"/>
          <s v="2010"/>
          <s v="2011"/>
          <s v="2012"/>
          <s v="2013"/>
          <s v="2014"/>
          <s v="2015"/>
          <s v="2016"/>
          <s v="2017"/>
          <s v="2018"/>
          <s v="2019"/>
          <s v="2020"/>
          <s v="2021"/>
          <s v="2022"/>
          <s v="&gt;15-07-2022"/>
        </groupItems>
      </fieldGroup>
    </cacheField>
  </cacheFields>
  <extLst>
    <ext xmlns:x14="http://schemas.microsoft.com/office/spreadsheetml/2009/9/main" uri="{725AE2AE-9491-48be-B2B4-4EB974FC3084}">
      <x14:pivotCacheDefinition pivotCacheId="144592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28.427200925929" createdVersion="8" refreshedVersion="8" minRefreshableVersion="3" recordCount="223" xr:uid="{DD27684B-947D-4DF0-ADAA-641A1FBC39EC}">
  <cacheSource type="worksheet">
    <worksheetSource name="CFD"/>
  </cacheSource>
  <cacheFields count="9">
    <cacheField name="index" numFmtId="0">
      <sharedItems containsSemiMixedTypes="0" containsString="0" containsNumber="1" containsInteger="1" minValue="1" maxValue="223"/>
    </cacheField>
    <cacheField name="runs" numFmtId="0">
      <sharedItems containsSemiMixedTypes="0" containsString="0" containsNumber="1" containsInteger="1" minValue="0" maxValue="254"/>
    </cacheField>
    <cacheField name="opponent" numFmtId="0">
      <sharedItems/>
    </cacheField>
    <cacheField name="ground" numFmtId="0">
      <sharedItems/>
    </cacheField>
    <cacheField name="date" numFmtId="15">
      <sharedItems containsSemiMixedTypes="0" containsNonDate="0" containsDate="1" containsString="0" minDate="2008-08-27T00:00:00" maxDate="2022-02-19T00:00:00"/>
    </cacheField>
    <cacheField name="match" numFmtId="0">
      <sharedItems/>
    </cacheField>
    <cacheField name="Match_No" numFmtId="0">
      <sharedItems containsSemiMixedTypes="0" containsString="0" containsNumber="1" containsInteger="1" minValue="4" maxValue="508"/>
    </cacheField>
    <cacheField name="total" numFmtId="0">
      <sharedItems containsSemiMixedTypes="0" containsString="0" containsNumber="1" containsInteger="1" minValue="128" maxValue="23569"/>
    </cacheField>
    <cacheField name="CFD" numFmtId="0">
      <sharedItems count="3">
        <s v="DUCK"/>
        <s v="CENTURY"/>
        <s v="FIFT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28.436725925923" createdVersion="8" refreshedVersion="8" minRefreshableVersion="3" recordCount="132" xr:uid="{19672459-DBDE-4A4E-B3D3-0A25D51B97E9}">
  <cacheSource type="worksheet">
    <worksheetSource name="FoursAndSixes"/>
  </cacheSource>
  <cacheFields count="14">
    <cacheField name="Runs" numFmtId="0">
      <sharedItems containsSemiMixedTypes="0" containsString="0" containsNumber="1" containsInteger="1" minValue="0" maxValue="154"/>
    </cacheField>
    <cacheField name="BF" numFmtId="0">
      <sharedItems containsSemiMixedTypes="0" containsString="0" containsNumber="1" containsInteger="1" minValue="0" maxValue="140"/>
    </cacheField>
    <cacheField name="4s" numFmtId="0">
      <sharedItems containsSemiMixedTypes="0" containsString="0" containsNumber="1" containsInteger="1" minValue="0" maxValue="18" count="17">
        <n v="1"/>
        <n v="6"/>
        <n v="4"/>
        <n v="7"/>
        <n v="3"/>
        <n v="0"/>
        <n v="11"/>
        <n v="5"/>
        <n v="10"/>
        <n v="8"/>
        <n v="2"/>
        <n v="9"/>
        <n v="16"/>
        <n v="14"/>
        <n v="12"/>
        <n v="13"/>
        <n v="18"/>
      </sharedItems>
    </cacheField>
    <cacheField name="6s" numFmtId="0">
      <sharedItems containsSemiMixedTypes="0" containsString="0" containsNumber="1" containsInteger="1" minValue="0" maxValue="7"/>
    </cacheField>
    <cacheField name="SR" numFmtId="0">
      <sharedItems containsSemiMixedTypes="0" containsString="0" containsNumber="1" minValue="0" maxValue="209.09"/>
    </cacheField>
    <cacheField name="Pos" numFmtId="0">
      <sharedItems containsSemiMixedTypes="0" containsString="0" containsNumber="1" containsInteger="1" minValue="1" maxValue="7"/>
    </cacheField>
    <cacheField name="Dismissal" numFmtId="0">
      <sharedItems/>
    </cacheField>
    <cacheField name="Inns" numFmtId="0">
      <sharedItems containsSemiMixedTypes="0" containsString="0" containsNumber="1" containsInteger="1" minValue="1" maxValue="2"/>
    </cacheField>
    <cacheField name="Opposition" numFmtId="0">
      <sharedItems count="11">
        <s v="v Sri Lanka"/>
        <s v="v Australia"/>
        <s v="v Bangladesh"/>
        <s v="v South Africa"/>
        <s v="v Zimbabwe"/>
        <s v="v New Zealand"/>
        <s v="v Ireland"/>
        <s v="v Netherlands"/>
        <s v="v West Indies"/>
        <s v="v Pakistan"/>
        <s v="v England"/>
      </sharedItems>
    </cacheField>
    <cacheField name="Ground" numFmtId="0">
      <sharedItems/>
    </cacheField>
    <cacheField name="Start Date" numFmtId="15">
      <sharedItems containsSemiMixedTypes="0" containsNonDate="0" containsDate="1" containsString="0" minDate="2008-08-18T00:00:00" maxDate="2017-01-23T00:00:00" count="132">
        <d v="2008-08-18T00:00:00"/>
        <d v="2008-08-20T00:00:00"/>
        <d v="2008-08-24T00:00:00"/>
        <d v="2008-08-27T00:00:00"/>
        <d v="2008-08-29T00:00:00"/>
        <d v="2009-09-14T00:00:00"/>
        <d v="2009-10-25T00:00:00"/>
        <d v="2009-11-02T00:00:00"/>
        <d v="2009-12-15T00:00:00"/>
        <d v="2009-12-18T00:00:00"/>
        <d v="2009-12-24T00:00:00"/>
        <d v="2010-01-07T00:00:00"/>
        <d v="2010-01-11T00:00:00"/>
        <d v="2010-02-21T00:00:00"/>
        <d v="2010-02-27T00:00:00"/>
        <d v="2010-05-28T00:00:00"/>
        <d v="2010-06-03T00:00:00"/>
        <d v="2010-06-22T00:00:00"/>
        <d v="2010-06-24T00:00:00"/>
        <d v="2010-08-16T00:00:00"/>
        <d v="2010-08-28T00:00:00"/>
        <d v="2010-10-20T00:00:00"/>
        <d v="2010-11-28T00:00:00"/>
        <d v="2010-12-01T00:00:00"/>
        <d v="2010-12-04T00:00:00"/>
        <d v="2010-12-07T00:00:00"/>
        <d v="2010-12-10T00:00:00"/>
        <d v="2011-01-12T00:00:00"/>
        <d v="2011-01-15T00:00:00"/>
        <d v="2011-01-18T00:00:00"/>
        <d v="2011-01-21T00:00:00"/>
        <d v="2011-01-23T00:00:00"/>
        <d v="2011-02-19T00:00:00"/>
        <d v="2011-03-06T00:00:00"/>
        <d v="2011-03-09T00:00:00"/>
        <d v="2011-03-12T00:00:00"/>
        <d v="2011-03-20T00:00:00"/>
        <d v="2011-03-24T00:00:00"/>
        <d v="2011-03-30T00:00:00"/>
        <d v="2011-04-02T00:00:00"/>
        <d v="2011-06-06T00:00:00"/>
        <d v="2011-06-08T00:00:00"/>
        <d v="2011-06-11T00:00:00"/>
        <d v="2011-06-13T00:00:00"/>
        <d v="2011-06-16T00:00:00"/>
        <d v="2011-09-06T00:00:00"/>
        <d v="2011-09-09T00:00:00"/>
        <d v="2011-09-16T00:00:00"/>
        <d v="2011-10-14T00:00:00"/>
        <d v="2011-10-17T00:00:00"/>
        <d v="2011-10-20T00:00:00"/>
        <d v="2011-10-23T00:00:00"/>
        <d v="2011-10-25T00:00:00"/>
        <d v="2011-11-29T00:00:00"/>
        <d v="2011-12-02T00:00:00"/>
        <d v="2011-12-05T00:00:00"/>
        <d v="2011-12-08T00:00:00"/>
        <d v="2011-12-11T00:00:00"/>
        <d v="2012-02-05T00:00:00"/>
        <d v="2012-02-12T00:00:00"/>
        <d v="2012-02-19T00:00:00"/>
        <d v="2012-02-26T00:00:00"/>
        <d v="2012-03-16T00:00:00"/>
        <d v="2012-07-21T00:00:00"/>
        <d v="2012-07-24T00:00:00"/>
        <d v="2012-07-28T00:00:00"/>
        <d v="2012-07-31T00:00:00"/>
        <d v="2012-08-04T00:00:00"/>
        <d v="2012-12-30T00:00:00"/>
        <d v="2013-01-03T00:00:00"/>
        <d v="2013-01-06T00:00:00"/>
        <d v="2013-01-11T00:00:00"/>
        <d v="2013-01-15T00:00:00"/>
        <d v="2013-01-19T00:00:00"/>
        <d v="2013-01-23T00:00:00"/>
        <d v="2013-01-27T00:00:00"/>
        <d v="2013-06-23T00:00:00"/>
        <d v="2013-06-30T00:00:00"/>
        <d v="2013-07-05T00:00:00"/>
        <d v="2013-07-24T00:00:00"/>
        <d v="2013-07-26T00:00:00"/>
        <d v="2013-07-28T00:00:00"/>
        <d v="2013-10-13T00:00:00"/>
        <d v="2013-10-16T00:00:00"/>
        <d v="2013-10-19T00:00:00"/>
        <d v="2013-10-30T00:00:00"/>
        <d v="2013-11-02T00:00:00"/>
        <d v="2013-11-21T00:00:00"/>
        <d v="2013-11-24T00:00:00"/>
        <d v="2013-11-27T00:00:00"/>
        <d v="2013-12-05T00:00:00"/>
        <d v="2013-12-08T00:00:00"/>
        <d v="2014-01-19T00:00:00"/>
        <d v="2014-01-22T00:00:00"/>
        <d v="2014-01-28T00:00:00"/>
        <d v="2014-01-31T00:00:00"/>
        <d v="2014-02-26T00:00:00"/>
        <d v="2014-08-27T00:00:00"/>
        <d v="2014-08-30T00:00:00"/>
        <d v="2014-09-02T00:00:00"/>
        <d v="2014-09-05T00:00:00"/>
        <d v="2014-10-08T00:00:00"/>
        <d v="2014-10-11T00:00:00"/>
        <d v="2014-10-17T00:00:00"/>
        <d v="2014-11-02T00:00:00"/>
        <d v="2014-11-06T00:00:00"/>
        <d v="2014-11-09T00:00:00"/>
        <d v="2014-11-13T00:00:00"/>
        <d v="2014-11-16T00:00:00"/>
        <d v="2015-01-18T00:00:00"/>
        <d v="2015-03-26T00:00:00"/>
        <d v="2015-06-18T00:00:00"/>
        <d v="2015-06-21T00:00:00"/>
        <d v="2015-06-24T00:00:00"/>
        <d v="2015-10-11T00:00:00"/>
        <d v="2015-10-14T00:00:00"/>
        <d v="2015-10-18T00:00:00"/>
        <d v="2015-10-22T00:00:00"/>
        <d v="2015-10-25T00:00:00"/>
        <d v="2016-01-12T00:00:00"/>
        <d v="2016-01-15T00:00:00"/>
        <d v="2016-01-17T00:00:00"/>
        <d v="2016-01-20T00:00:00"/>
        <d v="2016-01-23T00:00:00"/>
        <d v="2016-10-16T00:00:00"/>
        <d v="2016-10-20T00:00:00"/>
        <d v="2016-10-23T00:00:00"/>
        <d v="2016-10-26T00:00:00"/>
        <d v="2016-10-29T00:00:00"/>
        <d v="2017-01-15T00:00:00"/>
        <d v="2017-01-19T00:00:00"/>
        <d v="2017-01-22T00:00:00"/>
      </sharedItems>
      <fieldGroup par="13"/>
    </cacheField>
    <cacheField name="Months (Start Date)" numFmtId="0" databaseField="0">
      <fieldGroup base="10">
        <rangePr groupBy="months" startDate="2008-08-18T00:00:00" endDate="2017-01-23T00:00:00"/>
        <groupItems count="14">
          <s v="&lt;18-08-2008"/>
          <s v="Jan"/>
          <s v="Feb"/>
          <s v="Mar"/>
          <s v="Apr"/>
          <s v="May"/>
          <s v="Jun"/>
          <s v="Jul"/>
          <s v="Aug"/>
          <s v="Sep"/>
          <s v="Oct"/>
          <s v="Nov"/>
          <s v="Dec"/>
          <s v="&gt;23-01-2017"/>
        </groupItems>
      </fieldGroup>
    </cacheField>
    <cacheField name="Quarters (Start Date)" numFmtId="0" databaseField="0">
      <fieldGroup base="10">
        <rangePr groupBy="quarters" startDate="2008-08-18T00:00:00" endDate="2017-01-23T00:00:00"/>
        <groupItems count="6">
          <s v="&lt;18-08-2008"/>
          <s v="Qtr1"/>
          <s v="Qtr2"/>
          <s v="Qtr3"/>
          <s v="Qtr4"/>
          <s v="&gt;23-01-2017"/>
        </groupItems>
      </fieldGroup>
    </cacheField>
    <cacheField name="Years (Start Date)" numFmtId="0" databaseField="0">
      <fieldGroup base="10">
        <rangePr groupBy="years" startDate="2008-08-18T00:00:00" endDate="2017-01-23T00:00:00"/>
        <groupItems count="12">
          <s v="&lt;18-08-2008"/>
          <s v="2008"/>
          <s v="2009"/>
          <s v="2010"/>
          <s v="2011"/>
          <s v="2012"/>
          <s v="2013"/>
          <s v="2014"/>
          <s v="2015"/>
          <s v="2016"/>
          <s v="2017"/>
          <s v="&gt;23-01-2017"/>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32.780245949078" createdVersion="8" refreshedVersion="8" minRefreshableVersion="3" recordCount="516" xr:uid="{D8BE4246-5BC6-4B43-ABCF-4C7379ACD27F}">
  <cacheSource type="worksheet">
    <worksheetSource name="KohliStats"/>
  </cacheSource>
  <cacheFields count="9">
    <cacheField name="index" numFmtId="0">
      <sharedItems containsSemiMixedTypes="0" containsString="0" containsNumber="1" containsInteger="1" minValue="0" maxValue="539"/>
    </cacheField>
    <cacheField name="runs" numFmtId="0">
      <sharedItems containsSemiMixedTypes="0" containsString="0" containsNumber="1" containsInteger="1" minValue="0" maxValue="254" count="142">
        <n v="12"/>
        <n v="37"/>
        <n v="25"/>
        <n v="54"/>
        <n v="31"/>
        <n v="2"/>
        <n v="16"/>
        <n v="79"/>
        <n v="30"/>
        <n v="10"/>
        <n v="27"/>
        <n v="107"/>
        <n v="9"/>
        <n v="91"/>
        <n v="71"/>
        <n v="102"/>
        <n v="57"/>
        <n v="0"/>
        <n v="82"/>
        <n v="18"/>
        <n v="68"/>
        <n v="26"/>
        <n v="11"/>
        <n v="28"/>
        <n v="8"/>
        <n v="118"/>
        <n v="105"/>
        <n v="64"/>
        <n v="63"/>
        <n v="22"/>
        <n v="87"/>
        <n v="100"/>
        <n v="34"/>
        <n v="1"/>
        <n v="59"/>
        <n v="24"/>
        <n v="35"/>
        <n v="14"/>
        <n v="81"/>
        <n v="94"/>
        <n v="4"/>
        <n v="15"/>
        <n v="55"/>
        <n v="7"/>
        <n v="112"/>
        <n v="86"/>
        <n v="52"/>
        <n v="3"/>
        <n v="117"/>
        <n v="20"/>
        <n v="23"/>
        <n v="80"/>
        <n v="44"/>
        <n v="75"/>
        <n v="116"/>
        <n v="77"/>
        <n v="66"/>
        <n v="21"/>
        <n v="133"/>
        <n v="108"/>
        <n v="183"/>
        <n v="106"/>
        <n v="38"/>
        <n v="128"/>
        <n v="58"/>
        <n v="103"/>
        <n v="51"/>
        <n v="70"/>
        <n v="50"/>
        <n v="40"/>
        <n v="78"/>
        <n v="19"/>
        <n v="6"/>
        <n v="67"/>
        <n v="41"/>
        <n v="43"/>
        <n v="115"/>
        <n v="29"/>
        <n v="61"/>
        <n v="99"/>
        <n v="119"/>
        <n v="96"/>
        <n v="46"/>
        <n v="123"/>
        <n v="136"/>
        <n v="48"/>
        <n v="5"/>
        <n v="36"/>
        <n v="72"/>
        <n v="39"/>
        <n v="13"/>
        <n v="62"/>
        <n v="127"/>
        <n v="49"/>
        <n v="53"/>
        <n v="139"/>
        <n v="141"/>
        <n v="169"/>
        <n v="147"/>
        <n v="33"/>
        <n v="138"/>
        <n v="88"/>
        <n v="90"/>
        <n v="56"/>
        <n v="89"/>
        <n v="200"/>
        <n v="45"/>
        <n v="211"/>
        <n v="17"/>
        <n v="85"/>
        <n v="154"/>
        <n v="65"/>
        <n v="167"/>
        <n v="235"/>
        <n v="122"/>
        <n v="204"/>
        <n v="76"/>
        <n v="32"/>
        <n v="111"/>
        <n v="42"/>
        <n v="131"/>
        <n v="110"/>
        <n v="92"/>
        <n v="121"/>
        <n v="113"/>
        <n v="104"/>
        <n v="213"/>
        <n v="243"/>
        <n v="153"/>
        <n v="160"/>
        <n v="129"/>
        <n v="47"/>
        <n v="149"/>
        <n v="97"/>
        <n v="140"/>
        <n v="157"/>
        <n v="60"/>
        <n v="120"/>
        <n v="114"/>
        <n v="254"/>
        <n v="74"/>
        <n v="73"/>
      </sharedItems>
    </cacheField>
    <cacheField name="opponent" numFmtId="0">
      <sharedItems count="14">
        <s v="SriLanka"/>
        <s v="Pakistan"/>
        <s v="WestIndies"/>
        <s v="Australia"/>
        <s v="Bangladesh"/>
        <s v="SouthAfrica"/>
        <s v="Zimbabwe"/>
        <s v="NewZealand"/>
        <s v="England"/>
        <s v="Ireland"/>
        <s v="Netherlands"/>
        <s v="Afghanistan"/>
        <s v="U.A.E."/>
        <s v="Scotland"/>
      </sharedItems>
    </cacheField>
    <cacheField name="ground" numFmtId="0">
      <sharedItems/>
    </cacheField>
    <cacheField name="date" numFmtId="15">
      <sharedItems containsSemiMixedTypes="0" containsNonDate="0" containsDate="1" containsString="0" minDate="2008-08-18T00:00:00" maxDate="2022-07-15T00:00:00" count="443">
        <d v="2008-08-18T00:00:00"/>
        <d v="2008-08-20T00:00:00"/>
        <d v="2008-08-24T00:00:00"/>
        <d v="2008-08-27T00:00:00"/>
        <d v="2008-08-29T00:00:00"/>
        <d v="2009-09-14T00:00:00"/>
        <d v="2009-09-26T00:00:00"/>
        <d v="2009-09-30T00:00:00"/>
        <d v="2009-10-25T00:00:00"/>
        <d v="2009-11-02T00:00:00"/>
        <d v="2009-12-15T00:00:00"/>
        <d v="2009-12-18T00:00:00"/>
        <d v="2009-12-24T00:00:00"/>
        <d v="2010-01-05T00:00:00"/>
        <d v="2010-01-07T00:00:00"/>
        <d v="2010-01-10T00:00:00"/>
        <d v="2010-01-11T00:00:00"/>
        <d v="2010-01-13T00:00:00"/>
        <d v="2010-02-21T00:00:00"/>
        <d v="2010-02-27T00:00:00"/>
        <d v="2010-05-28T00:00:00"/>
        <d v="2010-05-30T00:00:00"/>
        <d v="2010-06-03T00:00:00"/>
        <d v="2010-06-05T00:00:00"/>
        <d v="2010-06-12T00:00:00"/>
        <d v="2010-06-16T00:00:00"/>
        <d v="2010-06-19T00:00:00"/>
        <d v="2010-06-22T00:00:00"/>
        <d v="2010-06-24T00:00:00"/>
        <d v="2010-08-16T00:00:00"/>
        <d v="2010-08-25T00:00:00"/>
        <d v="2010-08-28T00:00:00"/>
        <d v="2010-10-20T00:00:00"/>
        <d v="2010-11-28T00:00:00"/>
        <d v="2010-12-01T00:00:00"/>
        <d v="2010-12-04T00:00:00"/>
        <d v="2010-12-07T00:00:00"/>
        <d v="2010-12-10T00:00:00"/>
        <d v="2011-01-09T00:00:00"/>
        <d v="2011-01-12T00:00:00"/>
        <d v="2011-01-15T00:00:00"/>
        <d v="2011-01-18T00:00:00"/>
        <d v="2011-01-21T00:00:00"/>
        <d v="2011-01-23T00:00:00"/>
        <d v="2011-02-19T00:00:00"/>
        <d v="2011-02-27T00:00:00"/>
        <d v="2011-03-06T00:00:00"/>
        <d v="2011-03-09T00:00:00"/>
        <d v="2011-03-12T00:00:00"/>
        <d v="2011-03-20T00:00:00"/>
        <d v="2011-03-24T00:00:00"/>
        <d v="2011-03-30T00:00:00"/>
        <d v="2011-04-02T00:00:00"/>
        <d v="2011-06-04T00:00:00"/>
        <d v="2011-06-06T00:00:00"/>
        <d v="2011-06-08T00:00:00"/>
        <d v="2011-06-11T00:00:00"/>
        <d v="2011-06-13T00:00:00"/>
        <d v="2011-06-16T00:00:00"/>
        <d v="2011-06-20T00:00:00"/>
        <d v="2011-06-28T00:00:00"/>
        <d v="2011-07-06T00:00:00"/>
        <d v="2011-08-31T00:00:00"/>
        <d v="2011-09-03T00:00:00"/>
        <d v="2011-09-06T00:00:00"/>
        <d v="2011-09-09T00:00:00"/>
        <d v="2011-09-11T00:00:00"/>
        <d v="2011-09-16T00:00:00"/>
        <d v="2011-10-14T00:00:00"/>
        <d v="2011-10-17T00:00:00"/>
        <d v="2011-10-20T00:00:00"/>
        <d v="2011-10-23T00:00:00"/>
        <d v="2011-10-25T00:00:00"/>
        <d v="2011-10-29T00:00:00"/>
        <d v="2011-11-22T00:00:00"/>
        <d v="2011-11-29T00:00:00"/>
        <d v="2011-12-02T00:00:00"/>
        <d v="2011-12-05T00:00:00"/>
        <d v="2011-12-08T00:00:00"/>
        <d v="2011-12-11T00:00:00"/>
        <d v="2011-12-26T00:00:00"/>
        <d v="2012-01-03T00:00:00"/>
        <d v="2012-01-13T00:00:00"/>
        <d v="2012-01-24T00:00:00"/>
        <d v="2012-02-01T00:00:00"/>
        <d v="2012-02-03T00:00:00"/>
        <d v="2012-02-05T00:00:00"/>
        <d v="2012-02-08T00:00:00"/>
        <d v="2012-02-12T00:00:00"/>
        <d v="2012-02-14T00:00:00"/>
        <d v="2012-02-19T00:00:00"/>
        <d v="2012-02-21T00:00:00"/>
        <d v="2012-02-26T00:00:00"/>
        <d v="2012-02-28T00:00:00"/>
        <d v="2012-03-13T00:00:00"/>
        <d v="2012-03-16T00:00:00"/>
        <d v="2012-03-18T00:00:00"/>
        <d v="2012-07-21T00:00:00"/>
        <d v="2012-07-24T00:00:00"/>
        <d v="2012-07-28T00:00:00"/>
        <d v="2012-07-31T00:00:00"/>
        <d v="2012-08-04T00:00:00"/>
        <d v="2012-08-07T00:00:00"/>
        <d v="2012-08-23T00:00:00"/>
        <d v="2012-08-31T00:00:00"/>
        <d v="2012-09-11T00:00:00"/>
        <d v="2012-09-19T00:00:00"/>
        <d v="2012-09-23T00:00:00"/>
        <d v="2012-09-28T00:00:00"/>
        <d v="2012-09-30T00:00:00"/>
        <d v="2012-10-02T00:00:00"/>
        <d v="2012-11-15T00:00:00"/>
        <d v="2012-11-23T00:00:00"/>
        <d v="2012-12-05T00:00:00"/>
        <d v="2012-12-13T00:00:00"/>
        <d v="2012-12-20T00:00:00"/>
        <d v="2012-12-22T00:00:00"/>
        <d v="2012-12-25T00:00:00"/>
        <d v="2012-12-28T00:00:00"/>
        <d v="2012-12-30T00:00:00"/>
        <d v="2013-01-03T00:00:00"/>
        <d v="2013-01-06T00:00:00"/>
        <d v="2013-01-11T00:00:00"/>
        <d v="2013-01-15T00:00:00"/>
        <d v="2013-01-19T00:00:00"/>
        <d v="2013-01-23T00:00:00"/>
        <d v="2013-01-27T00:00:00"/>
        <d v="2013-02-22T00:00:00"/>
        <d v="2013-03-02T00:00:00"/>
        <d v="2013-03-14T00:00:00"/>
        <d v="2013-03-22T00:00:00"/>
        <d v="2013-06-06T00:00:00"/>
        <d v="2013-06-11T00:00:00"/>
        <d v="2013-06-15T00:00:00"/>
        <d v="2013-06-20T00:00:00"/>
        <d v="2013-06-23T00:00:00"/>
        <d v="2013-06-30T00:00:00"/>
        <d v="2013-07-02T00:00:00"/>
        <d v="2013-07-05T00:00:00"/>
        <d v="2013-07-09T00:00:00"/>
        <d v="2013-07-11T00:00:00"/>
        <d v="2013-07-24T00:00:00"/>
        <d v="2013-07-26T00:00:00"/>
        <d v="2013-07-28T00:00:00"/>
        <d v="2013-10-10T00:00:00"/>
        <d v="2013-10-13T00:00:00"/>
        <d v="2013-10-16T00:00:00"/>
        <d v="2013-10-19T00:00:00"/>
        <d v="2013-10-30T00:00:00"/>
        <d v="2013-11-02T00:00:00"/>
        <d v="2013-11-06T00:00:00"/>
        <d v="2013-11-14T00:00:00"/>
        <d v="2013-11-21T00:00:00"/>
        <d v="2013-11-24T00:00:00"/>
        <d v="2013-11-27T00:00:00"/>
        <d v="2013-12-05T00:00:00"/>
        <d v="2013-12-08T00:00:00"/>
        <d v="2013-12-18T00:00:00"/>
        <d v="2013-12-26T00:00:00"/>
        <d v="2014-01-19T00:00:00"/>
        <d v="2014-01-22T00:00:00"/>
        <d v="2014-01-25T00:00:00"/>
        <d v="2014-01-28T00:00:00"/>
        <d v="2014-01-31T00:00:00"/>
        <d v="2014-02-06T00:00:00"/>
        <d v="2014-02-14T00:00:00"/>
        <d v="2014-02-26T00:00:00"/>
        <d v="2014-02-28T00:00:00"/>
        <d v="2014-03-02T00:00:00"/>
        <d v="2014-03-21T00:00:00"/>
        <d v="2014-03-23T00:00:00"/>
        <d v="2014-03-28T00:00:00"/>
        <d v="2014-03-30T00:00:00"/>
        <d v="2014-04-04T00:00:00"/>
        <d v="2014-04-06T00:00:00"/>
        <d v="2014-07-09T00:00:00"/>
        <d v="2014-07-17T00:00:00"/>
        <d v="2014-07-27T00:00:00"/>
        <d v="2014-08-07T00:00:00"/>
        <d v="2014-08-15T00:00:00"/>
        <d v="2014-08-27T00:00:00"/>
        <d v="2014-08-30T00:00:00"/>
        <d v="2014-09-02T00:00:00"/>
        <d v="2014-09-05T00:00:00"/>
        <d v="2014-09-07T00:00:00"/>
        <d v="2014-10-08T00:00:00"/>
        <d v="2014-10-11T00:00:00"/>
        <d v="2014-10-17T00:00:00"/>
        <d v="2014-11-02T00:00:00"/>
        <d v="2014-11-06T00:00:00"/>
        <d v="2014-11-09T00:00:00"/>
        <d v="2014-11-13T00:00:00"/>
        <d v="2014-11-16T00:00:00"/>
        <d v="2014-12-09T00:00:00"/>
        <d v="2014-12-17T00:00:00"/>
        <d v="2014-12-26T00:00:00"/>
        <d v="2015-01-06T00:00:00"/>
        <d v="2015-01-18T00:00:00"/>
        <d v="2015-01-20T00:00:00"/>
        <d v="2015-01-26T00:00:00"/>
        <d v="2015-01-30T00:00:00"/>
        <d v="2015-02-15T00:00:00"/>
        <d v="2015-02-22T00:00:00"/>
        <d v="2015-02-28T00:00:00"/>
        <d v="2015-03-06T00:00:00"/>
        <d v="2015-03-10T00:00:00"/>
        <d v="2015-03-14T00:00:00"/>
        <d v="2015-03-19T00:00:00"/>
        <d v="2015-03-26T00:00:00"/>
        <d v="2015-06-10T00:00:00"/>
        <d v="2015-06-18T00:00:00"/>
        <d v="2015-06-21T00:00:00"/>
        <d v="2015-06-24T00:00:00"/>
        <d v="2015-08-12T00:00:00"/>
        <d v="2015-08-20T00:00:00"/>
        <d v="2015-08-28T00:00:00"/>
        <d v="2015-10-02T00:00:00"/>
        <d v="2015-10-05T00:00:00"/>
        <d v="2015-10-11T00:00:00"/>
        <d v="2015-10-14T00:00:00"/>
        <d v="2015-10-18T00:00:00"/>
        <d v="2015-10-22T00:00:00"/>
        <d v="2015-10-25T00:00:00"/>
        <d v="2015-11-05T00:00:00"/>
        <d v="2015-11-25T00:00:00"/>
        <d v="2015-12-03T00:00:00"/>
        <d v="2016-01-12T00:00:00"/>
        <d v="2016-01-15T00:00:00"/>
        <d v="2016-01-17T00:00:00"/>
        <d v="2016-01-20T00:00:00"/>
        <d v="2016-01-23T00:00:00"/>
        <d v="2016-01-26T00:00:00"/>
        <d v="2016-01-29T00:00:00"/>
        <d v="2016-01-31T00:00:00"/>
        <d v="2016-02-24T00:00:00"/>
        <d v="2016-02-27T00:00:00"/>
        <d v="2016-03-01T00:00:00"/>
        <d v="2016-03-06T00:00:00"/>
        <d v="2016-03-15T00:00:00"/>
        <d v="2016-03-19T00:00:00"/>
        <d v="2016-03-23T00:00:00"/>
        <d v="2016-03-27T00:00:00"/>
        <d v="2016-03-31T00:00:00"/>
        <d v="2016-07-21T00:00:00"/>
        <d v="2016-07-30T00:00:00"/>
        <d v="2016-08-09T00:00:00"/>
        <d v="2016-08-27T00:00:00"/>
        <d v="2016-09-22T00:00:00"/>
        <d v="2016-09-30T00:00:00"/>
        <d v="2016-10-08T00:00:00"/>
        <d v="2016-10-16T00:00:00"/>
        <d v="2016-10-20T00:00:00"/>
        <d v="2016-10-23T00:00:00"/>
        <d v="2016-10-26T00:00:00"/>
        <d v="2016-10-29T00:00:00"/>
        <d v="2016-11-09T00:00:00"/>
        <d v="2016-11-17T00:00:00"/>
        <d v="2016-11-26T00:00:00"/>
        <d v="2016-12-08T00:00:00"/>
        <d v="2016-12-16T00:00:00"/>
        <d v="2017-01-15T00:00:00"/>
        <d v="2017-01-19T00:00:00"/>
        <d v="2017-01-22T00:00:00"/>
        <d v="2017-01-26T00:00:00"/>
        <d v="2017-01-29T00:00:00"/>
        <d v="2017-02-01T00:00:00"/>
        <d v="2017-02-09T00:00:00"/>
        <d v="2017-02-23T00:00:00"/>
        <d v="2017-03-04T00:00:00"/>
        <d v="2017-03-16T00:00:00"/>
        <d v="2017-06-04T00:00:00"/>
        <d v="2017-06-08T00:00:00"/>
        <d v="2017-06-11T00:00:00"/>
        <d v="2017-06-15T00:00:00"/>
        <d v="2017-06-18T00:00:00"/>
        <d v="2017-06-23T00:00:00"/>
        <d v="2017-06-25T00:00:00"/>
        <d v="2017-06-30T00:00:00"/>
        <d v="2017-07-02T00:00:00"/>
        <d v="2017-07-06T00:00:00"/>
        <d v="2017-07-09T00:00:00"/>
        <d v="2017-07-26T00:00:00"/>
        <d v="2017-08-03T00:00:00"/>
        <d v="2017-08-12T00:00:00"/>
        <d v="2017-08-20T00:00:00"/>
        <d v="2017-08-24T00:00:00"/>
        <d v="2017-08-27T00:00:00"/>
        <d v="2017-08-31T00:00:00"/>
        <d v="2017-09-03T00:00:00"/>
        <d v="2017-09-06T00:00:00"/>
        <d v="2017-09-17T00:00:00"/>
        <d v="2017-09-21T00:00:00"/>
        <d v="2017-09-24T00:00:00"/>
        <d v="2017-09-28T00:00:00"/>
        <d v="2017-10-01T00:00:00"/>
        <d v="2017-10-07T00:00:00"/>
        <d v="2017-10-10T00:00:00"/>
        <d v="2017-10-22T00:00:00"/>
        <d v="2017-10-25T00:00:00"/>
        <d v="2017-10-29T00:00:00"/>
        <d v="2017-11-01T00:00:00"/>
        <d v="2017-11-04T00:00:00"/>
        <d v="2017-11-07T00:00:00"/>
        <d v="2017-11-16T00:00:00"/>
        <d v="2017-11-24T00:00:00"/>
        <d v="2017-12-02T00:00:00"/>
        <d v="2018-01-05T00:00:00"/>
        <d v="2018-01-13T00:00:00"/>
        <d v="2018-01-24T00:00:00"/>
        <d v="2018-02-01T00:00:00"/>
        <d v="2018-02-04T00:00:00"/>
        <d v="2018-02-07T00:00:00"/>
        <d v="2018-02-10T00:00:00"/>
        <d v="2018-02-13T00:00:00"/>
        <d v="2018-02-16T00:00:00"/>
        <d v="2018-02-18T00:00:00"/>
        <d v="2018-02-21T00:00:00"/>
        <d v="2018-06-27T00:00:00"/>
        <d v="2018-06-29T00:00:00"/>
        <d v="2018-07-03T00:00:00"/>
        <d v="2018-07-06T00:00:00"/>
        <d v="2018-07-08T00:00:00"/>
        <d v="2018-07-12T00:00:00"/>
        <d v="2018-07-14T00:00:00"/>
        <d v="2018-07-17T00:00:00"/>
        <d v="2018-08-01T00:00:00"/>
        <d v="2018-08-09T00:00:00"/>
        <d v="2018-08-18T00:00:00"/>
        <d v="2018-08-30T00:00:00"/>
        <d v="2018-09-07T00:00:00"/>
        <d v="2018-10-04T00:00:00"/>
        <d v="2018-10-12T00:00:00"/>
        <d v="2018-10-21T00:00:00"/>
        <d v="2018-10-24T00:00:00"/>
        <d v="2018-10-27T00:00:00"/>
        <d v="2018-10-29T00:00:00"/>
        <d v="2018-11-01T00:00:00"/>
        <d v="2018-11-21T00:00:00"/>
        <d v="2018-11-25T00:00:00"/>
        <d v="2018-12-06T00:00:00"/>
        <d v="2018-12-14T00:00:00"/>
        <d v="2018-12-26T00:00:00"/>
        <d v="2019-01-03T00:00:00"/>
        <d v="2019-01-12T00:00:00"/>
        <d v="2019-01-15T00:00:00"/>
        <d v="2019-01-18T00:00:00"/>
        <d v="2019-01-23T00:00:00"/>
        <d v="2019-01-26T00:00:00"/>
        <d v="2019-01-28T00:00:00"/>
        <d v="2019-02-24T00:00:00"/>
        <d v="2019-02-27T00:00:00"/>
        <d v="2019-03-02T00:00:00"/>
        <d v="2019-03-05T00:00:00"/>
        <d v="2019-03-08T00:00:00"/>
        <d v="2019-03-10T00:00:00"/>
        <d v="2019-03-13T00:00:00"/>
        <d v="2019-06-05T00:00:00"/>
        <d v="2019-06-09T00:00:00"/>
        <d v="2019-06-16T00:00:00"/>
        <d v="2019-06-22T00:00:00"/>
        <d v="2019-06-27T00:00:00"/>
        <d v="2019-06-30T00:00:00"/>
        <d v="2019-07-02T00:00:00"/>
        <d v="2019-07-06T00:00:00"/>
        <d v="2019-07-09T00:00:00"/>
        <d v="2019-08-03T00:00:00"/>
        <d v="2019-08-04T00:00:00"/>
        <d v="2019-08-06T00:00:00"/>
        <d v="2019-08-11T00:00:00"/>
        <d v="2019-08-14T00:00:00"/>
        <d v="2019-08-22T00:00:00"/>
        <d v="2019-08-30T00:00:00"/>
        <d v="2019-09-18T00:00:00"/>
        <d v="2019-09-22T00:00:00"/>
        <d v="2019-10-02T00:00:00"/>
        <d v="2019-10-10T00:00:00"/>
        <d v="2019-10-19T00:00:00"/>
        <d v="2019-11-14T00:00:00"/>
        <d v="2019-11-22T00:00:00"/>
        <d v="2019-12-06T00:00:00"/>
        <d v="2019-12-08T00:00:00"/>
        <d v="2019-12-11T00:00:00"/>
        <d v="2019-12-15T00:00:00"/>
        <d v="2019-12-18T00:00:00"/>
        <d v="2019-12-22T00:00:00"/>
        <d v="2020-01-07T00:00:00"/>
        <d v="2020-01-10T00:00:00"/>
        <d v="2020-01-14T00:00:00"/>
        <d v="2020-01-17T00:00:00"/>
        <d v="2020-01-19T00:00:00"/>
        <d v="2020-01-24T00:00:00"/>
        <d v="2020-01-26T00:00:00"/>
        <d v="2020-01-29T00:00:00"/>
        <d v="2020-01-31T00:00:00"/>
        <d v="2020-02-05T00:00:00"/>
        <d v="2020-02-08T00:00:00"/>
        <d v="2020-02-11T00:00:00"/>
        <d v="2020-02-21T00:00:00"/>
        <d v="2020-02-29T00:00:00"/>
        <d v="2020-11-27T00:00:00"/>
        <d v="2020-11-29T00:00:00"/>
        <d v="2020-12-02T00:00:00"/>
        <d v="2020-12-04T00:00:00"/>
        <d v="2020-12-06T00:00:00"/>
        <d v="2020-12-08T00:00:00"/>
        <d v="2020-12-17T00:00:00"/>
        <d v="2021-02-05T00:00:00"/>
        <d v="2021-02-13T00:00:00"/>
        <d v="2021-02-24T00:00:00"/>
        <d v="2021-03-04T00:00:00"/>
        <d v="2021-03-12T00:00:00"/>
        <d v="2021-03-14T00:00:00"/>
        <d v="2021-03-16T00:00:00"/>
        <d v="2021-03-18T00:00:00"/>
        <d v="2021-03-20T00:00:00"/>
        <d v="2021-03-23T00:00:00"/>
        <d v="2021-03-26T00:00:00"/>
        <d v="2021-03-28T00:00:00"/>
        <d v="2021-06-18T00:00:00"/>
        <d v="2021-08-04T00:00:00"/>
        <d v="2021-08-12T00:00:00"/>
        <d v="2021-08-25T00:00:00"/>
        <d v="2021-09-02T00:00:00"/>
        <d v="2021-10-24T00:00:00"/>
        <d v="2021-10-31T00:00:00"/>
        <d v="2021-11-05T00:00:00"/>
        <d v="2021-12-03T00:00:00"/>
        <d v="2021-12-26T00:00:00"/>
        <d v="2022-01-11T00:00:00"/>
        <d v="2022-01-19T00:00:00"/>
        <d v="2022-01-21T00:00:00"/>
        <d v="2022-01-23T00:00:00"/>
        <d v="2022-02-06T00:00:00"/>
        <d v="2022-02-09T00:00:00"/>
        <d v="2022-02-11T00:00:00"/>
        <d v="2022-02-16T00:00:00"/>
        <d v="2022-02-18T00:00:00"/>
        <d v="2022-03-04T00:00:00"/>
        <d v="2022-03-12T00:00:00"/>
        <d v="2022-07-01T00:00:00"/>
        <d v="2022-07-09T00:00:00"/>
        <d v="2022-07-10T00:00:00"/>
        <d v="2022-07-14T00:00:00"/>
      </sharedItems>
    </cacheField>
    <cacheField name="match" numFmtId="0">
      <sharedItems count="3">
        <s v="ODI"/>
        <s v="T20"/>
        <s v="Test"/>
      </sharedItems>
    </cacheField>
    <cacheField name="Match_No" numFmtId="0">
      <sharedItems containsSemiMixedTypes="0" containsString="0" containsNumber="1" containsInteger="1" minValue="1" maxValue="516" count="51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sharedItems>
    </cacheField>
    <cacheField name="CFD" numFmtId="0">
      <sharedItems count="4">
        <s v=""/>
        <s v="FIFTY"/>
        <s v="CENTURY"/>
        <s v="DUCK"/>
      </sharedItems>
    </cacheField>
    <cacheField name="total" numFmtId="0">
      <sharedItems containsSemiMixedTypes="0" containsString="0" containsNumber="1" containsInteger="1" minValue="12" maxValue="23709"/>
    </cacheField>
  </cacheFields>
  <extLst>
    <ext xmlns:x14="http://schemas.microsoft.com/office/spreadsheetml/2009/9/main" uri="{725AE2AE-9491-48be-B2B4-4EB974FC3084}">
      <x14:pivotCacheDefinition pivotCacheId="853279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6">
  <r>
    <n v="0"/>
    <x v="0"/>
    <x v="0"/>
    <x v="0"/>
    <x v="0"/>
    <x v="0"/>
    <x v="0"/>
    <n v="12"/>
  </r>
  <r>
    <n v="1"/>
    <x v="1"/>
    <x v="0"/>
    <x v="0"/>
    <x v="1"/>
    <x v="0"/>
    <x v="1"/>
    <n v="49"/>
  </r>
  <r>
    <n v="2"/>
    <x v="2"/>
    <x v="0"/>
    <x v="1"/>
    <x v="2"/>
    <x v="0"/>
    <x v="2"/>
    <n v="74"/>
  </r>
  <r>
    <n v="3"/>
    <x v="3"/>
    <x v="0"/>
    <x v="1"/>
    <x v="3"/>
    <x v="0"/>
    <x v="3"/>
    <n v="128"/>
  </r>
  <r>
    <n v="4"/>
    <x v="4"/>
    <x v="0"/>
    <x v="1"/>
    <x v="4"/>
    <x v="0"/>
    <x v="4"/>
    <n v="159"/>
  </r>
  <r>
    <n v="5"/>
    <x v="5"/>
    <x v="0"/>
    <x v="1"/>
    <x v="5"/>
    <x v="0"/>
    <x v="5"/>
    <n v="161"/>
  </r>
  <r>
    <n v="6"/>
    <x v="6"/>
    <x v="1"/>
    <x v="2"/>
    <x v="6"/>
    <x v="0"/>
    <x v="6"/>
    <n v="177"/>
  </r>
  <r>
    <n v="8"/>
    <x v="7"/>
    <x v="2"/>
    <x v="3"/>
    <x v="7"/>
    <x v="0"/>
    <x v="7"/>
    <n v="256"/>
  </r>
  <r>
    <n v="9"/>
    <x v="8"/>
    <x v="3"/>
    <x v="4"/>
    <x v="8"/>
    <x v="0"/>
    <x v="8"/>
    <n v="286"/>
  </r>
  <r>
    <n v="10"/>
    <x v="9"/>
    <x v="3"/>
    <x v="5"/>
    <x v="9"/>
    <x v="0"/>
    <x v="9"/>
    <n v="296"/>
  </r>
  <r>
    <n v="11"/>
    <x v="10"/>
    <x v="0"/>
    <x v="6"/>
    <x v="10"/>
    <x v="0"/>
    <x v="10"/>
    <n v="323"/>
  </r>
  <r>
    <n v="12"/>
    <x v="3"/>
    <x v="0"/>
    <x v="7"/>
    <x v="11"/>
    <x v="0"/>
    <x v="11"/>
    <n v="377"/>
  </r>
  <r>
    <n v="13"/>
    <x v="11"/>
    <x v="0"/>
    <x v="8"/>
    <x v="12"/>
    <x v="0"/>
    <x v="12"/>
    <n v="484"/>
  </r>
  <r>
    <n v="15"/>
    <x v="12"/>
    <x v="0"/>
    <x v="9"/>
    <x v="13"/>
    <x v="0"/>
    <x v="13"/>
    <n v="493"/>
  </r>
  <r>
    <n v="16"/>
    <x v="13"/>
    <x v="4"/>
    <x v="9"/>
    <x v="14"/>
    <x v="0"/>
    <x v="14"/>
    <n v="584"/>
  </r>
  <r>
    <n v="17"/>
    <x v="14"/>
    <x v="0"/>
    <x v="9"/>
    <x v="15"/>
    <x v="0"/>
    <x v="15"/>
    <n v="655"/>
  </r>
  <r>
    <n v="18"/>
    <x v="15"/>
    <x v="4"/>
    <x v="9"/>
    <x v="16"/>
    <x v="0"/>
    <x v="16"/>
    <n v="757"/>
  </r>
  <r>
    <n v="19"/>
    <x v="5"/>
    <x v="0"/>
    <x v="9"/>
    <x v="17"/>
    <x v="0"/>
    <x v="17"/>
    <n v="759"/>
  </r>
  <r>
    <n v="20"/>
    <x v="4"/>
    <x v="5"/>
    <x v="10"/>
    <x v="18"/>
    <x v="0"/>
    <x v="18"/>
    <n v="790"/>
  </r>
  <r>
    <n v="22"/>
    <x v="16"/>
    <x v="5"/>
    <x v="11"/>
    <x v="19"/>
    <x v="0"/>
    <x v="19"/>
    <n v="847"/>
  </r>
  <r>
    <n v="23"/>
    <x v="17"/>
    <x v="6"/>
    <x v="12"/>
    <x v="20"/>
    <x v="0"/>
    <x v="20"/>
    <n v="847"/>
  </r>
  <r>
    <n v="24"/>
    <x v="18"/>
    <x v="0"/>
    <x v="12"/>
    <x v="21"/>
    <x v="0"/>
    <x v="21"/>
    <n v="929"/>
  </r>
  <r>
    <n v="25"/>
    <x v="19"/>
    <x v="6"/>
    <x v="13"/>
    <x v="22"/>
    <x v="0"/>
    <x v="22"/>
    <n v="947"/>
  </r>
  <r>
    <n v="26"/>
    <x v="20"/>
    <x v="0"/>
    <x v="13"/>
    <x v="23"/>
    <x v="0"/>
    <x v="23"/>
    <n v="1015"/>
  </r>
  <r>
    <n v="27"/>
    <x v="21"/>
    <x v="6"/>
    <x v="13"/>
    <x v="24"/>
    <x v="1"/>
    <x v="24"/>
    <n v="1041"/>
  </r>
  <r>
    <n v="29"/>
    <x v="22"/>
    <x v="4"/>
    <x v="0"/>
    <x v="25"/>
    <x v="0"/>
    <x v="25"/>
    <n v="1052"/>
  </r>
  <r>
    <n v="30"/>
    <x v="19"/>
    <x v="1"/>
    <x v="0"/>
    <x v="26"/>
    <x v="0"/>
    <x v="26"/>
    <n v="1070"/>
  </r>
  <r>
    <n v="31"/>
    <x v="9"/>
    <x v="0"/>
    <x v="0"/>
    <x v="27"/>
    <x v="0"/>
    <x v="27"/>
    <n v="1080"/>
  </r>
  <r>
    <n v="32"/>
    <x v="23"/>
    <x v="0"/>
    <x v="0"/>
    <x v="28"/>
    <x v="0"/>
    <x v="28"/>
    <n v="1108"/>
  </r>
  <r>
    <n v="33"/>
    <x v="17"/>
    <x v="0"/>
    <x v="0"/>
    <x v="29"/>
    <x v="0"/>
    <x v="29"/>
    <n v="1108"/>
  </r>
  <r>
    <n v="34"/>
    <x v="24"/>
    <x v="7"/>
    <x v="0"/>
    <x v="30"/>
    <x v="0"/>
    <x v="30"/>
    <n v="1116"/>
  </r>
  <r>
    <n v="35"/>
    <x v="1"/>
    <x v="0"/>
    <x v="0"/>
    <x v="31"/>
    <x v="0"/>
    <x v="31"/>
    <n v="1153"/>
  </r>
  <r>
    <n v="36"/>
    <x v="25"/>
    <x v="3"/>
    <x v="14"/>
    <x v="32"/>
    <x v="0"/>
    <x v="32"/>
    <n v="1271"/>
  </r>
  <r>
    <n v="37"/>
    <x v="26"/>
    <x v="7"/>
    <x v="15"/>
    <x v="33"/>
    <x v="0"/>
    <x v="33"/>
    <n v="1376"/>
  </r>
  <r>
    <n v="38"/>
    <x v="27"/>
    <x v="7"/>
    <x v="10"/>
    <x v="34"/>
    <x v="0"/>
    <x v="34"/>
    <n v="1440"/>
  </r>
  <r>
    <n v="39"/>
    <x v="28"/>
    <x v="7"/>
    <x v="4"/>
    <x v="35"/>
    <x v="0"/>
    <x v="35"/>
    <n v="1503"/>
  </r>
  <r>
    <n v="40"/>
    <x v="17"/>
    <x v="7"/>
    <x v="16"/>
    <x v="36"/>
    <x v="0"/>
    <x v="36"/>
    <n v="1503"/>
  </r>
  <r>
    <n v="41"/>
    <x v="5"/>
    <x v="7"/>
    <x v="17"/>
    <x v="37"/>
    <x v="0"/>
    <x v="37"/>
    <n v="1505"/>
  </r>
  <r>
    <n v="42"/>
    <x v="23"/>
    <x v="5"/>
    <x v="18"/>
    <x v="38"/>
    <x v="1"/>
    <x v="38"/>
    <n v="1533"/>
  </r>
  <r>
    <n v="43"/>
    <x v="3"/>
    <x v="5"/>
    <x v="18"/>
    <x v="39"/>
    <x v="0"/>
    <x v="39"/>
    <n v="1587"/>
  </r>
  <r>
    <n v="44"/>
    <x v="29"/>
    <x v="5"/>
    <x v="3"/>
    <x v="40"/>
    <x v="0"/>
    <x v="40"/>
    <n v="1609"/>
  </r>
  <r>
    <n v="45"/>
    <x v="23"/>
    <x v="5"/>
    <x v="19"/>
    <x v="41"/>
    <x v="0"/>
    <x v="41"/>
    <n v="1637"/>
  </r>
  <r>
    <n v="46"/>
    <x v="30"/>
    <x v="5"/>
    <x v="20"/>
    <x v="42"/>
    <x v="0"/>
    <x v="42"/>
    <n v="1724"/>
  </r>
  <r>
    <n v="47"/>
    <x v="5"/>
    <x v="5"/>
    <x v="2"/>
    <x v="43"/>
    <x v="0"/>
    <x v="43"/>
    <n v="1726"/>
  </r>
  <r>
    <n v="48"/>
    <x v="31"/>
    <x v="4"/>
    <x v="9"/>
    <x v="44"/>
    <x v="0"/>
    <x v="44"/>
    <n v="1826"/>
  </r>
  <r>
    <n v="49"/>
    <x v="24"/>
    <x v="8"/>
    <x v="16"/>
    <x v="45"/>
    <x v="0"/>
    <x v="45"/>
    <n v="1834"/>
  </r>
  <r>
    <n v="50"/>
    <x v="32"/>
    <x v="9"/>
    <x v="16"/>
    <x v="46"/>
    <x v="0"/>
    <x v="46"/>
    <n v="1868"/>
  </r>
  <r>
    <n v="51"/>
    <x v="0"/>
    <x v="10"/>
    <x v="21"/>
    <x v="47"/>
    <x v="0"/>
    <x v="47"/>
    <n v="1880"/>
  </r>
  <r>
    <n v="52"/>
    <x v="33"/>
    <x v="5"/>
    <x v="7"/>
    <x v="48"/>
    <x v="0"/>
    <x v="48"/>
    <n v="1881"/>
  </r>
  <r>
    <n v="53"/>
    <x v="34"/>
    <x v="2"/>
    <x v="17"/>
    <x v="49"/>
    <x v="0"/>
    <x v="49"/>
    <n v="1940"/>
  </r>
  <r>
    <n v="54"/>
    <x v="35"/>
    <x v="3"/>
    <x v="11"/>
    <x v="50"/>
    <x v="0"/>
    <x v="50"/>
    <n v="1964"/>
  </r>
  <r>
    <n v="55"/>
    <x v="12"/>
    <x v="1"/>
    <x v="5"/>
    <x v="51"/>
    <x v="0"/>
    <x v="51"/>
    <n v="1973"/>
  </r>
  <r>
    <n v="56"/>
    <x v="36"/>
    <x v="0"/>
    <x v="22"/>
    <x v="52"/>
    <x v="0"/>
    <x v="52"/>
    <n v="2008"/>
  </r>
  <r>
    <n v="57"/>
    <x v="37"/>
    <x v="2"/>
    <x v="23"/>
    <x v="53"/>
    <x v="1"/>
    <x v="53"/>
    <n v="2022"/>
  </r>
  <r>
    <n v="58"/>
    <x v="5"/>
    <x v="2"/>
    <x v="23"/>
    <x v="54"/>
    <x v="0"/>
    <x v="54"/>
    <n v="2024"/>
  </r>
  <r>
    <n v="59"/>
    <x v="38"/>
    <x v="2"/>
    <x v="23"/>
    <x v="55"/>
    <x v="0"/>
    <x v="55"/>
    <n v="2105"/>
  </r>
  <r>
    <n v="60"/>
    <x v="17"/>
    <x v="2"/>
    <x v="24"/>
    <x v="56"/>
    <x v="0"/>
    <x v="56"/>
    <n v="2105"/>
  </r>
  <r>
    <n v="61"/>
    <x v="29"/>
    <x v="2"/>
    <x v="24"/>
    <x v="57"/>
    <x v="0"/>
    <x v="57"/>
    <n v="2127"/>
  </r>
  <r>
    <n v="62"/>
    <x v="39"/>
    <x v="2"/>
    <x v="25"/>
    <x v="58"/>
    <x v="0"/>
    <x v="58"/>
    <n v="2221"/>
  </r>
  <r>
    <n v="63"/>
    <x v="40"/>
    <x v="2"/>
    <x v="25"/>
    <x v="59"/>
    <x v="2"/>
    <x v="59"/>
    <n v="2225"/>
  </r>
  <r>
    <n v="64"/>
    <x v="41"/>
    <x v="2"/>
    <x v="25"/>
    <x v="59"/>
    <x v="2"/>
    <x v="60"/>
    <n v="2240"/>
  </r>
  <r>
    <n v="65"/>
    <x v="17"/>
    <x v="2"/>
    <x v="26"/>
    <x v="60"/>
    <x v="2"/>
    <x v="61"/>
    <n v="2240"/>
  </r>
  <r>
    <n v="66"/>
    <x v="10"/>
    <x v="2"/>
    <x v="26"/>
    <x v="60"/>
    <x v="2"/>
    <x v="62"/>
    <n v="2267"/>
  </r>
  <r>
    <n v="67"/>
    <x v="8"/>
    <x v="2"/>
    <x v="27"/>
    <x v="61"/>
    <x v="2"/>
    <x v="63"/>
    <n v="2297"/>
  </r>
  <r>
    <n v="69"/>
    <x v="40"/>
    <x v="8"/>
    <x v="28"/>
    <x v="62"/>
    <x v="1"/>
    <x v="64"/>
    <n v="2301"/>
  </r>
  <r>
    <n v="70"/>
    <x v="42"/>
    <x v="8"/>
    <x v="29"/>
    <x v="63"/>
    <x v="0"/>
    <x v="65"/>
    <n v="2356"/>
  </r>
  <r>
    <n v="71"/>
    <x v="12"/>
    <x v="8"/>
    <x v="30"/>
    <x v="64"/>
    <x v="0"/>
    <x v="66"/>
    <n v="2365"/>
  </r>
  <r>
    <n v="72"/>
    <x v="43"/>
    <x v="8"/>
    <x v="31"/>
    <x v="65"/>
    <x v="0"/>
    <x v="67"/>
    <n v="2372"/>
  </r>
  <r>
    <n v="73"/>
    <x v="6"/>
    <x v="8"/>
    <x v="32"/>
    <x v="66"/>
    <x v="0"/>
    <x v="68"/>
    <n v="2388"/>
  </r>
  <r>
    <n v="74"/>
    <x v="11"/>
    <x v="8"/>
    <x v="33"/>
    <x v="67"/>
    <x v="0"/>
    <x v="69"/>
    <n v="2495"/>
  </r>
  <r>
    <n v="75"/>
    <x v="1"/>
    <x v="8"/>
    <x v="34"/>
    <x v="68"/>
    <x v="0"/>
    <x v="70"/>
    <n v="2532"/>
  </r>
  <r>
    <n v="76"/>
    <x v="44"/>
    <x v="8"/>
    <x v="21"/>
    <x v="69"/>
    <x v="0"/>
    <x v="71"/>
    <n v="2644"/>
  </r>
  <r>
    <n v="77"/>
    <x v="36"/>
    <x v="8"/>
    <x v="5"/>
    <x v="70"/>
    <x v="0"/>
    <x v="72"/>
    <n v="2679"/>
  </r>
  <r>
    <n v="78"/>
    <x v="45"/>
    <x v="8"/>
    <x v="22"/>
    <x v="71"/>
    <x v="0"/>
    <x v="73"/>
    <n v="2765"/>
  </r>
  <r>
    <n v="79"/>
    <x v="17"/>
    <x v="8"/>
    <x v="8"/>
    <x v="72"/>
    <x v="0"/>
    <x v="74"/>
    <n v="2765"/>
  </r>
  <r>
    <n v="80"/>
    <x v="41"/>
    <x v="8"/>
    <x v="8"/>
    <x v="73"/>
    <x v="1"/>
    <x v="75"/>
    <n v="2780"/>
  </r>
  <r>
    <n v="81"/>
    <x v="46"/>
    <x v="2"/>
    <x v="22"/>
    <x v="74"/>
    <x v="2"/>
    <x v="76"/>
    <n v="2832"/>
  </r>
  <r>
    <n v="82"/>
    <x v="28"/>
    <x v="2"/>
    <x v="22"/>
    <x v="74"/>
    <x v="2"/>
    <x v="77"/>
    <n v="2895"/>
  </r>
  <r>
    <n v="83"/>
    <x v="47"/>
    <x v="2"/>
    <x v="35"/>
    <x v="75"/>
    <x v="0"/>
    <x v="78"/>
    <n v="2898"/>
  </r>
  <r>
    <n v="84"/>
    <x v="48"/>
    <x v="2"/>
    <x v="14"/>
    <x v="76"/>
    <x v="0"/>
    <x v="79"/>
    <n v="3015"/>
  </r>
  <r>
    <n v="85"/>
    <x v="49"/>
    <x v="2"/>
    <x v="11"/>
    <x v="77"/>
    <x v="0"/>
    <x v="80"/>
    <n v="3035"/>
  </r>
  <r>
    <n v="86"/>
    <x v="50"/>
    <x v="2"/>
    <x v="36"/>
    <x v="78"/>
    <x v="0"/>
    <x v="81"/>
    <n v="3058"/>
  </r>
  <r>
    <n v="87"/>
    <x v="51"/>
    <x v="2"/>
    <x v="17"/>
    <x v="79"/>
    <x v="0"/>
    <x v="82"/>
    <n v="3138"/>
  </r>
  <r>
    <n v="88"/>
    <x v="22"/>
    <x v="3"/>
    <x v="37"/>
    <x v="80"/>
    <x v="2"/>
    <x v="83"/>
    <n v="3149"/>
  </r>
  <r>
    <n v="89"/>
    <x v="17"/>
    <x v="3"/>
    <x v="37"/>
    <x v="80"/>
    <x v="2"/>
    <x v="84"/>
    <n v="3149"/>
  </r>
  <r>
    <n v="90"/>
    <x v="50"/>
    <x v="3"/>
    <x v="38"/>
    <x v="81"/>
    <x v="2"/>
    <x v="85"/>
    <n v="3172"/>
  </r>
  <r>
    <n v="91"/>
    <x v="12"/>
    <x v="3"/>
    <x v="38"/>
    <x v="81"/>
    <x v="2"/>
    <x v="86"/>
    <n v="3181"/>
  </r>
  <r>
    <n v="92"/>
    <x v="52"/>
    <x v="3"/>
    <x v="39"/>
    <x v="82"/>
    <x v="2"/>
    <x v="87"/>
    <n v="3225"/>
  </r>
  <r>
    <n v="93"/>
    <x v="53"/>
    <x v="3"/>
    <x v="39"/>
    <x v="82"/>
    <x v="2"/>
    <x v="88"/>
    <n v="3300"/>
  </r>
  <r>
    <n v="94"/>
    <x v="54"/>
    <x v="3"/>
    <x v="40"/>
    <x v="83"/>
    <x v="2"/>
    <x v="89"/>
    <n v="3416"/>
  </r>
  <r>
    <n v="95"/>
    <x v="29"/>
    <x v="3"/>
    <x v="40"/>
    <x v="83"/>
    <x v="2"/>
    <x v="90"/>
    <n v="3438"/>
  </r>
  <r>
    <n v="96"/>
    <x v="29"/>
    <x v="3"/>
    <x v="38"/>
    <x v="84"/>
    <x v="1"/>
    <x v="91"/>
    <n v="3460"/>
  </r>
  <r>
    <n v="97"/>
    <x v="4"/>
    <x v="3"/>
    <x v="37"/>
    <x v="85"/>
    <x v="1"/>
    <x v="92"/>
    <n v="3491"/>
  </r>
  <r>
    <n v="98"/>
    <x v="4"/>
    <x v="3"/>
    <x v="37"/>
    <x v="86"/>
    <x v="0"/>
    <x v="93"/>
    <n v="3522"/>
  </r>
  <r>
    <n v="99"/>
    <x v="55"/>
    <x v="0"/>
    <x v="39"/>
    <x v="87"/>
    <x v="0"/>
    <x v="94"/>
    <n v="3599"/>
  </r>
  <r>
    <n v="100"/>
    <x v="19"/>
    <x v="3"/>
    <x v="40"/>
    <x v="88"/>
    <x v="0"/>
    <x v="95"/>
    <n v="3617"/>
  </r>
  <r>
    <n v="101"/>
    <x v="41"/>
    <x v="0"/>
    <x v="40"/>
    <x v="89"/>
    <x v="0"/>
    <x v="96"/>
    <n v="3632"/>
  </r>
  <r>
    <n v="102"/>
    <x v="0"/>
    <x v="3"/>
    <x v="41"/>
    <x v="90"/>
    <x v="0"/>
    <x v="97"/>
    <n v="3644"/>
  </r>
  <r>
    <n v="103"/>
    <x v="56"/>
    <x v="0"/>
    <x v="41"/>
    <x v="91"/>
    <x v="0"/>
    <x v="98"/>
    <n v="3710"/>
  </r>
  <r>
    <n v="104"/>
    <x v="57"/>
    <x v="3"/>
    <x v="38"/>
    <x v="92"/>
    <x v="0"/>
    <x v="99"/>
    <n v="3731"/>
  </r>
  <r>
    <n v="105"/>
    <x v="58"/>
    <x v="0"/>
    <x v="42"/>
    <x v="93"/>
    <x v="0"/>
    <x v="100"/>
    <n v="3864"/>
  </r>
  <r>
    <n v="106"/>
    <x v="59"/>
    <x v="0"/>
    <x v="9"/>
    <x v="94"/>
    <x v="0"/>
    <x v="101"/>
    <n v="3972"/>
  </r>
  <r>
    <n v="107"/>
    <x v="56"/>
    <x v="4"/>
    <x v="9"/>
    <x v="95"/>
    <x v="0"/>
    <x v="102"/>
    <n v="4038"/>
  </r>
  <r>
    <n v="108"/>
    <x v="60"/>
    <x v="1"/>
    <x v="9"/>
    <x v="96"/>
    <x v="0"/>
    <x v="103"/>
    <n v="4221"/>
  </r>
  <r>
    <n v="110"/>
    <x v="61"/>
    <x v="0"/>
    <x v="43"/>
    <x v="97"/>
    <x v="0"/>
    <x v="104"/>
    <n v="4327"/>
  </r>
  <r>
    <n v="111"/>
    <x v="33"/>
    <x v="0"/>
    <x v="43"/>
    <x v="98"/>
    <x v="0"/>
    <x v="105"/>
    <n v="4328"/>
  </r>
  <r>
    <n v="112"/>
    <x v="62"/>
    <x v="0"/>
    <x v="1"/>
    <x v="99"/>
    <x v="0"/>
    <x v="106"/>
    <n v="4366"/>
  </r>
  <r>
    <n v="113"/>
    <x v="63"/>
    <x v="0"/>
    <x v="1"/>
    <x v="100"/>
    <x v="0"/>
    <x v="107"/>
    <n v="4494"/>
  </r>
  <r>
    <n v="114"/>
    <x v="50"/>
    <x v="0"/>
    <x v="44"/>
    <x v="101"/>
    <x v="0"/>
    <x v="108"/>
    <n v="4517"/>
  </r>
  <r>
    <n v="115"/>
    <x v="20"/>
    <x v="0"/>
    <x v="44"/>
    <x v="102"/>
    <x v="1"/>
    <x v="109"/>
    <n v="4585"/>
  </r>
  <r>
    <n v="116"/>
    <x v="64"/>
    <x v="7"/>
    <x v="34"/>
    <x v="103"/>
    <x v="2"/>
    <x v="110"/>
    <n v="4643"/>
  </r>
  <r>
    <n v="117"/>
    <x v="65"/>
    <x v="7"/>
    <x v="16"/>
    <x v="104"/>
    <x v="2"/>
    <x v="111"/>
    <n v="4746"/>
  </r>
  <r>
    <n v="118"/>
    <x v="66"/>
    <x v="7"/>
    <x v="16"/>
    <x v="104"/>
    <x v="2"/>
    <x v="112"/>
    <n v="4797"/>
  </r>
  <r>
    <n v="119"/>
    <x v="67"/>
    <x v="7"/>
    <x v="17"/>
    <x v="105"/>
    <x v="1"/>
    <x v="113"/>
    <n v="4867"/>
  </r>
  <r>
    <n v="120"/>
    <x v="68"/>
    <x v="11"/>
    <x v="1"/>
    <x v="106"/>
    <x v="1"/>
    <x v="114"/>
    <n v="4917"/>
  </r>
  <r>
    <n v="121"/>
    <x v="69"/>
    <x v="8"/>
    <x v="1"/>
    <x v="107"/>
    <x v="1"/>
    <x v="115"/>
    <n v="4957"/>
  </r>
  <r>
    <n v="122"/>
    <x v="41"/>
    <x v="3"/>
    <x v="1"/>
    <x v="108"/>
    <x v="1"/>
    <x v="116"/>
    <n v="4972"/>
  </r>
  <r>
    <n v="123"/>
    <x v="70"/>
    <x v="1"/>
    <x v="1"/>
    <x v="109"/>
    <x v="1"/>
    <x v="117"/>
    <n v="5050"/>
  </r>
  <r>
    <n v="124"/>
    <x v="5"/>
    <x v="5"/>
    <x v="1"/>
    <x v="110"/>
    <x v="1"/>
    <x v="118"/>
    <n v="5052"/>
  </r>
  <r>
    <n v="125"/>
    <x v="71"/>
    <x v="8"/>
    <x v="11"/>
    <x v="111"/>
    <x v="2"/>
    <x v="119"/>
    <n v="5071"/>
  </r>
  <r>
    <n v="126"/>
    <x v="37"/>
    <x v="8"/>
    <x v="11"/>
    <x v="111"/>
    <x v="2"/>
    <x v="120"/>
    <n v="5085"/>
  </r>
  <r>
    <n v="127"/>
    <x v="71"/>
    <x v="8"/>
    <x v="22"/>
    <x v="112"/>
    <x v="2"/>
    <x v="121"/>
    <n v="5104"/>
  </r>
  <r>
    <n v="128"/>
    <x v="43"/>
    <x v="8"/>
    <x v="22"/>
    <x v="112"/>
    <x v="2"/>
    <x v="122"/>
    <n v="5111"/>
  </r>
  <r>
    <n v="129"/>
    <x v="72"/>
    <x v="8"/>
    <x v="8"/>
    <x v="113"/>
    <x v="2"/>
    <x v="123"/>
    <n v="5117"/>
  </r>
  <r>
    <n v="130"/>
    <x v="49"/>
    <x v="8"/>
    <x v="8"/>
    <x v="113"/>
    <x v="2"/>
    <x v="124"/>
    <n v="5137"/>
  </r>
  <r>
    <n v="131"/>
    <x v="65"/>
    <x v="8"/>
    <x v="7"/>
    <x v="114"/>
    <x v="2"/>
    <x v="125"/>
    <n v="5240"/>
  </r>
  <r>
    <n v="132"/>
    <x v="57"/>
    <x v="8"/>
    <x v="45"/>
    <x v="115"/>
    <x v="1"/>
    <x v="126"/>
    <n v="5261"/>
  </r>
  <r>
    <n v="133"/>
    <x v="62"/>
    <x v="8"/>
    <x v="22"/>
    <x v="116"/>
    <x v="1"/>
    <x v="127"/>
    <n v="5299"/>
  </r>
  <r>
    <n v="134"/>
    <x v="12"/>
    <x v="1"/>
    <x v="16"/>
    <x v="117"/>
    <x v="1"/>
    <x v="128"/>
    <n v="5308"/>
  </r>
  <r>
    <n v="135"/>
    <x v="10"/>
    <x v="1"/>
    <x v="11"/>
    <x v="118"/>
    <x v="1"/>
    <x v="129"/>
    <n v="5335"/>
  </r>
  <r>
    <n v="136"/>
    <x v="17"/>
    <x v="1"/>
    <x v="17"/>
    <x v="119"/>
    <x v="0"/>
    <x v="130"/>
    <n v="5335"/>
  </r>
  <r>
    <n v="137"/>
    <x v="72"/>
    <x v="1"/>
    <x v="8"/>
    <x v="120"/>
    <x v="0"/>
    <x v="131"/>
    <n v="5341"/>
  </r>
  <r>
    <n v="138"/>
    <x v="43"/>
    <x v="1"/>
    <x v="21"/>
    <x v="121"/>
    <x v="0"/>
    <x v="132"/>
    <n v="5348"/>
  </r>
  <r>
    <n v="139"/>
    <x v="41"/>
    <x v="8"/>
    <x v="6"/>
    <x v="122"/>
    <x v="0"/>
    <x v="133"/>
    <n v="5363"/>
  </r>
  <r>
    <n v="140"/>
    <x v="1"/>
    <x v="8"/>
    <x v="46"/>
    <x v="123"/>
    <x v="0"/>
    <x v="134"/>
    <n v="5400"/>
  </r>
  <r>
    <n v="141"/>
    <x v="55"/>
    <x v="8"/>
    <x v="47"/>
    <x v="124"/>
    <x v="0"/>
    <x v="135"/>
    <n v="5477"/>
  </r>
  <r>
    <n v="142"/>
    <x v="21"/>
    <x v="8"/>
    <x v="5"/>
    <x v="125"/>
    <x v="0"/>
    <x v="136"/>
    <n v="5503"/>
  </r>
  <r>
    <n v="143"/>
    <x v="17"/>
    <x v="8"/>
    <x v="48"/>
    <x v="126"/>
    <x v="0"/>
    <x v="137"/>
    <n v="5503"/>
  </r>
  <r>
    <n v="144"/>
    <x v="11"/>
    <x v="3"/>
    <x v="17"/>
    <x v="127"/>
    <x v="2"/>
    <x v="138"/>
    <n v="5610"/>
  </r>
  <r>
    <n v="146"/>
    <x v="32"/>
    <x v="3"/>
    <x v="34"/>
    <x v="128"/>
    <x v="2"/>
    <x v="139"/>
    <n v="5644"/>
  </r>
  <r>
    <n v="147"/>
    <x v="73"/>
    <x v="3"/>
    <x v="5"/>
    <x v="129"/>
    <x v="2"/>
    <x v="140"/>
    <n v="5711"/>
  </r>
  <r>
    <n v="148"/>
    <x v="32"/>
    <x v="3"/>
    <x v="5"/>
    <x v="129"/>
    <x v="2"/>
    <x v="141"/>
    <n v="5745"/>
  </r>
  <r>
    <n v="149"/>
    <x v="33"/>
    <x v="3"/>
    <x v="21"/>
    <x v="130"/>
    <x v="2"/>
    <x v="142"/>
    <n v="5746"/>
  </r>
  <r>
    <n v="150"/>
    <x v="74"/>
    <x v="3"/>
    <x v="21"/>
    <x v="130"/>
    <x v="2"/>
    <x v="143"/>
    <n v="5787"/>
  </r>
  <r>
    <n v="151"/>
    <x v="4"/>
    <x v="5"/>
    <x v="33"/>
    <x v="131"/>
    <x v="0"/>
    <x v="144"/>
    <n v="5818"/>
  </r>
  <r>
    <n v="152"/>
    <x v="29"/>
    <x v="2"/>
    <x v="31"/>
    <x v="132"/>
    <x v="0"/>
    <x v="145"/>
    <n v="5840"/>
  </r>
  <r>
    <n v="153"/>
    <x v="29"/>
    <x v="1"/>
    <x v="49"/>
    <x v="133"/>
    <x v="0"/>
    <x v="146"/>
    <n v="5862"/>
  </r>
  <r>
    <n v="154"/>
    <x v="64"/>
    <x v="0"/>
    <x v="33"/>
    <x v="134"/>
    <x v="0"/>
    <x v="147"/>
    <n v="5920"/>
  </r>
  <r>
    <n v="155"/>
    <x v="75"/>
    <x v="8"/>
    <x v="49"/>
    <x v="135"/>
    <x v="0"/>
    <x v="148"/>
    <n v="5963"/>
  </r>
  <r>
    <n v="156"/>
    <x v="22"/>
    <x v="2"/>
    <x v="25"/>
    <x v="136"/>
    <x v="0"/>
    <x v="149"/>
    <n v="5974"/>
  </r>
  <r>
    <n v="157"/>
    <x v="5"/>
    <x v="0"/>
    <x v="25"/>
    <x v="137"/>
    <x v="0"/>
    <x v="150"/>
    <n v="5976"/>
  </r>
  <r>
    <n v="158"/>
    <x v="15"/>
    <x v="2"/>
    <x v="23"/>
    <x v="138"/>
    <x v="0"/>
    <x v="151"/>
    <n v="6078"/>
  </r>
  <r>
    <n v="159"/>
    <x v="4"/>
    <x v="0"/>
    <x v="23"/>
    <x v="139"/>
    <x v="0"/>
    <x v="152"/>
    <n v="6109"/>
  </r>
  <r>
    <n v="160"/>
    <x v="5"/>
    <x v="0"/>
    <x v="23"/>
    <x v="140"/>
    <x v="0"/>
    <x v="153"/>
    <n v="6111"/>
  </r>
  <r>
    <n v="161"/>
    <x v="76"/>
    <x v="6"/>
    <x v="13"/>
    <x v="141"/>
    <x v="0"/>
    <x v="154"/>
    <n v="6226"/>
  </r>
  <r>
    <n v="162"/>
    <x v="37"/>
    <x v="6"/>
    <x v="13"/>
    <x v="142"/>
    <x v="0"/>
    <x v="155"/>
    <n v="6240"/>
  </r>
  <r>
    <n v="163"/>
    <x v="20"/>
    <x v="6"/>
    <x v="13"/>
    <x v="143"/>
    <x v="0"/>
    <x v="156"/>
    <n v="6308"/>
  </r>
  <r>
    <n v="166"/>
    <x v="77"/>
    <x v="3"/>
    <x v="6"/>
    <x v="144"/>
    <x v="1"/>
    <x v="157"/>
    <n v="6337"/>
  </r>
  <r>
    <n v="167"/>
    <x v="78"/>
    <x v="3"/>
    <x v="45"/>
    <x v="145"/>
    <x v="0"/>
    <x v="158"/>
    <n v="6398"/>
  </r>
  <r>
    <n v="168"/>
    <x v="31"/>
    <x v="3"/>
    <x v="10"/>
    <x v="146"/>
    <x v="0"/>
    <x v="159"/>
    <n v="6498"/>
  </r>
  <r>
    <n v="169"/>
    <x v="20"/>
    <x v="3"/>
    <x v="5"/>
    <x v="147"/>
    <x v="0"/>
    <x v="160"/>
    <n v="6566"/>
  </r>
  <r>
    <n v="171"/>
    <x v="76"/>
    <x v="3"/>
    <x v="7"/>
    <x v="148"/>
    <x v="0"/>
    <x v="161"/>
    <n v="6681"/>
  </r>
  <r>
    <n v="172"/>
    <x v="17"/>
    <x v="3"/>
    <x v="16"/>
    <x v="149"/>
    <x v="0"/>
    <x v="162"/>
    <n v="6681"/>
  </r>
  <r>
    <n v="173"/>
    <x v="47"/>
    <x v="2"/>
    <x v="8"/>
    <x v="150"/>
    <x v="2"/>
    <x v="163"/>
    <n v="6684"/>
  </r>
  <r>
    <n v="174"/>
    <x v="16"/>
    <x v="2"/>
    <x v="22"/>
    <x v="151"/>
    <x v="2"/>
    <x v="164"/>
    <n v="6741"/>
  </r>
  <r>
    <n v="175"/>
    <x v="45"/>
    <x v="2"/>
    <x v="46"/>
    <x v="152"/>
    <x v="0"/>
    <x v="165"/>
    <n v="6827"/>
  </r>
  <r>
    <n v="176"/>
    <x v="79"/>
    <x v="2"/>
    <x v="14"/>
    <x v="153"/>
    <x v="0"/>
    <x v="166"/>
    <n v="6926"/>
  </r>
  <r>
    <n v="177"/>
    <x v="71"/>
    <x v="2"/>
    <x v="50"/>
    <x v="154"/>
    <x v="0"/>
    <x v="167"/>
    <n v="6945"/>
  </r>
  <r>
    <n v="178"/>
    <x v="4"/>
    <x v="5"/>
    <x v="3"/>
    <x v="155"/>
    <x v="0"/>
    <x v="168"/>
    <n v="6976"/>
  </r>
  <r>
    <n v="179"/>
    <x v="17"/>
    <x v="5"/>
    <x v="18"/>
    <x v="156"/>
    <x v="0"/>
    <x v="169"/>
    <n v="6976"/>
  </r>
  <r>
    <n v="181"/>
    <x v="80"/>
    <x v="5"/>
    <x v="3"/>
    <x v="157"/>
    <x v="2"/>
    <x v="170"/>
    <n v="7095"/>
  </r>
  <r>
    <n v="182"/>
    <x v="81"/>
    <x v="5"/>
    <x v="3"/>
    <x v="157"/>
    <x v="2"/>
    <x v="171"/>
    <n v="7191"/>
  </r>
  <r>
    <n v="183"/>
    <x v="82"/>
    <x v="5"/>
    <x v="18"/>
    <x v="158"/>
    <x v="2"/>
    <x v="172"/>
    <n v="7237"/>
  </r>
  <r>
    <n v="184"/>
    <x v="22"/>
    <x v="5"/>
    <x v="18"/>
    <x v="158"/>
    <x v="2"/>
    <x v="173"/>
    <n v="7248"/>
  </r>
  <r>
    <n v="185"/>
    <x v="83"/>
    <x v="7"/>
    <x v="51"/>
    <x v="159"/>
    <x v="0"/>
    <x v="174"/>
    <n v="7371"/>
  </r>
  <r>
    <n v="186"/>
    <x v="70"/>
    <x v="7"/>
    <x v="52"/>
    <x v="160"/>
    <x v="0"/>
    <x v="175"/>
    <n v="7449"/>
  </r>
  <r>
    <n v="187"/>
    <x v="72"/>
    <x v="7"/>
    <x v="53"/>
    <x v="161"/>
    <x v="0"/>
    <x v="176"/>
    <n v="7455"/>
  </r>
  <r>
    <n v="188"/>
    <x v="5"/>
    <x v="7"/>
    <x v="52"/>
    <x v="162"/>
    <x v="0"/>
    <x v="177"/>
    <n v="7457"/>
  </r>
  <r>
    <n v="189"/>
    <x v="18"/>
    <x v="7"/>
    <x v="54"/>
    <x v="163"/>
    <x v="0"/>
    <x v="178"/>
    <n v="7539"/>
  </r>
  <r>
    <n v="190"/>
    <x v="40"/>
    <x v="7"/>
    <x v="53"/>
    <x v="164"/>
    <x v="2"/>
    <x v="179"/>
    <n v="7543"/>
  </r>
  <r>
    <n v="191"/>
    <x v="73"/>
    <x v="7"/>
    <x v="53"/>
    <x v="164"/>
    <x v="2"/>
    <x v="180"/>
    <n v="7610"/>
  </r>
  <r>
    <n v="192"/>
    <x v="62"/>
    <x v="7"/>
    <x v="54"/>
    <x v="165"/>
    <x v="2"/>
    <x v="181"/>
    <n v="7648"/>
  </r>
  <r>
    <n v="193"/>
    <x v="26"/>
    <x v="7"/>
    <x v="54"/>
    <x v="165"/>
    <x v="2"/>
    <x v="182"/>
    <n v="7753"/>
  </r>
  <r>
    <n v="194"/>
    <x v="84"/>
    <x v="4"/>
    <x v="55"/>
    <x v="166"/>
    <x v="0"/>
    <x v="183"/>
    <n v="7889"/>
  </r>
  <r>
    <n v="195"/>
    <x v="85"/>
    <x v="0"/>
    <x v="55"/>
    <x v="167"/>
    <x v="0"/>
    <x v="184"/>
    <n v="7937"/>
  </r>
  <r>
    <n v="196"/>
    <x v="86"/>
    <x v="1"/>
    <x v="9"/>
    <x v="168"/>
    <x v="0"/>
    <x v="185"/>
    <n v="7942"/>
  </r>
  <r>
    <n v="198"/>
    <x v="87"/>
    <x v="1"/>
    <x v="9"/>
    <x v="169"/>
    <x v="1"/>
    <x v="186"/>
    <n v="7978"/>
  </r>
  <r>
    <n v="199"/>
    <x v="3"/>
    <x v="2"/>
    <x v="9"/>
    <x v="170"/>
    <x v="1"/>
    <x v="187"/>
    <n v="8032"/>
  </r>
  <r>
    <n v="200"/>
    <x v="16"/>
    <x v="4"/>
    <x v="9"/>
    <x v="171"/>
    <x v="1"/>
    <x v="188"/>
    <n v="8089"/>
  </r>
  <r>
    <n v="201"/>
    <x v="50"/>
    <x v="3"/>
    <x v="9"/>
    <x v="172"/>
    <x v="1"/>
    <x v="189"/>
    <n v="8112"/>
  </r>
  <r>
    <n v="202"/>
    <x v="88"/>
    <x v="5"/>
    <x v="9"/>
    <x v="173"/>
    <x v="1"/>
    <x v="190"/>
    <n v="8184"/>
  </r>
  <r>
    <n v="203"/>
    <x v="55"/>
    <x v="0"/>
    <x v="9"/>
    <x v="174"/>
    <x v="1"/>
    <x v="191"/>
    <n v="8261"/>
  </r>
  <r>
    <n v="204"/>
    <x v="33"/>
    <x v="8"/>
    <x v="56"/>
    <x v="175"/>
    <x v="2"/>
    <x v="192"/>
    <n v="8262"/>
  </r>
  <r>
    <n v="205"/>
    <x v="24"/>
    <x v="8"/>
    <x v="56"/>
    <x v="175"/>
    <x v="2"/>
    <x v="193"/>
    <n v="8270"/>
  </r>
  <r>
    <n v="206"/>
    <x v="2"/>
    <x v="8"/>
    <x v="32"/>
    <x v="176"/>
    <x v="2"/>
    <x v="194"/>
    <n v="8295"/>
  </r>
  <r>
    <n v="207"/>
    <x v="17"/>
    <x v="8"/>
    <x v="32"/>
    <x v="176"/>
    <x v="2"/>
    <x v="195"/>
    <n v="8295"/>
  </r>
  <r>
    <n v="208"/>
    <x v="89"/>
    <x v="8"/>
    <x v="30"/>
    <x v="177"/>
    <x v="2"/>
    <x v="196"/>
    <n v="8334"/>
  </r>
  <r>
    <n v="209"/>
    <x v="23"/>
    <x v="8"/>
    <x v="30"/>
    <x v="177"/>
    <x v="2"/>
    <x v="197"/>
    <n v="8362"/>
  </r>
  <r>
    <n v="210"/>
    <x v="17"/>
    <x v="8"/>
    <x v="28"/>
    <x v="178"/>
    <x v="2"/>
    <x v="198"/>
    <n v="8362"/>
  </r>
  <r>
    <n v="211"/>
    <x v="43"/>
    <x v="8"/>
    <x v="28"/>
    <x v="178"/>
    <x v="2"/>
    <x v="199"/>
    <n v="8369"/>
  </r>
  <r>
    <n v="212"/>
    <x v="72"/>
    <x v="8"/>
    <x v="31"/>
    <x v="179"/>
    <x v="2"/>
    <x v="200"/>
    <n v="8375"/>
  </r>
  <r>
    <n v="213"/>
    <x v="49"/>
    <x v="8"/>
    <x v="31"/>
    <x v="179"/>
    <x v="2"/>
    <x v="201"/>
    <n v="8395"/>
  </r>
  <r>
    <n v="214"/>
    <x v="17"/>
    <x v="8"/>
    <x v="33"/>
    <x v="180"/>
    <x v="0"/>
    <x v="202"/>
    <n v="8395"/>
  </r>
  <r>
    <n v="215"/>
    <x v="69"/>
    <x v="8"/>
    <x v="56"/>
    <x v="181"/>
    <x v="0"/>
    <x v="203"/>
    <n v="8435"/>
  </r>
  <r>
    <n v="216"/>
    <x v="33"/>
    <x v="8"/>
    <x v="49"/>
    <x v="182"/>
    <x v="0"/>
    <x v="204"/>
    <n v="8436"/>
  </r>
  <r>
    <n v="217"/>
    <x v="90"/>
    <x v="8"/>
    <x v="57"/>
    <x v="183"/>
    <x v="0"/>
    <x v="205"/>
    <n v="8449"/>
  </r>
  <r>
    <n v="218"/>
    <x v="56"/>
    <x v="8"/>
    <x v="49"/>
    <x v="184"/>
    <x v="1"/>
    <x v="206"/>
    <n v="8515"/>
  </r>
  <r>
    <n v="219"/>
    <x v="5"/>
    <x v="2"/>
    <x v="46"/>
    <x v="185"/>
    <x v="0"/>
    <x v="207"/>
    <n v="8517"/>
  </r>
  <r>
    <n v="220"/>
    <x v="91"/>
    <x v="2"/>
    <x v="21"/>
    <x v="186"/>
    <x v="0"/>
    <x v="208"/>
    <n v="8579"/>
  </r>
  <r>
    <n v="221"/>
    <x v="92"/>
    <x v="2"/>
    <x v="48"/>
    <x v="187"/>
    <x v="0"/>
    <x v="209"/>
    <n v="8706"/>
  </r>
  <r>
    <n v="222"/>
    <x v="29"/>
    <x v="0"/>
    <x v="35"/>
    <x v="188"/>
    <x v="0"/>
    <x v="210"/>
    <n v="8728"/>
  </r>
  <r>
    <n v="223"/>
    <x v="93"/>
    <x v="0"/>
    <x v="11"/>
    <x v="189"/>
    <x v="0"/>
    <x v="211"/>
    <n v="8777"/>
  </r>
  <r>
    <n v="224"/>
    <x v="94"/>
    <x v="0"/>
    <x v="34"/>
    <x v="190"/>
    <x v="0"/>
    <x v="212"/>
    <n v="8830"/>
  </r>
  <r>
    <n v="225"/>
    <x v="56"/>
    <x v="0"/>
    <x v="8"/>
    <x v="191"/>
    <x v="0"/>
    <x v="213"/>
    <n v="8896"/>
  </r>
  <r>
    <n v="226"/>
    <x v="95"/>
    <x v="0"/>
    <x v="47"/>
    <x v="192"/>
    <x v="0"/>
    <x v="214"/>
    <n v="9035"/>
  </r>
  <r>
    <n v="227"/>
    <x v="76"/>
    <x v="3"/>
    <x v="40"/>
    <x v="193"/>
    <x v="2"/>
    <x v="215"/>
    <n v="9150"/>
  </r>
  <r>
    <n v="228"/>
    <x v="96"/>
    <x v="3"/>
    <x v="40"/>
    <x v="193"/>
    <x v="2"/>
    <x v="216"/>
    <n v="9291"/>
  </r>
  <r>
    <n v="229"/>
    <x v="71"/>
    <x v="3"/>
    <x v="41"/>
    <x v="194"/>
    <x v="2"/>
    <x v="217"/>
    <n v="9310"/>
  </r>
  <r>
    <n v="230"/>
    <x v="33"/>
    <x v="3"/>
    <x v="41"/>
    <x v="194"/>
    <x v="2"/>
    <x v="218"/>
    <n v="9311"/>
  </r>
  <r>
    <n v="231"/>
    <x v="97"/>
    <x v="3"/>
    <x v="37"/>
    <x v="195"/>
    <x v="2"/>
    <x v="219"/>
    <n v="9480"/>
  </r>
  <r>
    <n v="232"/>
    <x v="3"/>
    <x v="3"/>
    <x v="37"/>
    <x v="195"/>
    <x v="2"/>
    <x v="220"/>
    <n v="9534"/>
  </r>
  <r>
    <n v="233"/>
    <x v="98"/>
    <x v="3"/>
    <x v="38"/>
    <x v="196"/>
    <x v="2"/>
    <x v="221"/>
    <n v="9681"/>
  </r>
  <r>
    <n v="234"/>
    <x v="82"/>
    <x v="3"/>
    <x v="38"/>
    <x v="196"/>
    <x v="2"/>
    <x v="222"/>
    <n v="9727"/>
  </r>
  <r>
    <n v="235"/>
    <x v="12"/>
    <x v="3"/>
    <x v="37"/>
    <x v="197"/>
    <x v="0"/>
    <x v="223"/>
    <n v="9736"/>
  </r>
  <r>
    <n v="236"/>
    <x v="40"/>
    <x v="8"/>
    <x v="41"/>
    <x v="198"/>
    <x v="0"/>
    <x v="224"/>
    <n v="9740"/>
  </r>
  <r>
    <n v="237"/>
    <x v="47"/>
    <x v="3"/>
    <x v="38"/>
    <x v="199"/>
    <x v="0"/>
    <x v="225"/>
    <n v="9743"/>
  </r>
  <r>
    <n v="238"/>
    <x v="24"/>
    <x v="8"/>
    <x v="39"/>
    <x v="200"/>
    <x v="0"/>
    <x v="226"/>
    <n v="9751"/>
  </r>
  <r>
    <n v="239"/>
    <x v="11"/>
    <x v="1"/>
    <x v="40"/>
    <x v="201"/>
    <x v="0"/>
    <x v="227"/>
    <n v="9858"/>
  </r>
  <r>
    <n v="240"/>
    <x v="82"/>
    <x v="5"/>
    <x v="37"/>
    <x v="202"/>
    <x v="0"/>
    <x v="228"/>
    <n v="9904"/>
  </r>
  <r>
    <n v="241"/>
    <x v="99"/>
    <x v="12"/>
    <x v="39"/>
    <x v="203"/>
    <x v="0"/>
    <x v="229"/>
    <n v="9937"/>
  </r>
  <r>
    <n v="242"/>
    <x v="99"/>
    <x v="2"/>
    <x v="39"/>
    <x v="204"/>
    <x v="0"/>
    <x v="230"/>
    <n v="9970"/>
  </r>
  <r>
    <n v="243"/>
    <x v="52"/>
    <x v="9"/>
    <x v="52"/>
    <x v="205"/>
    <x v="0"/>
    <x v="231"/>
    <n v="10014"/>
  </r>
  <r>
    <n v="244"/>
    <x v="62"/>
    <x v="6"/>
    <x v="53"/>
    <x v="206"/>
    <x v="0"/>
    <x v="232"/>
    <n v="10052"/>
  </r>
  <r>
    <n v="245"/>
    <x v="47"/>
    <x v="4"/>
    <x v="37"/>
    <x v="207"/>
    <x v="0"/>
    <x v="233"/>
    <n v="10055"/>
  </r>
  <r>
    <n v="246"/>
    <x v="33"/>
    <x v="3"/>
    <x v="38"/>
    <x v="208"/>
    <x v="0"/>
    <x v="234"/>
    <n v="10056"/>
  </r>
  <r>
    <n v="247"/>
    <x v="37"/>
    <x v="4"/>
    <x v="55"/>
    <x v="209"/>
    <x v="2"/>
    <x v="235"/>
    <n v="10070"/>
  </r>
  <r>
    <n v="248"/>
    <x v="33"/>
    <x v="4"/>
    <x v="9"/>
    <x v="210"/>
    <x v="0"/>
    <x v="236"/>
    <n v="10071"/>
  </r>
  <r>
    <n v="249"/>
    <x v="50"/>
    <x v="4"/>
    <x v="9"/>
    <x v="211"/>
    <x v="0"/>
    <x v="237"/>
    <n v="10094"/>
  </r>
  <r>
    <n v="250"/>
    <x v="2"/>
    <x v="4"/>
    <x v="9"/>
    <x v="212"/>
    <x v="0"/>
    <x v="238"/>
    <n v="10119"/>
  </r>
  <r>
    <n v="251"/>
    <x v="65"/>
    <x v="0"/>
    <x v="58"/>
    <x v="213"/>
    <x v="2"/>
    <x v="239"/>
    <n v="10222"/>
  </r>
  <r>
    <n v="252"/>
    <x v="47"/>
    <x v="0"/>
    <x v="58"/>
    <x v="213"/>
    <x v="2"/>
    <x v="240"/>
    <n v="10225"/>
  </r>
  <r>
    <n v="253"/>
    <x v="70"/>
    <x v="0"/>
    <x v="59"/>
    <x v="214"/>
    <x v="2"/>
    <x v="241"/>
    <n v="10303"/>
  </r>
  <r>
    <n v="254"/>
    <x v="9"/>
    <x v="0"/>
    <x v="59"/>
    <x v="214"/>
    <x v="2"/>
    <x v="242"/>
    <n v="10313"/>
  </r>
  <r>
    <n v="255"/>
    <x v="19"/>
    <x v="0"/>
    <x v="60"/>
    <x v="215"/>
    <x v="2"/>
    <x v="243"/>
    <n v="10331"/>
  </r>
  <r>
    <n v="256"/>
    <x v="57"/>
    <x v="0"/>
    <x v="60"/>
    <x v="215"/>
    <x v="2"/>
    <x v="244"/>
    <n v="10352"/>
  </r>
  <r>
    <n v="257"/>
    <x v="75"/>
    <x v="5"/>
    <x v="48"/>
    <x v="216"/>
    <x v="1"/>
    <x v="245"/>
    <n v="10395"/>
  </r>
  <r>
    <n v="258"/>
    <x v="33"/>
    <x v="5"/>
    <x v="35"/>
    <x v="217"/>
    <x v="1"/>
    <x v="246"/>
    <n v="10396"/>
  </r>
  <r>
    <n v="259"/>
    <x v="22"/>
    <x v="5"/>
    <x v="50"/>
    <x v="218"/>
    <x v="0"/>
    <x v="247"/>
    <n v="10407"/>
  </r>
  <r>
    <n v="260"/>
    <x v="0"/>
    <x v="5"/>
    <x v="36"/>
    <x v="219"/>
    <x v="0"/>
    <x v="248"/>
    <n v="10419"/>
  </r>
  <r>
    <n v="261"/>
    <x v="55"/>
    <x v="5"/>
    <x v="6"/>
    <x v="220"/>
    <x v="0"/>
    <x v="249"/>
    <n v="10496"/>
  </r>
  <r>
    <n v="262"/>
    <x v="100"/>
    <x v="5"/>
    <x v="17"/>
    <x v="221"/>
    <x v="0"/>
    <x v="250"/>
    <n v="10634"/>
  </r>
  <r>
    <n v="263"/>
    <x v="43"/>
    <x v="5"/>
    <x v="22"/>
    <x v="222"/>
    <x v="0"/>
    <x v="251"/>
    <n v="10641"/>
  </r>
  <r>
    <n v="264"/>
    <x v="33"/>
    <x v="5"/>
    <x v="5"/>
    <x v="223"/>
    <x v="2"/>
    <x v="252"/>
    <n v="10642"/>
  </r>
  <r>
    <n v="265"/>
    <x v="77"/>
    <x v="5"/>
    <x v="5"/>
    <x v="223"/>
    <x v="2"/>
    <x v="253"/>
    <n v="10671"/>
  </r>
  <r>
    <n v="267"/>
    <x v="29"/>
    <x v="5"/>
    <x v="7"/>
    <x v="224"/>
    <x v="2"/>
    <x v="254"/>
    <n v="10693"/>
  </r>
  <r>
    <n v="268"/>
    <x v="6"/>
    <x v="5"/>
    <x v="7"/>
    <x v="224"/>
    <x v="2"/>
    <x v="255"/>
    <n v="10709"/>
  </r>
  <r>
    <n v="269"/>
    <x v="52"/>
    <x v="5"/>
    <x v="21"/>
    <x v="225"/>
    <x v="2"/>
    <x v="256"/>
    <n v="10753"/>
  </r>
  <r>
    <n v="270"/>
    <x v="101"/>
    <x v="5"/>
    <x v="21"/>
    <x v="225"/>
    <x v="2"/>
    <x v="257"/>
    <n v="10841"/>
  </r>
  <r>
    <n v="271"/>
    <x v="13"/>
    <x v="3"/>
    <x v="39"/>
    <x v="226"/>
    <x v="0"/>
    <x v="258"/>
    <n v="10932"/>
  </r>
  <r>
    <n v="272"/>
    <x v="34"/>
    <x v="3"/>
    <x v="41"/>
    <x v="227"/>
    <x v="0"/>
    <x v="259"/>
    <n v="10991"/>
  </r>
  <r>
    <n v="273"/>
    <x v="48"/>
    <x v="3"/>
    <x v="37"/>
    <x v="228"/>
    <x v="0"/>
    <x v="260"/>
    <n v="11108"/>
  </r>
  <r>
    <n v="274"/>
    <x v="61"/>
    <x v="3"/>
    <x v="61"/>
    <x v="229"/>
    <x v="0"/>
    <x v="261"/>
    <n v="11214"/>
  </r>
  <r>
    <n v="275"/>
    <x v="24"/>
    <x v="3"/>
    <x v="38"/>
    <x v="230"/>
    <x v="0"/>
    <x v="262"/>
    <n v="11222"/>
  </r>
  <r>
    <n v="276"/>
    <x v="102"/>
    <x v="3"/>
    <x v="40"/>
    <x v="231"/>
    <x v="1"/>
    <x v="263"/>
    <n v="11312"/>
  </r>
  <r>
    <n v="277"/>
    <x v="34"/>
    <x v="3"/>
    <x v="37"/>
    <x v="232"/>
    <x v="1"/>
    <x v="264"/>
    <n v="11371"/>
  </r>
  <r>
    <n v="278"/>
    <x v="68"/>
    <x v="3"/>
    <x v="38"/>
    <x v="233"/>
    <x v="1"/>
    <x v="265"/>
    <n v="11421"/>
  </r>
  <r>
    <n v="279"/>
    <x v="43"/>
    <x v="4"/>
    <x v="9"/>
    <x v="234"/>
    <x v="1"/>
    <x v="266"/>
    <n v="11428"/>
  </r>
  <r>
    <n v="280"/>
    <x v="93"/>
    <x v="1"/>
    <x v="9"/>
    <x v="235"/>
    <x v="1"/>
    <x v="267"/>
    <n v="11477"/>
  </r>
  <r>
    <n v="281"/>
    <x v="103"/>
    <x v="0"/>
    <x v="9"/>
    <x v="236"/>
    <x v="1"/>
    <x v="268"/>
    <n v="11533"/>
  </r>
  <r>
    <n v="283"/>
    <x v="74"/>
    <x v="4"/>
    <x v="9"/>
    <x v="237"/>
    <x v="1"/>
    <x v="269"/>
    <n v="11574"/>
  </r>
  <r>
    <n v="284"/>
    <x v="50"/>
    <x v="7"/>
    <x v="7"/>
    <x v="238"/>
    <x v="1"/>
    <x v="270"/>
    <n v="11597"/>
  </r>
  <r>
    <n v="285"/>
    <x v="42"/>
    <x v="1"/>
    <x v="8"/>
    <x v="239"/>
    <x v="1"/>
    <x v="271"/>
    <n v="11652"/>
  </r>
  <r>
    <n v="286"/>
    <x v="35"/>
    <x v="4"/>
    <x v="16"/>
    <x v="240"/>
    <x v="1"/>
    <x v="272"/>
    <n v="11676"/>
  </r>
  <r>
    <n v="287"/>
    <x v="18"/>
    <x v="3"/>
    <x v="5"/>
    <x v="241"/>
    <x v="1"/>
    <x v="273"/>
    <n v="11758"/>
  </r>
  <r>
    <n v="288"/>
    <x v="104"/>
    <x v="2"/>
    <x v="22"/>
    <x v="242"/>
    <x v="1"/>
    <x v="274"/>
    <n v="11847"/>
  </r>
  <r>
    <n v="289"/>
    <x v="105"/>
    <x v="2"/>
    <x v="24"/>
    <x v="243"/>
    <x v="2"/>
    <x v="275"/>
    <n v="12047"/>
  </r>
  <r>
    <n v="290"/>
    <x v="52"/>
    <x v="2"/>
    <x v="25"/>
    <x v="244"/>
    <x v="2"/>
    <x v="276"/>
    <n v="12091"/>
  </r>
  <r>
    <n v="291"/>
    <x v="47"/>
    <x v="2"/>
    <x v="62"/>
    <x v="245"/>
    <x v="2"/>
    <x v="277"/>
    <n v="12094"/>
  </r>
  <r>
    <n v="292"/>
    <x v="40"/>
    <x v="2"/>
    <x v="62"/>
    <x v="245"/>
    <x v="2"/>
    <x v="278"/>
    <n v="12098"/>
  </r>
  <r>
    <n v="294"/>
    <x v="6"/>
    <x v="2"/>
    <x v="63"/>
    <x v="246"/>
    <x v="1"/>
    <x v="279"/>
    <n v="12114"/>
  </r>
  <r>
    <n v="296"/>
    <x v="12"/>
    <x v="7"/>
    <x v="50"/>
    <x v="247"/>
    <x v="2"/>
    <x v="280"/>
    <n v="12123"/>
  </r>
  <r>
    <n v="297"/>
    <x v="19"/>
    <x v="7"/>
    <x v="50"/>
    <x v="247"/>
    <x v="2"/>
    <x v="281"/>
    <n v="12141"/>
  </r>
  <r>
    <n v="298"/>
    <x v="12"/>
    <x v="7"/>
    <x v="8"/>
    <x v="248"/>
    <x v="2"/>
    <x v="282"/>
    <n v="12150"/>
  </r>
  <r>
    <n v="299"/>
    <x v="106"/>
    <x v="7"/>
    <x v="8"/>
    <x v="248"/>
    <x v="2"/>
    <x v="283"/>
    <n v="12195"/>
  </r>
  <r>
    <n v="300"/>
    <x v="107"/>
    <x v="7"/>
    <x v="36"/>
    <x v="249"/>
    <x v="2"/>
    <x v="284"/>
    <n v="12406"/>
  </r>
  <r>
    <n v="301"/>
    <x v="108"/>
    <x v="7"/>
    <x v="36"/>
    <x v="249"/>
    <x v="2"/>
    <x v="285"/>
    <n v="12423"/>
  </r>
  <r>
    <n v="302"/>
    <x v="109"/>
    <x v="7"/>
    <x v="48"/>
    <x v="250"/>
    <x v="0"/>
    <x v="286"/>
    <n v="12508"/>
  </r>
  <r>
    <n v="303"/>
    <x v="12"/>
    <x v="7"/>
    <x v="21"/>
    <x v="251"/>
    <x v="0"/>
    <x v="287"/>
    <n v="12517"/>
  </r>
  <r>
    <n v="304"/>
    <x v="110"/>
    <x v="7"/>
    <x v="5"/>
    <x v="252"/>
    <x v="0"/>
    <x v="288"/>
    <n v="12671"/>
  </r>
  <r>
    <n v="305"/>
    <x v="106"/>
    <x v="7"/>
    <x v="47"/>
    <x v="253"/>
    <x v="0"/>
    <x v="289"/>
    <n v="12716"/>
  </r>
  <r>
    <n v="306"/>
    <x v="111"/>
    <x v="7"/>
    <x v="14"/>
    <x v="254"/>
    <x v="0"/>
    <x v="290"/>
    <n v="12781"/>
  </r>
  <r>
    <n v="307"/>
    <x v="69"/>
    <x v="8"/>
    <x v="6"/>
    <x v="255"/>
    <x v="2"/>
    <x v="291"/>
    <n v="12821"/>
  </r>
  <r>
    <n v="308"/>
    <x v="93"/>
    <x v="8"/>
    <x v="6"/>
    <x v="255"/>
    <x v="2"/>
    <x v="292"/>
    <n v="12870"/>
  </r>
  <r>
    <n v="309"/>
    <x v="112"/>
    <x v="8"/>
    <x v="14"/>
    <x v="256"/>
    <x v="2"/>
    <x v="293"/>
    <n v="13037"/>
  </r>
  <r>
    <n v="310"/>
    <x v="38"/>
    <x v="8"/>
    <x v="14"/>
    <x v="256"/>
    <x v="2"/>
    <x v="294"/>
    <n v="13118"/>
  </r>
  <r>
    <n v="311"/>
    <x v="91"/>
    <x v="8"/>
    <x v="5"/>
    <x v="257"/>
    <x v="2"/>
    <x v="295"/>
    <n v="13180"/>
  </r>
  <r>
    <n v="312"/>
    <x v="72"/>
    <x v="8"/>
    <x v="5"/>
    <x v="257"/>
    <x v="2"/>
    <x v="296"/>
    <n v="13186"/>
  </r>
  <r>
    <n v="313"/>
    <x v="113"/>
    <x v="8"/>
    <x v="22"/>
    <x v="258"/>
    <x v="2"/>
    <x v="297"/>
    <n v="13421"/>
  </r>
  <r>
    <n v="314"/>
    <x v="41"/>
    <x v="8"/>
    <x v="17"/>
    <x v="259"/>
    <x v="2"/>
    <x v="298"/>
    <n v="13436"/>
  </r>
  <r>
    <n v="315"/>
    <x v="114"/>
    <x v="8"/>
    <x v="45"/>
    <x v="260"/>
    <x v="0"/>
    <x v="299"/>
    <n v="13558"/>
  </r>
  <r>
    <n v="316"/>
    <x v="24"/>
    <x v="8"/>
    <x v="35"/>
    <x v="261"/>
    <x v="0"/>
    <x v="300"/>
    <n v="13566"/>
  </r>
  <r>
    <n v="317"/>
    <x v="42"/>
    <x v="8"/>
    <x v="8"/>
    <x v="262"/>
    <x v="0"/>
    <x v="301"/>
    <n v="13621"/>
  </r>
  <r>
    <n v="318"/>
    <x v="77"/>
    <x v="8"/>
    <x v="50"/>
    <x v="263"/>
    <x v="1"/>
    <x v="302"/>
    <n v="13650"/>
  </r>
  <r>
    <n v="319"/>
    <x v="57"/>
    <x v="8"/>
    <x v="7"/>
    <x v="264"/>
    <x v="1"/>
    <x v="303"/>
    <n v="13671"/>
  </r>
  <r>
    <n v="320"/>
    <x v="5"/>
    <x v="8"/>
    <x v="16"/>
    <x v="265"/>
    <x v="1"/>
    <x v="304"/>
    <n v="13673"/>
  </r>
  <r>
    <n v="321"/>
    <x v="115"/>
    <x v="4"/>
    <x v="34"/>
    <x v="266"/>
    <x v="2"/>
    <x v="305"/>
    <n v="13877"/>
  </r>
  <r>
    <n v="322"/>
    <x v="62"/>
    <x v="4"/>
    <x v="34"/>
    <x v="266"/>
    <x v="2"/>
    <x v="306"/>
    <n v="13915"/>
  </r>
  <r>
    <n v="323"/>
    <x v="17"/>
    <x v="3"/>
    <x v="45"/>
    <x v="267"/>
    <x v="2"/>
    <x v="307"/>
    <n v="13915"/>
  </r>
  <r>
    <n v="324"/>
    <x v="90"/>
    <x v="3"/>
    <x v="45"/>
    <x v="267"/>
    <x v="2"/>
    <x v="308"/>
    <n v="13928"/>
  </r>
  <r>
    <n v="325"/>
    <x v="0"/>
    <x v="3"/>
    <x v="16"/>
    <x v="268"/>
    <x v="2"/>
    <x v="309"/>
    <n v="13940"/>
  </r>
  <r>
    <n v="326"/>
    <x v="41"/>
    <x v="3"/>
    <x v="16"/>
    <x v="268"/>
    <x v="2"/>
    <x v="310"/>
    <n v="13955"/>
  </r>
  <r>
    <n v="327"/>
    <x v="72"/>
    <x v="3"/>
    <x v="47"/>
    <x v="269"/>
    <x v="2"/>
    <x v="311"/>
    <n v="13961"/>
  </r>
  <r>
    <n v="328"/>
    <x v="38"/>
    <x v="1"/>
    <x v="49"/>
    <x v="270"/>
    <x v="0"/>
    <x v="312"/>
    <n v="14042"/>
  </r>
  <r>
    <n v="329"/>
    <x v="17"/>
    <x v="0"/>
    <x v="31"/>
    <x v="271"/>
    <x v="0"/>
    <x v="313"/>
    <n v="14042"/>
  </r>
  <r>
    <n v="330"/>
    <x v="116"/>
    <x v="5"/>
    <x v="31"/>
    <x v="272"/>
    <x v="0"/>
    <x v="314"/>
    <n v="14118"/>
  </r>
  <r>
    <n v="331"/>
    <x v="81"/>
    <x v="4"/>
    <x v="49"/>
    <x v="273"/>
    <x v="0"/>
    <x v="315"/>
    <n v="14214"/>
  </r>
  <r>
    <n v="332"/>
    <x v="86"/>
    <x v="1"/>
    <x v="31"/>
    <x v="274"/>
    <x v="0"/>
    <x v="316"/>
    <n v="14219"/>
  </r>
  <r>
    <n v="333"/>
    <x v="117"/>
    <x v="2"/>
    <x v="23"/>
    <x v="275"/>
    <x v="0"/>
    <x v="317"/>
    <n v="14251"/>
  </r>
  <r>
    <n v="334"/>
    <x v="30"/>
    <x v="2"/>
    <x v="23"/>
    <x v="276"/>
    <x v="0"/>
    <x v="318"/>
    <n v="14338"/>
  </r>
  <r>
    <n v="335"/>
    <x v="22"/>
    <x v="2"/>
    <x v="24"/>
    <x v="277"/>
    <x v="0"/>
    <x v="319"/>
    <n v="14349"/>
  </r>
  <r>
    <n v="336"/>
    <x v="47"/>
    <x v="2"/>
    <x v="24"/>
    <x v="278"/>
    <x v="0"/>
    <x v="320"/>
    <n v="14352"/>
  </r>
  <r>
    <n v="337"/>
    <x v="118"/>
    <x v="2"/>
    <x v="25"/>
    <x v="279"/>
    <x v="0"/>
    <x v="321"/>
    <n v="14463"/>
  </r>
  <r>
    <n v="338"/>
    <x v="89"/>
    <x v="2"/>
    <x v="25"/>
    <x v="280"/>
    <x v="1"/>
    <x v="322"/>
    <n v="14502"/>
  </r>
  <r>
    <n v="339"/>
    <x v="47"/>
    <x v="0"/>
    <x v="58"/>
    <x v="281"/>
    <x v="2"/>
    <x v="323"/>
    <n v="14505"/>
  </r>
  <r>
    <n v="340"/>
    <x v="65"/>
    <x v="0"/>
    <x v="58"/>
    <x v="281"/>
    <x v="2"/>
    <x v="324"/>
    <n v="14608"/>
  </r>
  <r>
    <n v="341"/>
    <x v="90"/>
    <x v="0"/>
    <x v="60"/>
    <x v="282"/>
    <x v="2"/>
    <x v="325"/>
    <n v="14621"/>
  </r>
  <r>
    <n v="342"/>
    <x v="119"/>
    <x v="0"/>
    <x v="44"/>
    <x v="283"/>
    <x v="2"/>
    <x v="326"/>
    <n v="14663"/>
  </r>
  <r>
    <n v="343"/>
    <x v="18"/>
    <x v="0"/>
    <x v="0"/>
    <x v="284"/>
    <x v="0"/>
    <x v="327"/>
    <n v="14745"/>
  </r>
  <r>
    <n v="344"/>
    <x v="40"/>
    <x v="0"/>
    <x v="44"/>
    <x v="285"/>
    <x v="0"/>
    <x v="328"/>
    <n v="14749"/>
  </r>
  <r>
    <n v="345"/>
    <x v="47"/>
    <x v="0"/>
    <x v="44"/>
    <x v="286"/>
    <x v="0"/>
    <x v="329"/>
    <n v="14752"/>
  </r>
  <r>
    <n v="346"/>
    <x v="120"/>
    <x v="0"/>
    <x v="1"/>
    <x v="287"/>
    <x v="0"/>
    <x v="330"/>
    <n v="14883"/>
  </r>
  <r>
    <n v="347"/>
    <x v="121"/>
    <x v="0"/>
    <x v="1"/>
    <x v="288"/>
    <x v="0"/>
    <x v="331"/>
    <n v="14993"/>
  </r>
  <r>
    <n v="348"/>
    <x v="18"/>
    <x v="0"/>
    <x v="1"/>
    <x v="289"/>
    <x v="1"/>
    <x v="332"/>
    <n v="15075"/>
  </r>
  <r>
    <n v="349"/>
    <x v="17"/>
    <x v="3"/>
    <x v="17"/>
    <x v="290"/>
    <x v="0"/>
    <x v="333"/>
    <n v="15075"/>
  </r>
  <r>
    <n v="350"/>
    <x v="122"/>
    <x v="3"/>
    <x v="8"/>
    <x v="291"/>
    <x v="0"/>
    <x v="334"/>
    <n v="15167"/>
  </r>
  <r>
    <n v="351"/>
    <x v="23"/>
    <x v="3"/>
    <x v="36"/>
    <x v="292"/>
    <x v="0"/>
    <x v="335"/>
    <n v="15195"/>
  </r>
  <r>
    <n v="352"/>
    <x v="57"/>
    <x v="3"/>
    <x v="16"/>
    <x v="293"/>
    <x v="0"/>
    <x v="336"/>
    <n v="15216"/>
  </r>
  <r>
    <n v="353"/>
    <x v="89"/>
    <x v="3"/>
    <x v="7"/>
    <x v="294"/>
    <x v="0"/>
    <x v="337"/>
    <n v="15255"/>
  </r>
  <r>
    <n v="354"/>
    <x v="29"/>
    <x v="3"/>
    <x v="47"/>
    <x v="295"/>
    <x v="1"/>
    <x v="338"/>
    <n v="15277"/>
  </r>
  <r>
    <n v="355"/>
    <x v="17"/>
    <x v="3"/>
    <x v="15"/>
    <x v="296"/>
    <x v="1"/>
    <x v="339"/>
    <n v="15277"/>
  </r>
  <r>
    <n v="356"/>
    <x v="123"/>
    <x v="7"/>
    <x v="22"/>
    <x v="297"/>
    <x v="0"/>
    <x v="340"/>
    <n v="15398"/>
  </r>
  <r>
    <n v="357"/>
    <x v="77"/>
    <x v="7"/>
    <x v="45"/>
    <x v="298"/>
    <x v="0"/>
    <x v="341"/>
    <n v="15427"/>
  </r>
  <r>
    <n v="358"/>
    <x v="124"/>
    <x v="7"/>
    <x v="50"/>
    <x v="299"/>
    <x v="0"/>
    <x v="342"/>
    <n v="15540"/>
  </r>
  <r>
    <n v="359"/>
    <x v="21"/>
    <x v="7"/>
    <x v="21"/>
    <x v="300"/>
    <x v="1"/>
    <x v="343"/>
    <n v="15566"/>
  </r>
  <r>
    <n v="360"/>
    <x v="111"/>
    <x v="7"/>
    <x v="6"/>
    <x v="301"/>
    <x v="1"/>
    <x v="344"/>
    <n v="15631"/>
  </r>
  <r>
    <n v="361"/>
    <x v="90"/>
    <x v="7"/>
    <x v="64"/>
    <x v="302"/>
    <x v="1"/>
    <x v="345"/>
    <n v="15644"/>
  </r>
  <r>
    <n v="362"/>
    <x v="17"/>
    <x v="0"/>
    <x v="8"/>
    <x v="303"/>
    <x v="2"/>
    <x v="346"/>
    <n v="15644"/>
  </r>
  <r>
    <n v="363"/>
    <x v="125"/>
    <x v="0"/>
    <x v="8"/>
    <x v="303"/>
    <x v="2"/>
    <x v="347"/>
    <n v="15748"/>
  </r>
  <r>
    <n v="364"/>
    <x v="126"/>
    <x v="0"/>
    <x v="7"/>
    <x v="304"/>
    <x v="2"/>
    <x v="348"/>
    <n v="15961"/>
  </r>
  <r>
    <n v="365"/>
    <x v="127"/>
    <x v="0"/>
    <x v="21"/>
    <x v="305"/>
    <x v="2"/>
    <x v="349"/>
    <n v="16204"/>
  </r>
  <r>
    <n v="366"/>
    <x v="68"/>
    <x v="0"/>
    <x v="21"/>
    <x v="305"/>
    <x v="2"/>
    <x v="350"/>
    <n v="16254"/>
  </r>
  <r>
    <n v="367"/>
    <x v="86"/>
    <x v="5"/>
    <x v="19"/>
    <x v="306"/>
    <x v="2"/>
    <x v="351"/>
    <n v="16259"/>
  </r>
  <r>
    <n v="368"/>
    <x v="23"/>
    <x v="5"/>
    <x v="19"/>
    <x v="306"/>
    <x v="2"/>
    <x v="352"/>
    <n v="16287"/>
  </r>
  <r>
    <n v="369"/>
    <x v="128"/>
    <x v="5"/>
    <x v="2"/>
    <x v="307"/>
    <x v="2"/>
    <x v="353"/>
    <n v="16440"/>
  </r>
  <r>
    <n v="370"/>
    <x v="86"/>
    <x v="5"/>
    <x v="2"/>
    <x v="307"/>
    <x v="2"/>
    <x v="354"/>
    <n v="16445"/>
  </r>
  <r>
    <n v="371"/>
    <x v="3"/>
    <x v="5"/>
    <x v="3"/>
    <x v="308"/>
    <x v="2"/>
    <x v="355"/>
    <n v="16499"/>
  </r>
  <r>
    <n v="372"/>
    <x v="74"/>
    <x v="5"/>
    <x v="3"/>
    <x v="308"/>
    <x v="2"/>
    <x v="356"/>
    <n v="16540"/>
  </r>
  <r>
    <n v="373"/>
    <x v="44"/>
    <x v="5"/>
    <x v="18"/>
    <x v="309"/>
    <x v="0"/>
    <x v="357"/>
    <n v="16652"/>
  </r>
  <r>
    <n v="374"/>
    <x v="82"/>
    <x v="5"/>
    <x v="2"/>
    <x v="310"/>
    <x v="0"/>
    <x v="358"/>
    <n v="16698"/>
  </r>
  <r>
    <n v="375"/>
    <x v="129"/>
    <x v="5"/>
    <x v="19"/>
    <x v="311"/>
    <x v="0"/>
    <x v="359"/>
    <n v="16858"/>
  </r>
  <r>
    <n v="376"/>
    <x v="53"/>
    <x v="5"/>
    <x v="3"/>
    <x v="312"/>
    <x v="0"/>
    <x v="360"/>
    <n v="16933"/>
  </r>
  <r>
    <n v="377"/>
    <x v="87"/>
    <x v="5"/>
    <x v="20"/>
    <x v="313"/>
    <x v="0"/>
    <x v="361"/>
    <n v="16969"/>
  </r>
  <r>
    <n v="378"/>
    <x v="130"/>
    <x v="5"/>
    <x v="2"/>
    <x v="314"/>
    <x v="0"/>
    <x v="362"/>
    <n v="17098"/>
  </r>
  <r>
    <n v="379"/>
    <x v="21"/>
    <x v="5"/>
    <x v="3"/>
    <x v="315"/>
    <x v="1"/>
    <x v="363"/>
    <n v="17124"/>
  </r>
  <r>
    <n v="380"/>
    <x v="33"/>
    <x v="5"/>
    <x v="2"/>
    <x v="316"/>
    <x v="1"/>
    <x v="364"/>
    <n v="17125"/>
  </r>
  <r>
    <n v="381"/>
    <x v="17"/>
    <x v="9"/>
    <x v="65"/>
    <x v="317"/>
    <x v="1"/>
    <x v="365"/>
    <n v="17125"/>
  </r>
  <r>
    <n v="382"/>
    <x v="12"/>
    <x v="9"/>
    <x v="65"/>
    <x v="318"/>
    <x v="1"/>
    <x v="366"/>
    <n v="17134"/>
  </r>
  <r>
    <n v="383"/>
    <x v="49"/>
    <x v="8"/>
    <x v="28"/>
    <x v="319"/>
    <x v="1"/>
    <x v="367"/>
    <n v="17154"/>
  </r>
  <r>
    <n v="384"/>
    <x v="131"/>
    <x v="8"/>
    <x v="33"/>
    <x v="320"/>
    <x v="1"/>
    <x v="368"/>
    <n v="17201"/>
  </r>
  <r>
    <n v="385"/>
    <x v="75"/>
    <x v="8"/>
    <x v="66"/>
    <x v="321"/>
    <x v="1"/>
    <x v="369"/>
    <n v="17244"/>
  </r>
  <r>
    <n v="386"/>
    <x v="53"/>
    <x v="8"/>
    <x v="56"/>
    <x v="322"/>
    <x v="0"/>
    <x v="370"/>
    <n v="17319"/>
  </r>
  <r>
    <n v="387"/>
    <x v="106"/>
    <x v="8"/>
    <x v="32"/>
    <x v="323"/>
    <x v="0"/>
    <x v="371"/>
    <n v="17364"/>
  </r>
  <r>
    <n v="388"/>
    <x v="14"/>
    <x v="8"/>
    <x v="57"/>
    <x v="324"/>
    <x v="0"/>
    <x v="372"/>
    <n v="17435"/>
  </r>
  <r>
    <n v="389"/>
    <x v="132"/>
    <x v="8"/>
    <x v="49"/>
    <x v="325"/>
    <x v="2"/>
    <x v="373"/>
    <n v="17584"/>
  </r>
  <r>
    <n v="390"/>
    <x v="66"/>
    <x v="8"/>
    <x v="49"/>
    <x v="325"/>
    <x v="2"/>
    <x v="374"/>
    <n v="17635"/>
  </r>
  <r>
    <n v="391"/>
    <x v="50"/>
    <x v="8"/>
    <x v="32"/>
    <x v="326"/>
    <x v="2"/>
    <x v="375"/>
    <n v="17658"/>
  </r>
  <r>
    <n v="392"/>
    <x v="108"/>
    <x v="8"/>
    <x v="32"/>
    <x v="326"/>
    <x v="2"/>
    <x v="376"/>
    <n v="17675"/>
  </r>
  <r>
    <n v="393"/>
    <x v="133"/>
    <x v="8"/>
    <x v="56"/>
    <x v="327"/>
    <x v="2"/>
    <x v="377"/>
    <n v="17772"/>
  </r>
  <r>
    <n v="394"/>
    <x v="65"/>
    <x v="8"/>
    <x v="56"/>
    <x v="327"/>
    <x v="2"/>
    <x v="378"/>
    <n v="17875"/>
  </r>
  <r>
    <n v="395"/>
    <x v="82"/>
    <x v="8"/>
    <x v="30"/>
    <x v="328"/>
    <x v="2"/>
    <x v="379"/>
    <n v="17921"/>
  </r>
  <r>
    <n v="396"/>
    <x v="64"/>
    <x v="8"/>
    <x v="30"/>
    <x v="328"/>
    <x v="2"/>
    <x v="380"/>
    <n v="17979"/>
  </r>
  <r>
    <n v="397"/>
    <x v="93"/>
    <x v="8"/>
    <x v="31"/>
    <x v="329"/>
    <x v="2"/>
    <x v="381"/>
    <n v="18028"/>
  </r>
  <r>
    <n v="398"/>
    <x v="17"/>
    <x v="8"/>
    <x v="31"/>
    <x v="329"/>
    <x v="2"/>
    <x v="382"/>
    <n v="18028"/>
  </r>
  <r>
    <n v="399"/>
    <x v="95"/>
    <x v="2"/>
    <x v="6"/>
    <x v="330"/>
    <x v="2"/>
    <x v="383"/>
    <n v="18167"/>
  </r>
  <r>
    <n v="400"/>
    <x v="106"/>
    <x v="2"/>
    <x v="34"/>
    <x v="331"/>
    <x v="2"/>
    <x v="384"/>
    <n v="18212"/>
  </r>
  <r>
    <n v="402"/>
    <x v="134"/>
    <x v="2"/>
    <x v="15"/>
    <x v="332"/>
    <x v="0"/>
    <x v="385"/>
    <n v="18352"/>
  </r>
  <r>
    <n v="403"/>
    <x v="135"/>
    <x v="2"/>
    <x v="14"/>
    <x v="333"/>
    <x v="0"/>
    <x v="386"/>
    <n v="18509"/>
  </r>
  <r>
    <n v="404"/>
    <x v="11"/>
    <x v="2"/>
    <x v="45"/>
    <x v="334"/>
    <x v="0"/>
    <x v="387"/>
    <n v="18616"/>
  </r>
  <r>
    <n v="405"/>
    <x v="6"/>
    <x v="2"/>
    <x v="67"/>
    <x v="335"/>
    <x v="0"/>
    <x v="388"/>
    <n v="18632"/>
  </r>
  <r>
    <n v="406"/>
    <x v="99"/>
    <x v="2"/>
    <x v="64"/>
    <x v="336"/>
    <x v="0"/>
    <x v="389"/>
    <n v="18665"/>
  </r>
  <r>
    <n v="407"/>
    <x v="40"/>
    <x v="3"/>
    <x v="41"/>
    <x v="337"/>
    <x v="1"/>
    <x v="390"/>
    <n v="18669"/>
  </r>
  <r>
    <n v="409"/>
    <x v="78"/>
    <x v="3"/>
    <x v="38"/>
    <x v="338"/>
    <x v="1"/>
    <x v="391"/>
    <n v="18730"/>
  </r>
  <r>
    <n v="410"/>
    <x v="47"/>
    <x v="3"/>
    <x v="40"/>
    <x v="339"/>
    <x v="2"/>
    <x v="392"/>
    <n v="18733"/>
  </r>
  <r>
    <n v="411"/>
    <x v="32"/>
    <x v="3"/>
    <x v="40"/>
    <x v="339"/>
    <x v="2"/>
    <x v="393"/>
    <n v="18767"/>
  </r>
  <r>
    <n v="412"/>
    <x v="83"/>
    <x v="3"/>
    <x v="39"/>
    <x v="340"/>
    <x v="2"/>
    <x v="394"/>
    <n v="18890"/>
  </r>
  <r>
    <n v="413"/>
    <x v="108"/>
    <x v="3"/>
    <x v="39"/>
    <x v="340"/>
    <x v="2"/>
    <x v="395"/>
    <n v="18907"/>
  </r>
  <r>
    <n v="414"/>
    <x v="18"/>
    <x v="3"/>
    <x v="37"/>
    <x v="341"/>
    <x v="2"/>
    <x v="396"/>
    <n v="18989"/>
  </r>
  <r>
    <n v="415"/>
    <x v="17"/>
    <x v="3"/>
    <x v="37"/>
    <x v="341"/>
    <x v="2"/>
    <x v="397"/>
    <n v="18989"/>
  </r>
  <r>
    <n v="416"/>
    <x v="50"/>
    <x v="3"/>
    <x v="38"/>
    <x v="342"/>
    <x v="2"/>
    <x v="398"/>
    <n v="19012"/>
  </r>
  <r>
    <n v="417"/>
    <x v="47"/>
    <x v="3"/>
    <x v="38"/>
    <x v="343"/>
    <x v="0"/>
    <x v="399"/>
    <n v="19015"/>
  </r>
  <r>
    <n v="418"/>
    <x v="125"/>
    <x v="3"/>
    <x v="40"/>
    <x v="344"/>
    <x v="0"/>
    <x v="400"/>
    <n v="19119"/>
  </r>
  <r>
    <n v="419"/>
    <x v="82"/>
    <x v="3"/>
    <x v="37"/>
    <x v="345"/>
    <x v="0"/>
    <x v="401"/>
    <n v="19165"/>
  </r>
  <r>
    <n v="420"/>
    <x v="106"/>
    <x v="7"/>
    <x v="51"/>
    <x v="346"/>
    <x v="0"/>
    <x v="402"/>
    <n v="19210"/>
  </r>
  <r>
    <n v="421"/>
    <x v="75"/>
    <x v="7"/>
    <x v="68"/>
    <x v="347"/>
    <x v="0"/>
    <x v="403"/>
    <n v="19253"/>
  </r>
  <r>
    <n v="422"/>
    <x v="136"/>
    <x v="7"/>
    <x v="68"/>
    <x v="348"/>
    <x v="0"/>
    <x v="404"/>
    <n v="19313"/>
  </r>
  <r>
    <n v="423"/>
    <x v="35"/>
    <x v="3"/>
    <x v="14"/>
    <x v="349"/>
    <x v="1"/>
    <x v="405"/>
    <n v="19337"/>
  </r>
  <r>
    <n v="424"/>
    <x v="88"/>
    <x v="3"/>
    <x v="16"/>
    <x v="350"/>
    <x v="1"/>
    <x v="406"/>
    <n v="19409"/>
  </r>
  <r>
    <n v="425"/>
    <x v="52"/>
    <x v="3"/>
    <x v="34"/>
    <x v="351"/>
    <x v="0"/>
    <x v="407"/>
    <n v="19453"/>
  </r>
  <r>
    <n v="426"/>
    <x v="54"/>
    <x v="3"/>
    <x v="7"/>
    <x v="352"/>
    <x v="0"/>
    <x v="408"/>
    <n v="19569"/>
  </r>
  <r>
    <n v="427"/>
    <x v="83"/>
    <x v="3"/>
    <x v="47"/>
    <x v="353"/>
    <x v="0"/>
    <x v="409"/>
    <n v="19692"/>
  </r>
  <r>
    <n v="428"/>
    <x v="43"/>
    <x v="3"/>
    <x v="5"/>
    <x v="354"/>
    <x v="0"/>
    <x v="410"/>
    <n v="19699"/>
  </r>
  <r>
    <n v="429"/>
    <x v="49"/>
    <x v="3"/>
    <x v="21"/>
    <x v="355"/>
    <x v="0"/>
    <x v="411"/>
    <n v="19719"/>
  </r>
  <r>
    <n v="430"/>
    <x v="19"/>
    <x v="5"/>
    <x v="30"/>
    <x v="356"/>
    <x v="0"/>
    <x v="412"/>
    <n v="19737"/>
  </r>
  <r>
    <n v="431"/>
    <x v="18"/>
    <x v="3"/>
    <x v="31"/>
    <x v="357"/>
    <x v="0"/>
    <x v="413"/>
    <n v="19819"/>
  </r>
  <r>
    <n v="432"/>
    <x v="55"/>
    <x v="1"/>
    <x v="28"/>
    <x v="358"/>
    <x v="0"/>
    <x v="414"/>
    <n v="19896"/>
  </r>
  <r>
    <n v="433"/>
    <x v="73"/>
    <x v="11"/>
    <x v="30"/>
    <x v="359"/>
    <x v="0"/>
    <x v="415"/>
    <n v="19963"/>
  </r>
  <r>
    <n v="434"/>
    <x v="88"/>
    <x v="2"/>
    <x v="28"/>
    <x v="360"/>
    <x v="0"/>
    <x v="416"/>
    <n v="20035"/>
  </r>
  <r>
    <n v="435"/>
    <x v="56"/>
    <x v="8"/>
    <x v="49"/>
    <x v="361"/>
    <x v="0"/>
    <x v="417"/>
    <n v="20101"/>
  </r>
  <r>
    <n v="436"/>
    <x v="21"/>
    <x v="4"/>
    <x v="49"/>
    <x v="362"/>
    <x v="0"/>
    <x v="418"/>
    <n v="20127"/>
  </r>
  <r>
    <n v="437"/>
    <x v="32"/>
    <x v="0"/>
    <x v="57"/>
    <x v="363"/>
    <x v="0"/>
    <x v="419"/>
    <n v="20161"/>
  </r>
  <r>
    <n v="438"/>
    <x v="33"/>
    <x v="7"/>
    <x v="28"/>
    <x v="364"/>
    <x v="0"/>
    <x v="420"/>
    <n v="20162"/>
  </r>
  <r>
    <n v="439"/>
    <x v="71"/>
    <x v="2"/>
    <x v="63"/>
    <x v="365"/>
    <x v="1"/>
    <x v="421"/>
    <n v="20181"/>
  </r>
  <r>
    <n v="440"/>
    <x v="23"/>
    <x v="2"/>
    <x v="63"/>
    <x v="366"/>
    <x v="1"/>
    <x v="422"/>
    <n v="20209"/>
  </r>
  <r>
    <n v="441"/>
    <x v="34"/>
    <x v="2"/>
    <x v="69"/>
    <x v="367"/>
    <x v="1"/>
    <x v="423"/>
    <n v="20268"/>
  </r>
  <r>
    <n v="443"/>
    <x v="137"/>
    <x v="2"/>
    <x v="23"/>
    <x v="368"/>
    <x v="0"/>
    <x v="424"/>
    <n v="20388"/>
  </r>
  <r>
    <n v="444"/>
    <x v="138"/>
    <x v="2"/>
    <x v="23"/>
    <x v="369"/>
    <x v="0"/>
    <x v="425"/>
    <n v="20502"/>
  </r>
  <r>
    <n v="445"/>
    <x v="12"/>
    <x v="2"/>
    <x v="24"/>
    <x v="370"/>
    <x v="2"/>
    <x v="426"/>
    <n v="20511"/>
  </r>
  <r>
    <n v="446"/>
    <x v="66"/>
    <x v="2"/>
    <x v="24"/>
    <x v="370"/>
    <x v="2"/>
    <x v="427"/>
    <n v="20562"/>
  </r>
  <r>
    <n v="447"/>
    <x v="116"/>
    <x v="2"/>
    <x v="25"/>
    <x v="371"/>
    <x v="2"/>
    <x v="428"/>
    <n v="20638"/>
  </r>
  <r>
    <n v="448"/>
    <x v="17"/>
    <x v="2"/>
    <x v="25"/>
    <x v="371"/>
    <x v="2"/>
    <x v="429"/>
    <n v="20638"/>
  </r>
  <r>
    <n v="449"/>
    <x v="88"/>
    <x v="5"/>
    <x v="5"/>
    <x v="372"/>
    <x v="1"/>
    <x v="430"/>
    <n v="20710"/>
  </r>
  <r>
    <n v="450"/>
    <x v="12"/>
    <x v="5"/>
    <x v="16"/>
    <x v="373"/>
    <x v="1"/>
    <x v="431"/>
    <n v="20719"/>
  </r>
  <r>
    <n v="451"/>
    <x v="49"/>
    <x v="5"/>
    <x v="14"/>
    <x v="374"/>
    <x v="2"/>
    <x v="432"/>
    <n v="20739"/>
  </r>
  <r>
    <n v="452"/>
    <x v="4"/>
    <x v="5"/>
    <x v="14"/>
    <x v="374"/>
    <x v="2"/>
    <x v="433"/>
    <n v="20770"/>
  </r>
  <r>
    <n v="453"/>
    <x v="139"/>
    <x v="5"/>
    <x v="45"/>
    <x v="375"/>
    <x v="2"/>
    <x v="434"/>
    <n v="21024"/>
  </r>
  <r>
    <n v="454"/>
    <x v="0"/>
    <x v="5"/>
    <x v="47"/>
    <x v="376"/>
    <x v="2"/>
    <x v="435"/>
    <n v="21036"/>
  </r>
  <r>
    <n v="455"/>
    <x v="17"/>
    <x v="4"/>
    <x v="36"/>
    <x v="377"/>
    <x v="2"/>
    <x v="436"/>
    <n v="21036"/>
  </r>
  <r>
    <n v="456"/>
    <x v="84"/>
    <x v="4"/>
    <x v="8"/>
    <x v="378"/>
    <x v="2"/>
    <x v="437"/>
    <n v="21172"/>
  </r>
  <r>
    <n v="457"/>
    <x v="39"/>
    <x v="2"/>
    <x v="34"/>
    <x v="379"/>
    <x v="1"/>
    <x v="438"/>
    <n v="21266"/>
  </r>
  <r>
    <n v="458"/>
    <x v="71"/>
    <x v="2"/>
    <x v="64"/>
    <x v="380"/>
    <x v="1"/>
    <x v="439"/>
    <n v="21285"/>
  </r>
  <r>
    <n v="459"/>
    <x v="67"/>
    <x v="2"/>
    <x v="22"/>
    <x v="381"/>
    <x v="1"/>
    <x v="440"/>
    <n v="21355"/>
  </r>
  <r>
    <n v="460"/>
    <x v="40"/>
    <x v="2"/>
    <x v="17"/>
    <x v="382"/>
    <x v="0"/>
    <x v="441"/>
    <n v="21359"/>
  </r>
  <r>
    <n v="461"/>
    <x v="17"/>
    <x v="2"/>
    <x v="14"/>
    <x v="383"/>
    <x v="0"/>
    <x v="442"/>
    <n v="21359"/>
  </r>
  <r>
    <n v="462"/>
    <x v="109"/>
    <x v="2"/>
    <x v="35"/>
    <x v="384"/>
    <x v="0"/>
    <x v="443"/>
    <n v="21444"/>
  </r>
  <r>
    <n v="464"/>
    <x v="8"/>
    <x v="0"/>
    <x v="36"/>
    <x v="385"/>
    <x v="1"/>
    <x v="444"/>
    <n v="21474"/>
  </r>
  <r>
    <n v="465"/>
    <x v="21"/>
    <x v="0"/>
    <x v="45"/>
    <x v="386"/>
    <x v="1"/>
    <x v="445"/>
    <n v="21500"/>
  </r>
  <r>
    <n v="466"/>
    <x v="6"/>
    <x v="3"/>
    <x v="22"/>
    <x v="387"/>
    <x v="0"/>
    <x v="446"/>
    <n v="21516"/>
  </r>
  <r>
    <n v="467"/>
    <x v="70"/>
    <x v="3"/>
    <x v="6"/>
    <x v="388"/>
    <x v="0"/>
    <x v="447"/>
    <n v="21594"/>
  </r>
  <r>
    <n v="468"/>
    <x v="104"/>
    <x v="3"/>
    <x v="16"/>
    <x v="389"/>
    <x v="0"/>
    <x v="448"/>
    <n v="21683"/>
  </r>
  <r>
    <n v="469"/>
    <x v="106"/>
    <x v="7"/>
    <x v="53"/>
    <x v="390"/>
    <x v="1"/>
    <x v="449"/>
    <n v="21728"/>
  </r>
  <r>
    <n v="470"/>
    <x v="22"/>
    <x v="7"/>
    <x v="53"/>
    <x v="391"/>
    <x v="1"/>
    <x v="450"/>
    <n v="21739"/>
  </r>
  <r>
    <n v="471"/>
    <x v="62"/>
    <x v="7"/>
    <x v="52"/>
    <x v="392"/>
    <x v="1"/>
    <x v="451"/>
    <n v="21777"/>
  </r>
  <r>
    <n v="472"/>
    <x v="22"/>
    <x v="7"/>
    <x v="54"/>
    <x v="393"/>
    <x v="1"/>
    <x v="452"/>
    <n v="21788"/>
  </r>
  <r>
    <n v="473"/>
    <x v="66"/>
    <x v="7"/>
    <x v="52"/>
    <x v="394"/>
    <x v="0"/>
    <x v="453"/>
    <n v="21839"/>
  </r>
  <r>
    <n v="474"/>
    <x v="41"/>
    <x v="7"/>
    <x v="53"/>
    <x v="395"/>
    <x v="0"/>
    <x v="454"/>
    <n v="21854"/>
  </r>
  <r>
    <n v="475"/>
    <x v="12"/>
    <x v="7"/>
    <x v="68"/>
    <x v="396"/>
    <x v="0"/>
    <x v="455"/>
    <n v="21863"/>
  </r>
  <r>
    <n v="476"/>
    <x v="5"/>
    <x v="7"/>
    <x v="54"/>
    <x v="397"/>
    <x v="2"/>
    <x v="456"/>
    <n v="21865"/>
  </r>
  <r>
    <n v="477"/>
    <x v="71"/>
    <x v="7"/>
    <x v="54"/>
    <x v="397"/>
    <x v="2"/>
    <x v="457"/>
    <n v="21884"/>
  </r>
  <r>
    <n v="478"/>
    <x v="47"/>
    <x v="7"/>
    <x v="70"/>
    <x v="398"/>
    <x v="2"/>
    <x v="458"/>
    <n v="21887"/>
  </r>
  <r>
    <n v="479"/>
    <x v="37"/>
    <x v="7"/>
    <x v="70"/>
    <x v="398"/>
    <x v="2"/>
    <x v="459"/>
    <n v="21901"/>
  </r>
  <r>
    <n v="480"/>
    <x v="57"/>
    <x v="3"/>
    <x v="38"/>
    <x v="399"/>
    <x v="0"/>
    <x v="460"/>
    <n v="21922"/>
  </r>
  <r>
    <n v="481"/>
    <x v="104"/>
    <x v="3"/>
    <x v="38"/>
    <x v="400"/>
    <x v="0"/>
    <x v="461"/>
    <n v="22011"/>
  </r>
  <r>
    <n v="482"/>
    <x v="28"/>
    <x v="3"/>
    <x v="61"/>
    <x v="401"/>
    <x v="0"/>
    <x v="462"/>
    <n v="22074"/>
  </r>
  <r>
    <n v="483"/>
    <x v="12"/>
    <x v="3"/>
    <x v="61"/>
    <x v="402"/>
    <x v="1"/>
    <x v="463"/>
    <n v="22083"/>
  </r>
  <r>
    <n v="484"/>
    <x v="69"/>
    <x v="3"/>
    <x v="38"/>
    <x v="403"/>
    <x v="1"/>
    <x v="464"/>
    <n v="22123"/>
  </r>
  <r>
    <n v="485"/>
    <x v="109"/>
    <x v="3"/>
    <x v="38"/>
    <x v="404"/>
    <x v="1"/>
    <x v="465"/>
    <n v="22208"/>
  </r>
  <r>
    <n v="486"/>
    <x v="140"/>
    <x v="3"/>
    <x v="40"/>
    <x v="405"/>
    <x v="2"/>
    <x v="466"/>
    <n v="22282"/>
  </r>
  <r>
    <n v="487"/>
    <x v="40"/>
    <x v="3"/>
    <x v="40"/>
    <x v="405"/>
    <x v="2"/>
    <x v="467"/>
    <n v="22286"/>
  </r>
  <r>
    <n v="488"/>
    <x v="22"/>
    <x v="8"/>
    <x v="17"/>
    <x v="406"/>
    <x v="2"/>
    <x v="468"/>
    <n v="22297"/>
  </r>
  <r>
    <n v="489"/>
    <x v="88"/>
    <x v="8"/>
    <x v="17"/>
    <x v="406"/>
    <x v="2"/>
    <x v="469"/>
    <n v="22369"/>
  </r>
  <r>
    <n v="490"/>
    <x v="17"/>
    <x v="8"/>
    <x v="17"/>
    <x v="407"/>
    <x v="2"/>
    <x v="470"/>
    <n v="22369"/>
  </r>
  <r>
    <n v="491"/>
    <x v="91"/>
    <x v="8"/>
    <x v="17"/>
    <x v="407"/>
    <x v="2"/>
    <x v="471"/>
    <n v="22431"/>
  </r>
  <r>
    <n v="492"/>
    <x v="10"/>
    <x v="8"/>
    <x v="11"/>
    <x v="408"/>
    <x v="2"/>
    <x v="472"/>
    <n v="22458"/>
  </r>
  <r>
    <n v="494"/>
    <x v="17"/>
    <x v="8"/>
    <x v="11"/>
    <x v="409"/>
    <x v="2"/>
    <x v="473"/>
    <n v="22458"/>
  </r>
  <r>
    <n v="495"/>
    <x v="17"/>
    <x v="8"/>
    <x v="11"/>
    <x v="410"/>
    <x v="1"/>
    <x v="474"/>
    <n v="22458"/>
  </r>
  <r>
    <n v="496"/>
    <x v="141"/>
    <x v="8"/>
    <x v="11"/>
    <x v="411"/>
    <x v="1"/>
    <x v="475"/>
    <n v="22531"/>
  </r>
  <r>
    <n v="497"/>
    <x v="55"/>
    <x v="8"/>
    <x v="11"/>
    <x v="412"/>
    <x v="1"/>
    <x v="476"/>
    <n v="22608"/>
  </r>
  <r>
    <n v="498"/>
    <x v="33"/>
    <x v="8"/>
    <x v="11"/>
    <x v="413"/>
    <x v="1"/>
    <x v="477"/>
    <n v="22609"/>
  </r>
  <r>
    <n v="499"/>
    <x v="51"/>
    <x v="8"/>
    <x v="11"/>
    <x v="414"/>
    <x v="1"/>
    <x v="478"/>
    <n v="22689"/>
  </r>
  <r>
    <n v="500"/>
    <x v="103"/>
    <x v="8"/>
    <x v="45"/>
    <x v="415"/>
    <x v="0"/>
    <x v="479"/>
    <n v="22745"/>
  </r>
  <r>
    <n v="501"/>
    <x v="56"/>
    <x v="8"/>
    <x v="45"/>
    <x v="416"/>
    <x v="0"/>
    <x v="480"/>
    <n v="22811"/>
  </r>
  <r>
    <n v="502"/>
    <x v="43"/>
    <x v="8"/>
    <x v="45"/>
    <x v="417"/>
    <x v="0"/>
    <x v="481"/>
    <n v="22818"/>
  </r>
  <r>
    <n v="503"/>
    <x v="52"/>
    <x v="7"/>
    <x v="30"/>
    <x v="418"/>
    <x v="2"/>
    <x v="482"/>
    <n v="22862"/>
  </r>
  <r>
    <n v="504"/>
    <x v="90"/>
    <x v="7"/>
    <x v="30"/>
    <x v="418"/>
    <x v="2"/>
    <x v="483"/>
    <n v="22875"/>
  </r>
  <r>
    <n v="505"/>
    <x v="17"/>
    <x v="8"/>
    <x v="56"/>
    <x v="419"/>
    <x v="2"/>
    <x v="484"/>
    <n v="22875"/>
  </r>
  <r>
    <n v="507"/>
    <x v="119"/>
    <x v="8"/>
    <x v="32"/>
    <x v="420"/>
    <x v="2"/>
    <x v="485"/>
    <n v="22917"/>
  </r>
  <r>
    <n v="508"/>
    <x v="49"/>
    <x v="8"/>
    <x v="32"/>
    <x v="420"/>
    <x v="2"/>
    <x v="486"/>
    <n v="22937"/>
  </r>
  <r>
    <n v="509"/>
    <x v="43"/>
    <x v="8"/>
    <x v="57"/>
    <x v="421"/>
    <x v="2"/>
    <x v="487"/>
    <n v="22944"/>
  </r>
  <r>
    <n v="510"/>
    <x v="42"/>
    <x v="8"/>
    <x v="57"/>
    <x v="421"/>
    <x v="2"/>
    <x v="488"/>
    <n v="22999"/>
  </r>
  <r>
    <n v="511"/>
    <x v="68"/>
    <x v="8"/>
    <x v="31"/>
    <x v="422"/>
    <x v="2"/>
    <x v="489"/>
    <n v="23049"/>
  </r>
  <r>
    <n v="512"/>
    <x v="52"/>
    <x v="8"/>
    <x v="31"/>
    <x v="422"/>
    <x v="2"/>
    <x v="490"/>
    <n v="23093"/>
  </r>
  <r>
    <n v="513"/>
    <x v="16"/>
    <x v="1"/>
    <x v="71"/>
    <x v="423"/>
    <x v="1"/>
    <x v="491"/>
    <n v="23150"/>
  </r>
  <r>
    <n v="514"/>
    <x v="12"/>
    <x v="7"/>
    <x v="71"/>
    <x v="424"/>
    <x v="1"/>
    <x v="492"/>
    <n v="23159"/>
  </r>
  <r>
    <n v="516"/>
    <x v="5"/>
    <x v="13"/>
    <x v="71"/>
    <x v="425"/>
    <x v="1"/>
    <x v="493"/>
    <n v="23161"/>
  </r>
  <r>
    <n v="518"/>
    <x v="17"/>
    <x v="7"/>
    <x v="22"/>
    <x v="426"/>
    <x v="2"/>
    <x v="494"/>
    <n v="23161"/>
  </r>
  <r>
    <n v="519"/>
    <x v="87"/>
    <x v="7"/>
    <x v="22"/>
    <x v="426"/>
    <x v="2"/>
    <x v="495"/>
    <n v="23197"/>
  </r>
  <r>
    <n v="520"/>
    <x v="36"/>
    <x v="5"/>
    <x v="2"/>
    <x v="427"/>
    <x v="2"/>
    <x v="496"/>
    <n v="23232"/>
  </r>
  <r>
    <n v="521"/>
    <x v="19"/>
    <x v="5"/>
    <x v="2"/>
    <x v="427"/>
    <x v="2"/>
    <x v="497"/>
    <n v="23250"/>
  </r>
  <r>
    <n v="522"/>
    <x v="7"/>
    <x v="5"/>
    <x v="19"/>
    <x v="428"/>
    <x v="2"/>
    <x v="498"/>
    <n v="23329"/>
  </r>
  <r>
    <n v="523"/>
    <x v="77"/>
    <x v="5"/>
    <x v="19"/>
    <x v="428"/>
    <x v="2"/>
    <x v="499"/>
    <n v="23358"/>
  </r>
  <r>
    <n v="524"/>
    <x v="66"/>
    <x v="5"/>
    <x v="72"/>
    <x v="429"/>
    <x v="0"/>
    <x v="500"/>
    <n v="23409"/>
  </r>
  <r>
    <n v="525"/>
    <x v="17"/>
    <x v="5"/>
    <x v="72"/>
    <x v="430"/>
    <x v="0"/>
    <x v="501"/>
    <n v="23409"/>
  </r>
  <r>
    <n v="526"/>
    <x v="111"/>
    <x v="5"/>
    <x v="19"/>
    <x v="431"/>
    <x v="0"/>
    <x v="502"/>
    <n v="23474"/>
  </r>
  <r>
    <n v="527"/>
    <x v="24"/>
    <x v="2"/>
    <x v="11"/>
    <x v="432"/>
    <x v="0"/>
    <x v="503"/>
    <n v="23482"/>
  </r>
  <r>
    <n v="528"/>
    <x v="19"/>
    <x v="2"/>
    <x v="11"/>
    <x v="433"/>
    <x v="0"/>
    <x v="504"/>
    <n v="23500"/>
  </r>
  <r>
    <n v="529"/>
    <x v="17"/>
    <x v="2"/>
    <x v="11"/>
    <x v="434"/>
    <x v="0"/>
    <x v="505"/>
    <n v="23500"/>
  </r>
  <r>
    <n v="530"/>
    <x v="108"/>
    <x v="2"/>
    <x v="8"/>
    <x v="435"/>
    <x v="1"/>
    <x v="506"/>
    <n v="23517"/>
  </r>
  <r>
    <n v="531"/>
    <x v="46"/>
    <x v="2"/>
    <x v="8"/>
    <x v="436"/>
    <x v="1"/>
    <x v="507"/>
    <n v="23569"/>
  </r>
  <r>
    <n v="532"/>
    <x v="106"/>
    <x v="0"/>
    <x v="5"/>
    <x v="437"/>
    <x v="2"/>
    <x v="508"/>
    <n v="23614"/>
  </r>
  <r>
    <n v="533"/>
    <x v="50"/>
    <x v="0"/>
    <x v="16"/>
    <x v="438"/>
    <x v="2"/>
    <x v="509"/>
    <n v="23637"/>
  </r>
  <r>
    <n v="534"/>
    <x v="90"/>
    <x v="0"/>
    <x v="16"/>
    <x v="438"/>
    <x v="2"/>
    <x v="510"/>
    <n v="23650"/>
  </r>
  <r>
    <n v="535"/>
    <x v="22"/>
    <x v="8"/>
    <x v="49"/>
    <x v="439"/>
    <x v="2"/>
    <x v="511"/>
    <n v="23661"/>
  </r>
  <r>
    <n v="536"/>
    <x v="49"/>
    <x v="8"/>
    <x v="49"/>
    <x v="439"/>
    <x v="2"/>
    <x v="512"/>
    <n v="23681"/>
  </r>
  <r>
    <n v="537"/>
    <x v="33"/>
    <x v="8"/>
    <x v="49"/>
    <x v="440"/>
    <x v="1"/>
    <x v="513"/>
    <n v="23682"/>
  </r>
  <r>
    <n v="538"/>
    <x v="22"/>
    <x v="8"/>
    <x v="56"/>
    <x v="441"/>
    <x v="1"/>
    <x v="514"/>
    <n v="23693"/>
  </r>
  <r>
    <n v="539"/>
    <x v="6"/>
    <x v="8"/>
    <x v="32"/>
    <x v="442"/>
    <x v="0"/>
    <x v="515"/>
    <n v="2370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n v="1"/>
    <n v="0"/>
    <s v="Zimbabwe"/>
    <s v="Bulawayo"/>
    <d v="2010-05-28T00:00:00"/>
    <s v="ODI"/>
    <n v="21"/>
    <n v="847"/>
    <x v="0"/>
  </r>
  <r>
    <n v="2"/>
    <n v="0"/>
    <s v="SriLanka"/>
    <s v="Dambulla"/>
    <d v="2010-08-16T00:00:00"/>
    <s v="ODI"/>
    <n v="30"/>
    <n v="1108"/>
    <x v="0"/>
  </r>
  <r>
    <n v="3"/>
    <n v="0"/>
    <s v="NewZealand"/>
    <s v="Bengaluru"/>
    <d v="2010-12-07T00:00:00"/>
    <s v="ODI"/>
    <n v="37"/>
    <n v="1503"/>
    <x v="0"/>
  </r>
  <r>
    <n v="4"/>
    <n v="0"/>
    <s v="WestIndies"/>
    <s v="NorthSound"/>
    <d v="2011-06-11T00:00:00"/>
    <s v="ODI"/>
    <n v="57"/>
    <n v="2105"/>
    <x v="0"/>
  </r>
  <r>
    <n v="5"/>
    <n v="0"/>
    <s v="WestIndies"/>
    <s v="Bridgetown"/>
    <d v="2011-06-28T00:00:00"/>
    <s v="Test"/>
    <n v="62"/>
    <n v="2240"/>
    <x v="0"/>
  </r>
  <r>
    <n v="6"/>
    <n v="0"/>
    <s v="England"/>
    <s v="Kolkata"/>
    <d v="2011-10-25T00:00:00"/>
    <s v="ODI"/>
    <n v="75"/>
    <n v="2765"/>
    <x v="0"/>
  </r>
  <r>
    <n v="7"/>
    <n v="0"/>
    <s v="Australia"/>
    <s v="Melbourne"/>
    <d v="2011-12-26T00:00:00"/>
    <s v="Test"/>
    <n v="85"/>
    <n v="3149"/>
    <x v="0"/>
  </r>
  <r>
    <n v="8"/>
    <n v="0"/>
    <s v="Pakistan"/>
    <s v="Chennai"/>
    <d v="2012-12-30T00:00:00"/>
    <s v="ODI"/>
    <n v="131"/>
    <n v="5335"/>
    <x v="0"/>
  </r>
  <r>
    <n v="9"/>
    <n v="0"/>
    <s v="England"/>
    <s v="Dharamsala"/>
    <d v="2013-01-27T00:00:00"/>
    <s v="ODI"/>
    <n v="138"/>
    <n v="5503"/>
    <x v="0"/>
  </r>
  <r>
    <n v="10"/>
    <n v="0"/>
    <s v="Australia"/>
    <s v="Bengaluru"/>
    <d v="2013-11-02T00:00:00"/>
    <s v="ODI"/>
    <n v="163"/>
    <n v="6681"/>
    <x v="0"/>
  </r>
  <r>
    <n v="11"/>
    <n v="0"/>
    <s v="SouthAfrica"/>
    <s v="Durban"/>
    <d v="2013-12-08T00:00:00"/>
    <s v="ODI"/>
    <n v="170"/>
    <n v="6976"/>
    <x v="0"/>
  </r>
  <r>
    <n v="12"/>
    <n v="0"/>
    <s v="England"/>
    <s v="Lord's"/>
    <d v="2014-07-17T00:00:00"/>
    <s v="Test"/>
    <n v="196"/>
    <n v="8295"/>
    <x v="0"/>
  </r>
  <r>
    <n v="13"/>
    <n v="0"/>
    <s v="England"/>
    <s v="Manchester"/>
    <d v="2014-08-07T00:00:00"/>
    <s v="Test"/>
    <n v="199"/>
    <n v="8362"/>
    <x v="0"/>
  </r>
  <r>
    <n v="14"/>
    <n v="0"/>
    <s v="England"/>
    <s v="Cardiff"/>
    <d v="2014-08-27T00:00:00"/>
    <s v="ODI"/>
    <n v="203"/>
    <n v="8395"/>
    <x v="0"/>
  </r>
  <r>
    <n v="15"/>
    <n v="0"/>
    <s v="Australia"/>
    <s v="Pune"/>
    <d v="2017-02-23T00:00:00"/>
    <s v="Test"/>
    <n v="308"/>
    <n v="13915"/>
    <x v="0"/>
  </r>
  <r>
    <n v="16"/>
    <n v="0"/>
    <s v="SriLanka"/>
    <s v="TheOval"/>
    <d v="2017-06-08T00:00:00"/>
    <s v="ODI"/>
    <n v="314"/>
    <n v="14042"/>
    <x v="0"/>
  </r>
  <r>
    <n v="17"/>
    <n v="0"/>
    <s v="Australia"/>
    <s v="Chennai"/>
    <d v="2017-09-17T00:00:00"/>
    <s v="ODI"/>
    <n v="334"/>
    <n v="15075"/>
    <x v="0"/>
  </r>
  <r>
    <n v="18"/>
    <n v="0"/>
    <s v="Australia"/>
    <s v="Guwahati"/>
    <d v="2017-10-10T00:00:00"/>
    <s v="T20"/>
    <n v="340"/>
    <n v="15277"/>
    <x v="0"/>
  </r>
  <r>
    <n v="19"/>
    <n v="0"/>
    <s v="SriLanka"/>
    <s v="Kolkata"/>
    <d v="2017-11-16T00:00:00"/>
    <s v="Test"/>
    <n v="347"/>
    <n v="15644"/>
    <x v="0"/>
  </r>
  <r>
    <n v="20"/>
    <n v="0"/>
    <s v="Ireland"/>
    <s v="Dublin(Malahide)"/>
    <d v="2018-06-27T00:00:00"/>
    <s v="T20"/>
    <n v="366"/>
    <n v="17125"/>
    <x v="0"/>
  </r>
  <r>
    <n v="21"/>
    <n v="0"/>
    <s v="England"/>
    <s v="TheOval"/>
    <d v="2018-09-07T00:00:00"/>
    <s v="Test"/>
    <n v="383"/>
    <n v="18028"/>
    <x v="0"/>
  </r>
  <r>
    <n v="22"/>
    <n v="0"/>
    <s v="Australia"/>
    <s v="Melbourne"/>
    <d v="2018-12-26T00:00:00"/>
    <s v="Test"/>
    <n v="398"/>
    <n v="18989"/>
    <x v="0"/>
  </r>
  <r>
    <n v="23"/>
    <n v="0"/>
    <s v="WestIndies"/>
    <s v="Kingston"/>
    <d v="2019-08-30T00:00:00"/>
    <s v="Test"/>
    <n v="430"/>
    <n v="20638"/>
    <x v="0"/>
  </r>
  <r>
    <n v="24"/>
    <n v="0"/>
    <s v="Bangladesh"/>
    <s v="Indore"/>
    <d v="2019-11-14T00:00:00"/>
    <s v="Test"/>
    <n v="437"/>
    <n v="21036"/>
    <x v="0"/>
  </r>
  <r>
    <n v="25"/>
    <n v="0"/>
    <s v="WestIndies"/>
    <s v="Visakhapatnam"/>
    <d v="2019-12-18T00:00:00"/>
    <s v="ODI"/>
    <n v="443"/>
    <n v="21359"/>
    <x v="0"/>
  </r>
  <r>
    <n v="26"/>
    <n v="0"/>
    <s v="England"/>
    <s v="Chennai"/>
    <d v="2021-02-13T00:00:00"/>
    <s v="Test"/>
    <n v="471"/>
    <n v="22369"/>
    <x v="0"/>
  </r>
  <r>
    <n v="27"/>
    <n v="0"/>
    <s v="England"/>
    <s v="Ahmedabad"/>
    <d v="2021-03-04T00:00:00"/>
    <s v="Test"/>
    <n v="474"/>
    <n v="22458"/>
    <x v="0"/>
  </r>
  <r>
    <n v="28"/>
    <n v="0"/>
    <s v="England"/>
    <s v="Ahmedabad"/>
    <d v="2021-03-12T00:00:00"/>
    <s v="T20"/>
    <n v="475"/>
    <n v="22458"/>
    <x v="0"/>
  </r>
  <r>
    <n v="29"/>
    <n v="0"/>
    <s v="England"/>
    <s v="Nottingham"/>
    <d v="2021-08-04T00:00:00"/>
    <s v="Test"/>
    <n v="485"/>
    <n v="22875"/>
    <x v="0"/>
  </r>
  <r>
    <n v="30"/>
    <n v="0"/>
    <s v="NewZealand"/>
    <s v="Wankhede"/>
    <d v="2021-12-03T00:00:00"/>
    <s v="Test"/>
    <n v="495"/>
    <n v="23161"/>
    <x v="0"/>
  </r>
  <r>
    <n v="31"/>
    <n v="0"/>
    <s v="SouthAfrica"/>
    <s v="Paarl"/>
    <d v="2022-01-21T00:00:00"/>
    <s v="ODI"/>
    <n v="502"/>
    <n v="23409"/>
    <x v="0"/>
  </r>
  <r>
    <n v="32"/>
    <n v="0"/>
    <s v="WestIndies"/>
    <s v="Ahmedabad"/>
    <d v="2022-02-11T00:00:00"/>
    <s v="ODI"/>
    <n v="506"/>
    <n v="23500"/>
    <x v="0"/>
  </r>
  <r>
    <n v="33"/>
    <n v="102"/>
    <s v="Bangladesh"/>
    <s v="Mirpur"/>
    <d v="2010-01-11T00:00:00"/>
    <s v="ODI"/>
    <n v="17"/>
    <n v="757"/>
    <x v="1"/>
  </r>
  <r>
    <n v="34"/>
    <n v="118"/>
    <s v="Australia"/>
    <s v="Visakhapatnam"/>
    <d v="2010-10-20T00:00:00"/>
    <s v="ODI"/>
    <n v="33"/>
    <n v="1271"/>
    <x v="1"/>
  </r>
  <r>
    <n v="35"/>
    <n v="105"/>
    <s v="NewZealand"/>
    <s v="Guwahati"/>
    <d v="2010-11-28T00:00:00"/>
    <s v="ODI"/>
    <n v="34"/>
    <n v="1376"/>
    <x v="1"/>
  </r>
  <r>
    <n v="36"/>
    <n v="100"/>
    <s v="Bangladesh"/>
    <s v="Mirpur"/>
    <d v="2011-02-19T00:00:00"/>
    <s v="ODI"/>
    <n v="45"/>
    <n v="1826"/>
    <x v="1"/>
  </r>
  <r>
    <n v="37"/>
    <n v="107"/>
    <s v="England"/>
    <s v="Cardiff"/>
    <d v="2011-09-16T00:00:00"/>
    <s v="ODI"/>
    <n v="70"/>
    <n v="2495"/>
    <x v="1"/>
  </r>
  <r>
    <n v="38"/>
    <n v="112"/>
    <s v="England"/>
    <s v="Delhi"/>
    <d v="2011-10-17T00:00:00"/>
    <s v="ODI"/>
    <n v="72"/>
    <n v="2644"/>
    <x v="1"/>
  </r>
  <r>
    <n v="39"/>
    <n v="117"/>
    <s v="WestIndies"/>
    <s v="Visakhapatnam"/>
    <d v="2011-12-02T00:00:00"/>
    <s v="ODI"/>
    <n v="80"/>
    <n v="3015"/>
    <x v="1"/>
  </r>
  <r>
    <n v="40"/>
    <n v="116"/>
    <s v="Australia"/>
    <s v="Adelaide"/>
    <d v="2012-01-24T00:00:00"/>
    <s v="Test"/>
    <n v="90"/>
    <n v="3416"/>
    <x v="1"/>
  </r>
  <r>
    <n v="41"/>
    <n v="133"/>
    <s v="SriLanka"/>
    <s v="Hobart"/>
    <d v="2012-02-28T00:00:00"/>
    <s v="ODI"/>
    <n v="101"/>
    <n v="3864"/>
    <x v="1"/>
  </r>
  <r>
    <n v="42"/>
    <n v="108"/>
    <s v="SriLanka"/>
    <s v="Mirpur"/>
    <d v="2012-03-13T00:00:00"/>
    <s v="ODI"/>
    <n v="102"/>
    <n v="3972"/>
    <x v="1"/>
  </r>
  <r>
    <n v="43"/>
    <n v="183"/>
    <s v="Pakistan"/>
    <s v="Mirpur"/>
    <d v="2012-03-18T00:00:00"/>
    <s v="ODI"/>
    <n v="104"/>
    <n v="4221"/>
    <x v="1"/>
  </r>
  <r>
    <n v="44"/>
    <n v="106"/>
    <s v="SriLanka"/>
    <s v="Hambantota"/>
    <d v="2012-07-21T00:00:00"/>
    <s v="ODI"/>
    <n v="105"/>
    <n v="4327"/>
    <x v="1"/>
  </r>
  <r>
    <n v="45"/>
    <n v="128"/>
    <s v="SriLanka"/>
    <s v="Colombo(RPS)"/>
    <d v="2012-07-31T00:00:00"/>
    <s v="ODI"/>
    <n v="108"/>
    <n v="4494"/>
    <x v="1"/>
  </r>
  <r>
    <n v="46"/>
    <n v="103"/>
    <s v="NewZealand"/>
    <s v="Bengaluru"/>
    <d v="2012-08-31T00:00:00"/>
    <s v="Test"/>
    <n v="112"/>
    <n v="4746"/>
    <x v="1"/>
  </r>
  <r>
    <n v="47"/>
    <n v="103"/>
    <s v="England"/>
    <s v="Nagpur"/>
    <d v="2012-12-13T00:00:00"/>
    <s v="Test"/>
    <n v="126"/>
    <n v="5240"/>
    <x v="1"/>
  </r>
  <r>
    <n v="48"/>
    <n v="107"/>
    <s v="Australia"/>
    <s v="Chennai"/>
    <d v="2013-02-22T00:00:00"/>
    <s v="Test"/>
    <n v="139"/>
    <n v="5610"/>
    <x v="1"/>
  </r>
  <r>
    <n v="49"/>
    <n v="102"/>
    <s v="WestIndies"/>
    <s v="PortofSpain"/>
    <d v="2013-07-05T00:00:00"/>
    <s v="ODI"/>
    <n v="152"/>
    <n v="6078"/>
    <x v="1"/>
  </r>
  <r>
    <n v="50"/>
    <n v="115"/>
    <s v="Zimbabwe"/>
    <s v="Harare"/>
    <d v="2013-07-24T00:00:00"/>
    <s v="ODI"/>
    <n v="155"/>
    <n v="6226"/>
    <x v="1"/>
  </r>
  <r>
    <n v="51"/>
    <n v="100"/>
    <s v="Australia"/>
    <s v="Jaipur"/>
    <d v="2013-10-16T00:00:00"/>
    <s v="ODI"/>
    <n v="160"/>
    <n v="6498"/>
    <x v="1"/>
  </r>
  <r>
    <n v="52"/>
    <n v="115"/>
    <s v="Australia"/>
    <s v="Nagpur"/>
    <d v="2013-10-30T00:00:00"/>
    <s v="ODI"/>
    <n v="162"/>
    <n v="6681"/>
    <x v="1"/>
  </r>
  <r>
    <n v="53"/>
    <n v="119"/>
    <s v="SouthAfrica"/>
    <s v="Johannesburg"/>
    <d v="2013-12-18T00:00:00"/>
    <s v="Test"/>
    <n v="171"/>
    <n v="7095"/>
    <x v="1"/>
  </r>
  <r>
    <n v="54"/>
    <n v="123"/>
    <s v="NewZealand"/>
    <s v="Napier"/>
    <d v="2014-01-19T00:00:00"/>
    <s v="ODI"/>
    <n v="175"/>
    <n v="7371"/>
    <x v="1"/>
  </r>
  <r>
    <n v="55"/>
    <n v="105"/>
    <s v="NewZealand"/>
    <s v="Wellington"/>
    <d v="2014-02-14T00:00:00"/>
    <s v="Test"/>
    <n v="183"/>
    <n v="7753"/>
    <x v="1"/>
  </r>
  <r>
    <n v="56"/>
    <n v="136"/>
    <s v="Bangladesh"/>
    <s v="Fatullah"/>
    <d v="2014-02-26T00:00:00"/>
    <s v="ODI"/>
    <n v="184"/>
    <n v="7889"/>
    <x v="1"/>
  </r>
  <r>
    <n v="57"/>
    <n v="127"/>
    <s v="WestIndies"/>
    <s v="Dharamsala"/>
    <d v="2014-10-17T00:00:00"/>
    <s v="ODI"/>
    <n v="210"/>
    <n v="8706"/>
    <x v="1"/>
  </r>
  <r>
    <n v="58"/>
    <n v="139"/>
    <s v="SriLanka"/>
    <s v="Ranchi"/>
    <d v="2014-11-16T00:00:00"/>
    <s v="ODI"/>
    <n v="215"/>
    <n v="9035"/>
    <x v="1"/>
  </r>
  <r>
    <n v="59"/>
    <n v="115"/>
    <s v="Australia"/>
    <s v="Adelaide"/>
    <d v="2014-12-09T00:00:00"/>
    <s v="Test"/>
    <n v="216"/>
    <n v="9150"/>
    <x v="1"/>
  </r>
  <r>
    <n v="60"/>
    <n v="141"/>
    <s v="Australia"/>
    <s v="Adelaide"/>
    <d v="2014-12-09T00:00:00"/>
    <s v="Test"/>
    <n v="217"/>
    <n v="9291"/>
    <x v="1"/>
  </r>
  <r>
    <n v="61"/>
    <n v="169"/>
    <s v="Australia"/>
    <s v="Melbourne"/>
    <d v="2014-12-26T00:00:00"/>
    <s v="Test"/>
    <n v="220"/>
    <n v="9480"/>
    <x v="1"/>
  </r>
  <r>
    <n v="62"/>
    <n v="147"/>
    <s v="Australia"/>
    <s v="Sydney"/>
    <d v="2015-01-06T00:00:00"/>
    <s v="Test"/>
    <n v="222"/>
    <n v="9681"/>
    <x v="1"/>
  </r>
  <r>
    <n v="63"/>
    <n v="107"/>
    <s v="Pakistan"/>
    <s v="Adelaide"/>
    <d v="2015-02-15T00:00:00"/>
    <s v="ODI"/>
    <n v="228"/>
    <n v="9858"/>
    <x v="1"/>
  </r>
  <r>
    <n v="64"/>
    <n v="103"/>
    <s v="SriLanka"/>
    <s v="Galle"/>
    <d v="2015-08-12T00:00:00"/>
    <s v="Test"/>
    <n v="240"/>
    <n v="10222"/>
    <x v="1"/>
  </r>
  <r>
    <n v="65"/>
    <n v="138"/>
    <s v="SouthAfrica"/>
    <s v="Chennai"/>
    <d v="2015-10-22T00:00:00"/>
    <s v="ODI"/>
    <n v="251"/>
    <n v="10634"/>
    <x v="1"/>
  </r>
  <r>
    <n v="66"/>
    <n v="117"/>
    <s v="Australia"/>
    <s v="Melbourne"/>
    <d v="2016-01-17T00:00:00"/>
    <s v="ODI"/>
    <n v="261"/>
    <n v="11108"/>
    <x v="1"/>
  </r>
  <r>
    <n v="67"/>
    <n v="106"/>
    <s v="Australia"/>
    <s v="Canberra"/>
    <d v="2016-01-20T00:00:00"/>
    <s v="ODI"/>
    <n v="262"/>
    <n v="11214"/>
    <x v="1"/>
  </r>
  <r>
    <n v="68"/>
    <n v="200"/>
    <s v="WestIndies"/>
    <s v="NorthSound"/>
    <d v="2016-07-21T00:00:00"/>
    <s v="Test"/>
    <n v="276"/>
    <n v="12047"/>
    <x v="1"/>
  </r>
  <r>
    <n v="69"/>
    <n v="211"/>
    <s v="NewZealand"/>
    <s v="Indore"/>
    <d v="2016-10-08T00:00:00"/>
    <s v="Test"/>
    <n v="285"/>
    <n v="12406"/>
    <x v="1"/>
  </r>
  <r>
    <n v="70"/>
    <n v="154"/>
    <s v="NewZealand"/>
    <s v="Mohali"/>
    <d v="2016-10-23T00:00:00"/>
    <s v="ODI"/>
    <n v="289"/>
    <n v="12671"/>
    <x v="1"/>
  </r>
  <r>
    <n v="71"/>
    <n v="167"/>
    <s v="England"/>
    <s v="Visakhapatnam"/>
    <d v="2016-11-17T00:00:00"/>
    <s v="Test"/>
    <n v="294"/>
    <n v="13037"/>
    <x v="1"/>
  </r>
  <r>
    <n v="72"/>
    <n v="235"/>
    <s v="England"/>
    <s v="Wankhede"/>
    <d v="2016-12-08T00:00:00"/>
    <s v="Test"/>
    <n v="298"/>
    <n v="13421"/>
    <x v="1"/>
  </r>
  <r>
    <n v="73"/>
    <n v="122"/>
    <s v="England"/>
    <s v="Pune"/>
    <d v="2017-01-15T00:00:00"/>
    <s v="ODI"/>
    <n v="300"/>
    <n v="13558"/>
    <x v="1"/>
  </r>
  <r>
    <n v="74"/>
    <n v="204"/>
    <s v="Bangladesh"/>
    <s v="Hyderabad(Deccan)"/>
    <d v="2017-02-09T00:00:00"/>
    <s v="Test"/>
    <n v="306"/>
    <n v="13877"/>
    <x v="1"/>
  </r>
  <r>
    <n v="75"/>
    <n v="111"/>
    <s v="WestIndies"/>
    <s v="Kingston"/>
    <d v="2017-07-06T00:00:00"/>
    <s v="ODI"/>
    <n v="322"/>
    <n v="14463"/>
    <x v="1"/>
  </r>
  <r>
    <n v="76"/>
    <n v="103"/>
    <s v="SriLanka"/>
    <s v="Galle"/>
    <d v="2017-07-26T00:00:00"/>
    <s v="Test"/>
    <n v="325"/>
    <n v="14608"/>
    <x v="1"/>
  </r>
  <r>
    <n v="77"/>
    <n v="131"/>
    <s v="SriLanka"/>
    <s v="Colombo(RPS)"/>
    <d v="2017-08-31T00:00:00"/>
    <s v="ODI"/>
    <n v="331"/>
    <n v="14883"/>
    <x v="1"/>
  </r>
  <r>
    <n v="78"/>
    <n v="110"/>
    <s v="SriLanka"/>
    <s v="Colombo(RPS)"/>
    <d v="2017-09-03T00:00:00"/>
    <s v="ODI"/>
    <n v="332"/>
    <n v="14993"/>
    <x v="1"/>
  </r>
  <r>
    <n v="79"/>
    <n v="121"/>
    <s v="NewZealand"/>
    <s v="Wankhede"/>
    <d v="2017-10-22T00:00:00"/>
    <s v="ODI"/>
    <n v="341"/>
    <n v="15398"/>
    <x v="1"/>
  </r>
  <r>
    <n v="80"/>
    <n v="113"/>
    <s v="NewZealand"/>
    <s v="Kanpur"/>
    <d v="2017-10-29T00:00:00"/>
    <s v="ODI"/>
    <n v="343"/>
    <n v="15540"/>
    <x v="1"/>
  </r>
  <r>
    <n v="81"/>
    <n v="104"/>
    <s v="SriLanka"/>
    <s v="Kolkata"/>
    <d v="2017-11-16T00:00:00"/>
    <s v="Test"/>
    <n v="348"/>
    <n v="15748"/>
    <x v="1"/>
  </r>
  <r>
    <n v="82"/>
    <n v="213"/>
    <s v="SriLanka"/>
    <s v="Nagpur"/>
    <d v="2017-11-24T00:00:00"/>
    <s v="Test"/>
    <n v="349"/>
    <n v="15961"/>
    <x v="1"/>
  </r>
  <r>
    <n v="83"/>
    <n v="243"/>
    <s v="SriLanka"/>
    <s v="Delhi"/>
    <d v="2017-12-02T00:00:00"/>
    <s v="Test"/>
    <n v="350"/>
    <n v="16204"/>
    <x v="1"/>
  </r>
  <r>
    <n v="84"/>
    <n v="153"/>
    <s v="SouthAfrica"/>
    <s v="Centurion"/>
    <d v="2018-01-13T00:00:00"/>
    <s v="Test"/>
    <n v="354"/>
    <n v="16440"/>
    <x v="1"/>
  </r>
  <r>
    <n v="85"/>
    <n v="112"/>
    <s v="SouthAfrica"/>
    <s v="Durban"/>
    <d v="2018-02-01T00:00:00"/>
    <s v="ODI"/>
    <n v="358"/>
    <n v="16652"/>
    <x v="1"/>
  </r>
  <r>
    <n v="86"/>
    <n v="160"/>
    <s v="SouthAfrica"/>
    <s v="CapeTown"/>
    <d v="2018-02-07T00:00:00"/>
    <s v="ODI"/>
    <n v="360"/>
    <n v="16858"/>
    <x v="1"/>
  </r>
  <r>
    <n v="87"/>
    <n v="129"/>
    <s v="SouthAfrica"/>
    <s v="Centurion"/>
    <d v="2018-02-16T00:00:00"/>
    <s v="ODI"/>
    <n v="363"/>
    <n v="17098"/>
    <x v="1"/>
  </r>
  <r>
    <n v="88"/>
    <n v="149"/>
    <s v="England"/>
    <s v="Birmingham"/>
    <d v="2018-08-01T00:00:00"/>
    <s v="Test"/>
    <n v="374"/>
    <n v="17584"/>
    <x v="1"/>
  </r>
  <r>
    <n v="89"/>
    <n v="103"/>
    <s v="England"/>
    <s v="Nottingham"/>
    <d v="2018-08-18T00:00:00"/>
    <s v="Test"/>
    <n v="379"/>
    <n v="17875"/>
    <x v="1"/>
  </r>
  <r>
    <n v="90"/>
    <n v="139"/>
    <s v="WestIndies"/>
    <s v="Rajkot"/>
    <d v="2018-10-04T00:00:00"/>
    <s v="Test"/>
    <n v="384"/>
    <n v="18167"/>
    <x v="1"/>
  </r>
  <r>
    <n v="91"/>
    <n v="140"/>
    <s v="WestIndies"/>
    <s v="Guwahati"/>
    <d v="2018-10-21T00:00:00"/>
    <s v="ODI"/>
    <n v="386"/>
    <n v="18352"/>
    <x v="1"/>
  </r>
  <r>
    <n v="92"/>
    <n v="157"/>
    <s v="WestIndies"/>
    <s v="Visakhapatnam"/>
    <d v="2018-10-24T00:00:00"/>
    <s v="ODI"/>
    <n v="387"/>
    <n v="18509"/>
    <x v="1"/>
  </r>
  <r>
    <n v="93"/>
    <n v="107"/>
    <s v="WestIndies"/>
    <s v="Pune"/>
    <d v="2018-10-27T00:00:00"/>
    <s v="ODI"/>
    <n v="388"/>
    <n v="18616"/>
    <x v="1"/>
  </r>
  <r>
    <n v="94"/>
    <n v="123"/>
    <s v="Australia"/>
    <s v="Perth"/>
    <d v="2018-12-14T00:00:00"/>
    <s v="Test"/>
    <n v="395"/>
    <n v="18890"/>
    <x v="1"/>
  </r>
  <r>
    <n v="95"/>
    <n v="104"/>
    <s v="Australia"/>
    <s v="Adelaide"/>
    <d v="2019-01-15T00:00:00"/>
    <s v="ODI"/>
    <n v="401"/>
    <n v="19119"/>
    <x v="1"/>
  </r>
  <r>
    <n v="96"/>
    <n v="116"/>
    <s v="Australia"/>
    <s v="Nagpur"/>
    <d v="2019-03-05T00:00:00"/>
    <s v="ODI"/>
    <n v="409"/>
    <n v="19569"/>
    <x v="1"/>
  </r>
  <r>
    <n v="97"/>
    <n v="123"/>
    <s v="Australia"/>
    <s v="Ranchi"/>
    <d v="2019-03-08T00:00:00"/>
    <s v="ODI"/>
    <n v="410"/>
    <n v="19692"/>
    <x v="1"/>
  </r>
  <r>
    <n v="98"/>
    <n v="120"/>
    <s v="WestIndies"/>
    <s v="PortofSpain"/>
    <d v="2019-08-11T00:00:00"/>
    <s v="ODI"/>
    <n v="425"/>
    <n v="20388"/>
    <x v="1"/>
  </r>
  <r>
    <n v="99"/>
    <n v="114"/>
    <s v="WestIndies"/>
    <s v="PortofSpain"/>
    <d v="2019-08-14T00:00:00"/>
    <s v="ODI"/>
    <n v="426"/>
    <n v="20502"/>
    <x v="1"/>
  </r>
  <r>
    <n v="100"/>
    <n v="254"/>
    <s v="SouthAfrica"/>
    <s v="Pune"/>
    <d v="2019-10-10T00:00:00"/>
    <s v="Test"/>
    <n v="435"/>
    <n v="21024"/>
    <x v="1"/>
  </r>
  <r>
    <n v="101"/>
    <n v="136"/>
    <s v="Bangladesh"/>
    <s v="Kolkata"/>
    <d v="2019-11-22T00:00:00"/>
    <s v="Test"/>
    <n v="438"/>
    <n v="21172"/>
    <x v="1"/>
  </r>
  <r>
    <n v="102"/>
    <n v="54"/>
    <s v="SriLanka"/>
    <s v="Colombo(RPS)"/>
    <d v="2008-08-27T00:00:00"/>
    <s v="ODI"/>
    <n v="4"/>
    <n v="128"/>
    <x v="2"/>
  </r>
  <r>
    <n v="103"/>
    <n v="79"/>
    <s v="WestIndies"/>
    <s v="Johannesburg"/>
    <d v="2009-09-30T00:00:00"/>
    <s v="ODI"/>
    <n v="8"/>
    <n v="256"/>
    <x v="2"/>
  </r>
  <r>
    <n v="104"/>
    <n v="54"/>
    <s v="SriLanka"/>
    <s v="Nagpur"/>
    <d v="2009-12-18T00:00:00"/>
    <s v="ODI"/>
    <n v="12"/>
    <n v="377"/>
    <x v="2"/>
  </r>
  <r>
    <n v="105"/>
    <n v="91"/>
    <s v="Bangladesh"/>
    <s v="Mirpur"/>
    <d v="2010-01-07T00:00:00"/>
    <s v="ODI"/>
    <n v="15"/>
    <n v="584"/>
    <x v="2"/>
  </r>
  <r>
    <n v="106"/>
    <n v="71"/>
    <s v="SriLanka"/>
    <s v="Mirpur"/>
    <d v="2010-01-10T00:00:00"/>
    <s v="ODI"/>
    <n v="16"/>
    <n v="655"/>
    <x v="2"/>
  </r>
  <r>
    <n v="107"/>
    <n v="57"/>
    <s v="SouthAfrica"/>
    <s v="Ahmedabad"/>
    <d v="2010-02-27T00:00:00"/>
    <s v="ODI"/>
    <n v="20"/>
    <n v="847"/>
    <x v="2"/>
  </r>
  <r>
    <n v="108"/>
    <n v="82"/>
    <s v="SriLanka"/>
    <s v="Bulawayo"/>
    <d v="2010-05-30T00:00:00"/>
    <s v="ODI"/>
    <n v="22"/>
    <n v="929"/>
    <x v="2"/>
  </r>
  <r>
    <n v="109"/>
    <n v="68"/>
    <s v="SriLanka"/>
    <s v="Harare"/>
    <d v="2010-06-05T00:00:00"/>
    <s v="ODI"/>
    <n v="24"/>
    <n v="1015"/>
    <x v="2"/>
  </r>
  <r>
    <n v="110"/>
    <n v="64"/>
    <s v="NewZealand"/>
    <s v="Jaipur"/>
    <d v="2010-12-01T00:00:00"/>
    <s v="ODI"/>
    <n v="35"/>
    <n v="1440"/>
    <x v="2"/>
  </r>
  <r>
    <n v="111"/>
    <n v="63"/>
    <s v="NewZealand"/>
    <s v="Vadodara"/>
    <d v="2010-12-04T00:00:00"/>
    <s v="ODI"/>
    <n v="36"/>
    <n v="1503"/>
    <x v="2"/>
  </r>
  <r>
    <n v="112"/>
    <n v="54"/>
    <s v="SouthAfrica"/>
    <s v="Durban"/>
    <d v="2011-01-12T00:00:00"/>
    <s v="ODI"/>
    <n v="40"/>
    <n v="1587"/>
    <x v="2"/>
  </r>
  <r>
    <n v="113"/>
    <n v="87"/>
    <s v="SouthAfrica"/>
    <s v="Gqeberha"/>
    <d v="2011-01-21T00:00:00"/>
    <s v="ODI"/>
    <n v="43"/>
    <n v="1724"/>
    <x v="2"/>
  </r>
  <r>
    <n v="114"/>
    <n v="59"/>
    <s v="WestIndies"/>
    <s v="Chennai"/>
    <d v="2011-03-20T00:00:00"/>
    <s v="ODI"/>
    <n v="50"/>
    <n v="1940"/>
    <x v="2"/>
  </r>
  <r>
    <n v="115"/>
    <n v="81"/>
    <s v="WestIndies"/>
    <s v="PortofSpain"/>
    <d v="2011-06-08T00:00:00"/>
    <s v="ODI"/>
    <n v="56"/>
    <n v="2105"/>
    <x v="2"/>
  </r>
  <r>
    <n v="116"/>
    <n v="94"/>
    <s v="WestIndies"/>
    <s v="Kingston"/>
    <d v="2011-06-16T00:00:00"/>
    <s v="ODI"/>
    <n v="59"/>
    <n v="2221"/>
    <x v="2"/>
  </r>
  <r>
    <n v="117"/>
    <n v="55"/>
    <s v="England"/>
    <s v="Chester-le-Street"/>
    <d v="2011-09-03T00:00:00"/>
    <s v="ODI"/>
    <n v="66"/>
    <n v="2356"/>
    <x v="2"/>
  </r>
  <r>
    <n v="118"/>
    <n v="86"/>
    <s v="England"/>
    <s v="Wankhede"/>
    <d v="2011-10-23T00:00:00"/>
    <s v="ODI"/>
    <n v="74"/>
    <n v="2765"/>
    <x v="2"/>
  </r>
  <r>
    <n v="119"/>
    <n v="52"/>
    <s v="WestIndies"/>
    <s v="Wankhede"/>
    <d v="2011-11-22T00:00:00"/>
    <s v="Test"/>
    <n v="77"/>
    <n v="2832"/>
    <x v="2"/>
  </r>
  <r>
    <n v="120"/>
    <n v="63"/>
    <s v="WestIndies"/>
    <s v="Wankhede"/>
    <d v="2011-11-22T00:00:00"/>
    <s v="Test"/>
    <n v="78"/>
    <n v="2895"/>
    <x v="2"/>
  </r>
  <r>
    <n v="121"/>
    <n v="80"/>
    <s v="WestIndies"/>
    <s v="Chennai"/>
    <d v="2011-12-11T00:00:00"/>
    <s v="ODI"/>
    <n v="83"/>
    <n v="3138"/>
    <x v="2"/>
  </r>
  <r>
    <n v="122"/>
    <n v="75"/>
    <s v="Australia"/>
    <s v="Perth"/>
    <d v="2012-01-13T00:00:00"/>
    <s v="Test"/>
    <n v="89"/>
    <n v="3300"/>
    <x v="2"/>
  </r>
  <r>
    <n v="123"/>
    <n v="77"/>
    <s v="SriLanka"/>
    <s v="Perth"/>
    <d v="2012-02-08T00:00:00"/>
    <s v="ODI"/>
    <n v="95"/>
    <n v="3599"/>
    <x v="2"/>
  </r>
  <r>
    <n v="124"/>
    <n v="66"/>
    <s v="SriLanka"/>
    <s v="Brisbane"/>
    <d v="2012-02-21T00:00:00"/>
    <s v="ODI"/>
    <n v="99"/>
    <n v="3710"/>
    <x v="2"/>
  </r>
  <r>
    <n v="125"/>
    <n v="66"/>
    <s v="Bangladesh"/>
    <s v="Mirpur"/>
    <d v="2012-03-16T00:00:00"/>
    <s v="ODI"/>
    <n v="103"/>
    <n v="4038"/>
    <x v="2"/>
  </r>
  <r>
    <n v="126"/>
    <n v="68"/>
    <s v="SriLanka"/>
    <s v="Pallekele"/>
    <d v="2012-08-07T00:00:00"/>
    <s v="T20"/>
    <n v="110"/>
    <n v="4585"/>
    <x v="2"/>
  </r>
  <r>
    <n v="127"/>
    <n v="58"/>
    <s v="NewZealand"/>
    <s v="Hyderabad(Deccan)"/>
    <d v="2012-08-23T00:00:00"/>
    <s v="Test"/>
    <n v="111"/>
    <n v="4643"/>
    <x v="2"/>
  </r>
  <r>
    <n v="128"/>
    <n v="51"/>
    <s v="NewZealand"/>
    <s v="Bengaluru"/>
    <d v="2012-08-31T00:00:00"/>
    <s v="Test"/>
    <n v="113"/>
    <n v="4797"/>
    <x v="2"/>
  </r>
  <r>
    <n v="129"/>
    <n v="70"/>
    <s v="NewZealand"/>
    <s v="Chennai"/>
    <d v="2012-09-11T00:00:00"/>
    <s v="T20"/>
    <n v="114"/>
    <n v="4867"/>
    <x v="2"/>
  </r>
  <r>
    <n v="130"/>
    <n v="50"/>
    <s v="Afghanistan"/>
    <s v="Colombo(RPS)"/>
    <d v="2012-09-19T00:00:00"/>
    <s v="T20"/>
    <n v="115"/>
    <n v="4917"/>
    <x v="2"/>
  </r>
  <r>
    <n v="131"/>
    <n v="78"/>
    <s v="Pakistan"/>
    <s v="Colombo(RPS)"/>
    <d v="2012-09-30T00:00:00"/>
    <s v="T20"/>
    <n v="118"/>
    <n v="5050"/>
    <x v="2"/>
  </r>
  <r>
    <n v="132"/>
    <n v="77"/>
    <s v="England"/>
    <s v="Ranchi"/>
    <d v="2013-01-19T00:00:00"/>
    <s v="ODI"/>
    <n v="136"/>
    <n v="5477"/>
    <x v="2"/>
  </r>
  <r>
    <n v="133"/>
    <n v="67"/>
    <s v="Australia"/>
    <s v="Mohali"/>
    <d v="2013-03-14T00:00:00"/>
    <s v="Test"/>
    <n v="141"/>
    <n v="5711"/>
    <x v="2"/>
  </r>
  <r>
    <n v="134"/>
    <n v="58"/>
    <s v="SriLanka"/>
    <s v="Cardiff"/>
    <d v="2013-06-20T00:00:00"/>
    <s v="ODI"/>
    <n v="148"/>
    <n v="5920"/>
    <x v="2"/>
  </r>
  <r>
    <n v="135"/>
    <n v="68"/>
    <s v="Zimbabwe"/>
    <s v="Harare"/>
    <d v="2013-07-28T00:00:00"/>
    <s v="ODI"/>
    <n v="157"/>
    <n v="6308"/>
    <x v="2"/>
  </r>
  <r>
    <n v="136"/>
    <n v="61"/>
    <s v="Australia"/>
    <s v="Pune"/>
    <d v="2013-10-13T00:00:00"/>
    <s v="ODI"/>
    <n v="159"/>
    <n v="6398"/>
    <x v="2"/>
  </r>
  <r>
    <n v="137"/>
    <n v="68"/>
    <s v="Australia"/>
    <s v="Mohali"/>
    <d v="2013-10-19T00:00:00"/>
    <s v="ODI"/>
    <n v="161"/>
    <n v="6566"/>
    <x v="2"/>
  </r>
  <r>
    <n v="138"/>
    <n v="57"/>
    <s v="WestIndies"/>
    <s v="Wankhede"/>
    <d v="2013-11-14T00:00:00"/>
    <s v="Test"/>
    <n v="165"/>
    <n v="6741"/>
    <x v="2"/>
  </r>
  <r>
    <n v="139"/>
    <n v="86"/>
    <s v="WestIndies"/>
    <s v="Kochi"/>
    <d v="2013-11-21T00:00:00"/>
    <s v="ODI"/>
    <n v="166"/>
    <n v="6827"/>
    <x v="2"/>
  </r>
  <r>
    <n v="140"/>
    <n v="99"/>
    <s v="WestIndies"/>
    <s v="Visakhapatnam"/>
    <d v="2013-11-24T00:00:00"/>
    <s v="ODI"/>
    <n v="167"/>
    <n v="6926"/>
    <x v="2"/>
  </r>
  <r>
    <n v="141"/>
    <n v="96"/>
    <s v="SouthAfrica"/>
    <s v="Johannesburg"/>
    <d v="2013-12-18T00:00:00"/>
    <s v="Test"/>
    <n v="172"/>
    <n v="7191"/>
    <x v="2"/>
  </r>
  <r>
    <n v="142"/>
    <n v="78"/>
    <s v="NewZealand"/>
    <s v="Hamilton"/>
    <d v="2014-01-22T00:00:00"/>
    <s v="ODI"/>
    <n v="176"/>
    <n v="7449"/>
    <x v="2"/>
  </r>
  <r>
    <n v="143"/>
    <n v="82"/>
    <s v="NewZealand"/>
    <s v="Wellington"/>
    <d v="2014-01-31T00:00:00"/>
    <s v="ODI"/>
    <n v="179"/>
    <n v="7539"/>
    <x v="2"/>
  </r>
  <r>
    <n v="144"/>
    <n v="67"/>
    <s v="NewZealand"/>
    <s v="Auckland"/>
    <d v="2014-02-06T00:00:00"/>
    <s v="Test"/>
    <n v="181"/>
    <n v="7610"/>
    <x v="2"/>
  </r>
  <r>
    <n v="145"/>
    <n v="54"/>
    <s v="WestIndies"/>
    <s v="Mirpur"/>
    <d v="2014-03-23T00:00:00"/>
    <s v="T20"/>
    <n v="188"/>
    <n v="8032"/>
    <x v="2"/>
  </r>
  <r>
    <n v="146"/>
    <n v="57"/>
    <s v="Bangladesh"/>
    <s v="Mirpur"/>
    <d v="2014-03-28T00:00:00"/>
    <s v="T20"/>
    <n v="189"/>
    <n v="8089"/>
    <x v="2"/>
  </r>
  <r>
    <n v="147"/>
    <n v="72"/>
    <s v="SouthAfrica"/>
    <s v="Mirpur"/>
    <d v="2014-04-04T00:00:00"/>
    <s v="T20"/>
    <n v="191"/>
    <n v="8184"/>
    <x v="2"/>
  </r>
  <r>
    <n v="148"/>
    <n v="77"/>
    <s v="SriLanka"/>
    <s v="Mirpur"/>
    <d v="2014-04-06T00:00:00"/>
    <s v="T20"/>
    <n v="192"/>
    <n v="8261"/>
    <x v="2"/>
  </r>
  <r>
    <n v="149"/>
    <n v="66"/>
    <s v="England"/>
    <s v="Birmingham"/>
    <d v="2014-09-07T00:00:00"/>
    <s v="T20"/>
    <n v="207"/>
    <n v="8515"/>
    <x v="2"/>
  </r>
  <r>
    <n v="150"/>
    <n v="62"/>
    <s v="WestIndies"/>
    <s v="Delhi"/>
    <d v="2014-10-11T00:00:00"/>
    <s v="ODI"/>
    <n v="209"/>
    <n v="8579"/>
    <x v="2"/>
  </r>
  <r>
    <n v="151"/>
    <n v="53"/>
    <s v="SriLanka"/>
    <s v="Hyderabad(Deccan)"/>
    <d v="2014-11-09T00:00:00"/>
    <s v="ODI"/>
    <n v="213"/>
    <n v="8830"/>
    <x v="2"/>
  </r>
  <r>
    <n v="152"/>
    <n v="66"/>
    <s v="SriLanka"/>
    <s v="Kolkata"/>
    <d v="2014-11-13T00:00:00"/>
    <s v="ODI"/>
    <n v="214"/>
    <n v="8896"/>
    <x v="2"/>
  </r>
  <r>
    <n v="153"/>
    <n v="54"/>
    <s v="Australia"/>
    <s v="Melbourne"/>
    <d v="2014-12-26T00:00:00"/>
    <s v="Test"/>
    <n v="221"/>
    <n v="9534"/>
    <x v="2"/>
  </r>
  <r>
    <n v="154"/>
    <n v="78"/>
    <s v="SriLanka"/>
    <s v="Colombo(PSS)"/>
    <d v="2015-08-20T00:00:00"/>
    <s v="Test"/>
    <n v="242"/>
    <n v="10303"/>
    <x v="2"/>
  </r>
  <r>
    <n v="155"/>
    <n v="77"/>
    <s v="SouthAfrica"/>
    <s v="Rajkot"/>
    <d v="2015-10-18T00:00:00"/>
    <s v="ODI"/>
    <n v="250"/>
    <n v="10496"/>
    <x v="2"/>
  </r>
  <r>
    <n v="156"/>
    <n v="88"/>
    <s v="SouthAfrica"/>
    <s v="Delhi"/>
    <d v="2015-12-03T00:00:00"/>
    <s v="Test"/>
    <n v="258"/>
    <n v="10841"/>
    <x v="2"/>
  </r>
  <r>
    <n v="157"/>
    <n v="91"/>
    <s v="Australia"/>
    <s v="Perth"/>
    <d v="2016-01-12T00:00:00"/>
    <s v="ODI"/>
    <n v="259"/>
    <n v="10932"/>
    <x v="2"/>
  </r>
  <r>
    <n v="158"/>
    <n v="59"/>
    <s v="Australia"/>
    <s v="Brisbane"/>
    <d v="2016-01-15T00:00:00"/>
    <s v="ODI"/>
    <n v="260"/>
    <n v="10991"/>
    <x v="2"/>
  </r>
  <r>
    <n v="159"/>
    <n v="90"/>
    <s v="Australia"/>
    <s v="Adelaide"/>
    <d v="2016-01-26T00:00:00"/>
    <s v="T20"/>
    <n v="264"/>
    <n v="11312"/>
    <x v="2"/>
  </r>
  <r>
    <n v="160"/>
    <n v="59"/>
    <s v="Australia"/>
    <s v="Melbourne"/>
    <d v="2016-01-29T00:00:00"/>
    <s v="T20"/>
    <n v="265"/>
    <n v="11371"/>
    <x v="2"/>
  </r>
  <r>
    <n v="161"/>
    <n v="50"/>
    <s v="Australia"/>
    <s v="Sydney"/>
    <d v="2016-01-31T00:00:00"/>
    <s v="T20"/>
    <n v="266"/>
    <n v="11421"/>
    <x v="2"/>
  </r>
  <r>
    <n v="162"/>
    <n v="56"/>
    <s v="SriLanka"/>
    <s v="Mirpur"/>
    <d v="2016-03-01T00:00:00"/>
    <s v="T20"/>
    <n v="269"/>
    <n v="11533"/>
    <x v="2"/>
  </r>
  <r>
    <n v="163"/>
    <n v="55"/>
    <s v="Pakistan"/>
    <s v="Kolkata"/>
    <d v="2016-03-19T00:00:00"/>
    <s v="T20"/>
    <n v="272"/>
    <n v="11652"/>
    <x v="2"/>
  </r>
  <r>
    <n v="164"/>
    <n v="82"/>
    <s v="Australia"/>
    <s v="Mohali"/>
    <d v="2016-03-27T00:00:00"/>
    <s v="T20"/>
    <n v="274"/>
    <n v="11758"/>
    <x v="2"/>
  </r>
  <r>
    <n v="165"/>
    <n v="89"/>
    <s v="WestIndies"/>
    <s v="Wankhede"/>
    <d v="2016-03-31T00:00:00"/>
    <s v="T20"/>
    <n v="275"/>
    <n v="11847"/>
    <x v="2"/>
  </r>
  <r>
    <n v="166"/>
    <n v="85"/>
    <s v="NewZealand"/>
    <s v="Dharamsala"/>
    <d v="2016-10-16T00:00:00"/>
    <s v="ODI"/>
    <n v="287"/>
    <n v="12508"/>
    <x v="2"/>
  </r>
  <r>
    <n v="167"/>
    <n v="65"/>
    <s v="NewZealand"/>
    <s v="Visakhapatnam"/>
    <d v="2016-10-29T00:00:00"/>
    <s v="ODI"/>
    <n v="291"/>
    <n v="12781"/>
    <x v="2"/>
  </r>
  <r>
    <n v="168"/>
    <n v="81"/>
    <s v="England"/>
    <s v="Visakhapatnam"/>
    <d v="2016-11-17T00:00:00"/>
    <s v="Test"/>
    <n v="295"/>
    <n v="13118"/>
    <x v="2"/>
  </r>
  <r>
    <n v="169"/>
    <n v="62"/>
    <s v="England"/>
    <s v="Mohali"/>
    <d v="2016-11-26T00:00:00"/>
    <s v="Test"/>
    <n v="296"/>
    <n v="13180"/>
    <x v="2"/>
  </r>
  <r>
    <n v="170"/>
    <n v="55"/>
    <s v="England"/>
    <s v="Kolkata"/>
    <d v="2017-01-22T00:00:00"/>
    <s v="ODI"/>
    <n v="302"/>
    <n v="13621"/>
    <x v="2"/>
  </r>
  <r>
    <n v="171"/>
    <n v="81"/>
    <s v="Pakistan"/>
    <s v="Birmingham"/>
    <d v="2017-06-04T00:00:00"/>
    <s v="ODI"/>
    <n v="313"/>
    <n v="14042"/>
    <x v="2"/>
  </r>
  <r>
    <n v="172"/>
    <n v="76"/>
    <s v="SouthAfrica"/>
    <s v="TheOval"/>
    <d v="2017-06-11T00:00:00"/>
    <s v="ODI"/>
    <n v="315"/>
    <n v="14118"/>
    <x v="2"/>
  </r>
  <r>
    <n v="173"/>
    <n v="96"/>
    <s v="Bangladesh"/>
    <s v="Birmingham"/>
    <d v="2017-06-15T00:00:00"/>
    <s v="ODI"/>
    <n v="316"/>
    <n v="14214"/>
    <x v="2"/>
  </r>
  <r>
    <n v="174"/>
    <n v="87"/>
    <s v="WestIndies"/>
    <s v="PortofSpain"/>
    <d v="2017-06-25T00:00:00"/>
    <s v="ODI"/>
    <n v="319"/>
    <n v="14338"/>
    <x v="2"/>
  </r>
  <r>
    <n v="175"/>
    <n v="82"/>
    <s v="SriLanka"/>
    <s v="Dambulla"/>
    <d v="2017-08-20T00:00:00"/>
    <s v="ODI"/>
    <n v="328"/>
    <n v="14745"/>
    <x v="2"/>
  </r>
  <r>
    <n v="176"/>
    <n v="82"/>
    <s v="SriLanka"/>
    <s v="Colombo(RPS)"/>
    <d v="2017-09-06T00:00:00"/>
    <s v="T20"/>
    <n v="333"/>
    <n v="15075"/>
    <x v="2"/>
  </r>
  <r>
    <n v="177"/>
    <n v="92"/>
    <s v="Australia"/>
    <s v="Kolkata"/>
    <d v="2017-09-21T00:00:00"/>
    <s v="ODI"/>
    <n v="335"/>
    <n v="15167"/>
    <x v="2"/>
  </r>
  <r>
    <n v="178"/>
    <n v="65"/>
    <s v="NewZealand"/>
    <s v="Rajkot"/>
    <d v="2017-11-04T00:00:00"/>
    <s v="T20"/>
    <n v="345"/>
    <n v="15631"/>
    <x v="2"/>
  </r>
  <r>
    <n v="179"/>
    <n v="50"/>
    <s v="SriLanka"/>
    <s v="Delhi"/>
    <d v="2017-12-02T00:00:00"/>
    <s v="Test"/>
    <n v="351"/>
    <n v="16254"/>
    <x v="2"/>
  </r>
  <r>
    <n v="180"/>
    <n v="54"/>
    <s v="SouthAfrica"/>
    <s v="Johannesburg"/>
    <d v="2018-01-24T00:00:00"/>
    <s v="Test"/>
    <n v="356"/>
    <n v="16499"/>
    <x v="2"/>
  </r>
  <r>
    <n v="181"/>
    <n v="75"/>
    <s v="SouthAfrica"/>
    <s v="Johannesburg"/>
    <d v="2018-02-10T00:00:00"/>
    <s v="ODI"/>
    <n v="361"/>
    <n v="16933"/>
    <x v="2"/>
  </r>
  <r>
    <n v="182"/>
    <n v="75"/>
    <s v="England"/>
    <s v="Nottingham"/>
    <d v="2018-07-12T00:00:00"/>
    <s v="ODI"/>
    <n v="371"/>
    <n v="17319"/>
    <x v="2"/>
  </r>
  <r>
    <n v="183"/>
    <n v="71"/>
    <s v="England"/>
    <s v="Leeds"/>
    <d v="2018-07-17T00:00:00"/>
    <s v="ODI"/>
    <n v="373"/>
    <n v="17435"/>
    <x v="2"/>
  </r>
  <r>
    <n v="184"/>
    <n v="51"/>
    <s v="England"/>
    <s v="Birmingham"/>
    <d v="2018-08-01T00:00:00"/>
    <s v="Test"/>
    <n v="375"/>
    <n v="17635"/>
    <x v="2"/>
  </r>
  <r>
    <n v="185"/>
    <n v="97"/>
    <s v="England"/>
    <s v="Nottingham"/>
    <d v="2018-08-18T00:00:00"/>
    <s v="Test"/>
    <n v="378"/>
    <n v="17772"/>
    <x v="2"/>
  </r>
  <r>
    <n v="186"/>
    <n v="58"/>
    <s v="England"/>
    <s v="Southampton"/>
    <d v="2018-08-30T00:00:00"/>
    <s v="Test"/>
    <n v="381"/>
    <n v="17979"/>
    <x v="2"/>
  </r>
  <r>
    <n v="187"/>
    <n v="61"/>
    <s v="Australia"/>
    <s v="Sydney"/>
    <d v="2018-11-25T00:00:00"/>
    <s v="T20"/>
    <n v="392"/>
    <n v="18730"/>
    <x v="2"/>
  </r>
  <r>
    <n v="188"/>
    <n v="82"/>
    <s v="Australia"/>
    <s v="Melbourne"/>
    <d v="2018-12-26T00:00:00"/>
    <s v="Test"/>
    <n v="397"/>
    <n v="18989"/>
    <x v="2"/>
  </r>
  <r>
    <n v="189"/>
    <n v="60"/>
    <s v="NewZealand"/>
    <s v="MountMaunganui"/>
    <d v="2019-01-28T00:00:00"/>
    <s v="ODI"/>
    <n v="405"/>
    <n v="19313"/>
    <x v="2"/>
  </r>
  <r>
    <n v="190"/>
    <n v="72"/>
    <s v="Australia"/>
    <s v="Bengaluru"/>
    <d v="2019-02-27T00:00:00"/>
    <s v="T20"/>
    <n v="407"/>
    <n v="19409"/>
    <x v="2"/>
  </r>
  <r>
    <n v="191"/>
    <n v="82"/>
    <s v="Australia"/>
    <s v="TheOval"/>
    <d v="2019-06-09T00:00:00"/>
    <s v="ODI"/>
    <n v="414"/>
    <n v="19819"/>
    <x v="2"/>
  </r>
  <r>
    <n v="192"/>
    <n v="77"/>
    <s v="Pakistan"/>
    <s v="Manchester"/>
    <d v="2019-06-16T00:00:00"/>
    <s v="ODI"/>
    <n v="415"/>
    <n v="19896"/>
    <x v="2"/>
  </r>
  <r>
    <n v="193"/>
    <n v="67"/>
    <s v="Afghanistan"/>
    <s v="Southampton"/>
    <d v="2019-06-22T00:00:00"/>
    <s v="ODI"/>
    <n v="416"/>
    <n v="19963"/>
    <x v="2"/>
  </r>
  <r>
    <n v="194"/>
    <n v="72"/>
    <s v="WestIndies"/>
    <s v="Manchester"/>
    <d v="2019-06-27T00:00:00"/>
    <s v="ODI"/>
    <n v="417"/>
    <n v="20035"/>
    <x v="2"/>
  </r>
  <r>
    <n v="195"/>
    <n v="66"/>
    <s v="England"/>
    <s v="Birmingham"/>
    <d v="2019-06-30T00:00:00"/>
    <s v="ODI"/>
    <n v="418"/>
    <n v="20101"/>
    <x v="2"/>
  </r>
  <r>
    <n v="196"/>
    <n v="59"/>
    <s v="WestIndies"/>
    <s v="Providence"/>
    <d v="2019-08-06T00:00:00"/>
    <s v="T20"/>
    <n v="424"/>
    <n v="20268"/>
    <x v="2"/>
  </r>
  <r>
    <n v="197"/>
    <n v="51"/>
    <s v="WestIndies"/>
    <s v="NorthSound"/>
    <d v="2019-08-22T00:00:00"/>
    <s v="Test"/>
    <n v="428"/>
    <n v="20562"/>
    <x v="2"/>
  </r>
  <r>
    <n v="198"/>
    <n v="76"/>
    <s v="WestIndies"/>
    <s v="Kingston"/>
    <d v="2019-08-30T00:00:00"/>
    <s v="Test"/>
    <n v="429"/>
    <n v="20638"/>
    <x v="2"/>
  </r>
  <r>
    <n v="199"/>
    <n v="72"/>
    <s v="SouthAfrica"/>
    <s v="Mohali"/>
    <d v="2019-09-18T00:00:00"/>
    <s v="T20"/>
    <n v="431"/>
    <n v="20710"/>
    <x v="2"/>
  </r>
  <r>
    <n v="200"/>
    <n v="94"/>
    <s v="WestIndies"/>
    <s v="Hyderabad(Deccan)"/>
    <d v="2019-12-06T00:00:00"/>
    <s v="T20"/>
    <n v="439"/>
    <n v="21266"/>
    <x v="2"/>
  </r>
  <r>
    <n v="201"/>
    <n v="70"/>
    <s v="WestIndies"/>
    <s v="Wankhede"/>
    <d v="2019-12-11T00:00:00"/>
    <s v="T20"/>
    <n v="441"/>
    <n v="21355"/>
    <x v="2"/>
  </r>
  <r>
    <n v="202"/>
    <n v="85"/>
    <s v="WestIndies"/>
    <s v="Cuttack"/>
    <d v="2019-12-22T00:00:00"/>
    <s v="ODI"/>
    <n v="444"/>
    <n v="21444"/>
    <x v="2"/>
  </r>
  <r>
    <n v="203"/>
    <n v="78"/>
    <s v="Australia"/>
    <s v="Rajkot"/>
    <d v="2020-01-17T00:00:00"/>
    <s v="ODI"/>
    <n v="448"/>
    <n v="21594"/>
    <x v="2"/>
  </r>
  <r>
    <n v="204"/>
    <n v="89"/>
    <s v="Australia"/>
    <s v="Bengaluru"/>
    <d v="2020-01-19T00:00:00"/>
    <s v="ODI"/>
    <n v="449"/>
    <n v="21683"/>
    <x v="2"/>
  </r>
  <r>
    <n v="205"/>
    <n v="51"/>
    <s v="NewZealand"/>
    <s v="Hamilton"/>
    <d v="2020-02-05T00:00:00"/>
    <s v="ODI"/>
    <n v="454"/>
    <n v="21839"/>
    <x v="2"/>
  </r>
  <r>
    <n v="206"/>
    <n v="89"/>
    <s v="Australia"/>
    <s v="Sydney"/>
    <d v="2020-11-29T00:00:00"/>
    <s v="ODI"/>
    <n v="462"/>
    <n v="22011"/>
    <x v="2"/>
  </r>
  <r>
    <n v="207"/>
    <n v="63"/>
    <s v="Australia"/>
    <s v="Canberra"/>
    <d v="2020-12-02T00:00:00"/>
    <s v="ODI"/>
    <n v="463"/>
    <n v="22074"/>
    <x v="2"/>
  </r>
  <r>
    <n v="208"/>
    <n v="85"/>
    <s v="Australia"/>
    <s v="Sydney"/>
    <d v="2020-12-08T00:00:00"/>
    <s v="T20"/>
    <n v="466"/>
    <n v="22208"/>
    <x v="2"/>
  </r>
  <r>
    <n v="209"/>
    <n v="74"/>
    <s v="Australia"/>
    <s v="Adelaide"/>
    <d v="2020-12-17T00:00:00"/>
    <s v="Test"/>
    <n v="467"/>
    <n v="22282"/>
    <x v="2"/>
  </r>
  <r>
    <n v="210"/>
    <n v="72"/>
    <s v="England"/>
    <s v="Chennai"/>
    <d v="2021-02-05T00:00:00"/>
    <s v="Test"/>
    <n v="470"/>
    <n v="22369"/>
    <x v="2"/>
  </r>
  <r>
    <n v="211"/>
    <n v="62"/>
    <s v="England"/>
    <s v="Chennai"/>
    <d v="2021-02-13T00:00:00"/>
    <s v="Test"/>
    <n v="472"/>
    <n v="22431"/>
    <x v="2"/>
  </r>
  <r>
    <n v="212"/>
    <n v="73"/>
    <s v="England"/>
    <s v="Ahmedabad"/>
    <d v="2021-03-14T00:00:00"/>
    <s v="T20"/>
    <n v="476"/>
    <n v="22531"/>
    <x v="2"/>
  </r>
  <r>
    <n v="213"/>
    <n v="77"/>
    <s v="England"/>
    <s v="Ahmedabad"/>
    <d v="2021-03-16T00:00:00"/>
    <s v="T20"/>
    <n v="477"/>
    <n v="22608"/>
    <x v="2"/>
  </r>
  <r>
    <n v="214"/>
    <n v="80"/>
    <s v="England"/>
    <s v="Ahmedabad"/>
    <d v="2021-03-20T00:00:00"/>
    <s v="T20"/>
    <n v="479"/>
    <n v="22689"/>
    <x v="2"/>
  </r>
  <r>
    <n v="215"/>
    <n v="56"/>
    <s v="England"/>
    <s v="Pune"/>
    <d v="2021-03-23T00:00:00"/>
    <s v="ODI"/>
    <n v="480"/>
    <n v="22745"/>
    <x v="2"/>
  </r>
  <r>
    <n v="216"/>
    <n v="66"/>
    <s v="England"/>
    <s v="Pune"/>
    <d v="2021-03-26T00:00:00"/>
    <s v="ODI"/>
    <n v="481"/>
    <n v="22811"/>
    <x v="2"/>
  </r>
  <r>
    <n v="217"/>
    <n v="55"/>
    <s v="England"/>
    <s v="Leeds"/>
    <d v="2021-08-25T00:00:00"/>
    <s v="Test"/>
    <n v="489"/>
    <n v="22999"/>
    <x v="2"/>
  </r>
  <r>
    <n v="218"/>
    <n v="50"/>
    <s v="England"/>
    <s v="TheOval"/>
    <d v="2021-09-02T00:00:00"/>
    <s v="Test"/>
    <n v="490"/>
    <n v="23049"/>
    <x v="2"/>
  </r>
  <r>
    <n v="219"/>
    <n v="57"/>
    <s v="Pakistan"/>
    <s v="Dubai(DSC)"/>
    <d v="2021-10-24T00:00:00"/>
    <s v="T20"/>
    <n v="492"/>
    <n v="23150"/>
    <x v="2"/>
  </r>
  <r>
    <n v="220"/>
    <n v="79"/>
    <s v="SouthAfrica"/>
    <s v="CapeTown"/>
    <d v="2022-01-11T00:00:00"/>
    <s v="Test"/>
    <n v="499"/>
    <n v="23329"/>
    <x v="2"/>
  </r>
  <r>
    <n v="221"/>
    <n v="51"/>
    <s v="SouthAfrica"/>
    <s v="Paarl"/>
    <d v="2022-01-19T00:00:00"/>
    <s v="ODI"/>
    <n v="501"/>
    <n v="23409"/>
    <x v="2"/>
  </r>
  <r>
    <n v="222"/>
    <n v="65"/>
    <s v="SouthAfrica"/>
    <s v="CapeTown"/>
    <d v="2022-01-23T00:00:00"/>
    <s v="ODI"/>
    <n v="503"/>
    <n v="23474"/>
    <x v="2"/>
  </r>
  <r>
    <n v="223"/>
    <n v="52"/>
    <s v="WestIndies"/>
    <s v="Kolkata"/>
    <d v="2022-02-18T00:00:00"/>
    <s v="T20"/>
    <n v="508"/>
    <n v="23569"/>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
  <r>
    <n v="12"/>
    <n v="22"/>
    <x v="0"/>
    <n v="0"/>
    <n v="54.54"/>
    <n v="2"/>
    <s v="lbw"/>
    <n v="1"/>
    <x v="0"/>
    <s v="Dambulla"/>
    <x v="0"/>
  </r>
  <r>
    <n v="37"/>
    <n v="67"/>
    <x v="1"/>
    <n v="0"/>
    <n v="55.22"/>
    <n v="2"/>
    <s v="caught"/>
    <n v="2"/>
    <x v="0"/>
    <s v="Dambulla"/>
    <x v="1"/>
  </r>
  <r>
    <n v="25"/>
    <n v="38"/>
    <x v="2"/>
    <n v="0"/>
    <n v="65.78"/>
    <n v="1"/>
    <s v="run out"/>
    <n v="1"/>
    <x v="0"/>
    <s v="Colombo (RPS)"/>
    <x v="2"/>
  </r>
  <r>
    <n v="54"/>
    <n v="66"/>
    <x v="3"/>
    <n v="0"/>
    <n v="81.81"/>
    <n v="1"/>
    <s v="bowled"/>
    <n v="1"/>
    <x v="0"/>
    <s v="Colombo (RPS)"/>
    <x v="3"/>
  </r>
  <r>
    <n v="31"/>
    <n v="46"/>
    <x v="4"/>
    <n v="1"/>
    <n v="67.39"/>
    <n v="1"/>
    <s v="lbw"/>
    <n v="2"/>
    <x v="0"/>
    <s v="Colombo (RPS)"/>
    <x v="4"/>
  </r>
  <r>
    <n v="2"/>
    <n v="2"/>
    <x v="5"/>
    <n v="0"/>
    <n v="100"/>
    <n v="7"/>
    <s v="not out"/>
    <n v="1"/>
    <x v="0"/>
    <s v="Colombo (RPS)"/>
    <x v="5"/>
  </r>
  <r>
    <n v="30"/>
    <n v="41"/>
    <x v="4"/>
    <n v="0"/>
    <n v="73.17"/>
    <n v="4"/>
    <s v="caught"/>
    <n v="2"/>
    <x v="1"/>
    <s v="Vadodara"/>
    <x v="6"/>
  </r>
  <r>
    <n v="10"/>
    <n v="16"/>
    <x v="0"/>
    <n v="0"/>
    <n v="62.5"/>
    <n v="3"/>
    <s v="caught"/>
    <n v="2"/>
    <x v="1"/>
    <s v="Mohali"/>
    <x v="7"/>
  </r>
  <r>
    <n v="27"/>
    <n v="19"/>
    <x v="2"/>
    <n v="0"/>
    <n v="142.1"/>
    <n v="7"/>
    <s v="bowled"/>
    <n v="1"/>
    <x v="0"/>
    <s v="Rajkot"/>
    <x v="8"/>
  </r>
  <r>
    <n v="54"/>
    <n v="65"/>
    <x v="3"/>
    <n v="0"/>
    <n v="83.07"/>
    <n v="4"/>
    <s v="lbw"/>
    <n v="1"/>
    <x v="0"/>
    <s v="Nagpur"/>
    <x v="9"/>
  </r>
  <r>
    <n v="107"/>
    <n v="114"/>
    <x v="6"/>
    <n v="1"/>
    <n v="93.85"/>
    <n v="4"/>
    <s v="caught"/>
    <n v="2"/>
    <x v="0"/>
    <s v="Kolkata"/>
    <x v="10"/>
  </r>
  <r>
    <n v="91"/>
    <n v="102"/>
    <x v="3"/>
    <n v="0"/>
    <n v="89.21"/>
    <n v="3"/>
    <s v="caught"/>
    <n v="2"/>
    <x v="2"/>
    <s v="Dhaka"/>
    <x v="11"/>
  </r>
  <r>
    <n v="102"/>
    <n v="95"/>
    <x v="6"/>
    <n v="0"/>
    <n v="107.36"/>
    <n v="3"/>
    <s v="not out"/>
    <n v="2"/>
    <x v="2"/>
    <s v="Dhaka"/>
    <x v="12"/>
  </r>
  <r>
    <n v="31"/>
    <n v="46"/>
    <x v="0"/>
    <n v="0"/>
    <n v="67.39"/>
    <n v="5"/>
    <s v="caught"/>
    <n v="1"/>
    <x v="3"/>
    <s v="Jaipur"/>
    <x v="13"/>
  </r>
  <r>
    <n v="57"/>
    <n v="71"/>
    <x v="2"/>
    <n v="1"/>
    <n v="80.28"/>
    <n v="3"/>
    <s v="caught"/>
    <n v="2"/>
    <x v="3"/>
    <s v="Ahmedabad"/>
    <x v="14"/>
  </r>
  <r>
    <n v="0"/>
    <n v="0"/>
    <x v="5"/>
    <n v="0"/>
    <n v="0"/>
    <n v="3"/>
    <s v="run out"/>
    <n v="1"/>
    <x v="4"/>
    <s v="Bulawayo"/>
    <x v="15"/>
  </r>
  <r>
    <n v="18"/>
    <n v="29"/>
    <x v="0"/>
    <n v="0"/>
    <n v="62.06"/>
    <n v="3"/>
    <s v="caught"/>
    <n v="1"/>
    <x v="4"/>
    <s v="Harare"/>
    <x v="16"/>
  </r>
  <r>
    <n v="10"/>
    <n v="14"/>
    <x v="0"/>
    <n v="0"/>
    <n v="71.42"/>
    <n v="3"/>
    <s v="caught"/>
    <n v="1"/>
    <x v="0"/>
    <s v="Dambulla"/>
    <x v="17"/>
  </r>
  <r>
    <n v="28"/>
    <n v="34"/>
    <x v="2"/>
    <n v="0"/>
    <n v="82.35"/>
    <n v="3"/>
    <s v="caught"/>
    <n v="1"/>
    <x v="0"/>
    <s v="Dambulla"/>
    <x v="18"/>
  </r>
  <r>
    <n v="0"/>
    <n v="3"/>
    <x v="5"/>
    <n v="0"/>
    <n v="0"/>
    <n v="3"/>
    <s v="caught"/>
    <n v="2"/>
    <x v="0"/>
    <s v="Dambulla"/>
    <x v="19"/>
  </r>
  <r>
    <n v="37"/>
    <n v="57"/>
    <x v="7"/>
    <n v="0"/>
    <n v="64.91"/>
    <n v="3"/>
    <s v="caught"/>
    <n v="2"/>
    <x v="0"/>
    <s v="Dambulla"/>
    <x v="20"/>
  </r>
  <r>
    <n v="118"/>
    <n v="121"/>
    <x v="6"/>
    <n v="1"/>
    <n v="97.52"/>
    <n v="3"/>
    <s v="caught"/>
    <n v="2"/>
    <x v="1"/>
    <s v="Visakhapatnam"/>
    <x v="21"/>
  </r>
  <r>
    <n v="105"/>
    <n v="104"/>
    <x v="8"/>
    <n v="0"/>
    <n v="100.96"/>
    <n v="3"/>
    <s v="caught"/>
    <n v="1"/>
    <x v="5"/>
    <s v="Guwahati"/>
    <x v="22"/>
  </r>
  <r>
    <n v="64"/>
    <n v="73"/>
    <x v="9"/>
    <n v="0"/>
    <n v="87.67"/>
    <n v="3"/>
    <s v="caught"/>
    <n v="2"/>
    <x v="5"/>
    <s v="Jaipur"/>
    <x v="23"/>
  </r>
  <r>
    <n v="63"/>
    <n v="70"/>
    <x v="1"/>
    <n v="2"/>
    <n v="90"/>
    <n v="3"/>
    <s v="not out"/>
    <n v="2"/>
    <x v="5"/>
    <s v="Vadodara"/>
    <x v="24"/>
  </r>
  <r>
    <n v="0"/>
    <n v="2"/>
    <x v="5"/>
    <n v="0"/>
    <n v="0"/>
    <n v="3"/>
    <s v="caught"/>
    <n v="2"/>
    <x v="5"/>
    <s v="Bengaluru"/>
    <x v="25"/>
  </r>
  <r>
    <n v="2"/>
    <n v="8"/>
    <x v="5"/>
    <n v="0"/>
    <n v="25"/>
    <n v="3"/>
    <s v="caught"/>
    <n v="2"/>
    <x v="5"/>
    <s v="Chennai"/>
    <x v="26"/>
  </r>
  <r>
    <n v="54"/>
    <n v="70"/>
    <x v="10"/>
    <n v="1"/>
    <n v="77.14"/>
    <n v="3"/>
    <s v="caught"/>
    <n v="2"/>
    <x v="3"/>
    <s v="Durban"/>
    <x v="27"/>
  </r>
  <r>
    <n v="22"/>
    <n v="34"/>
    <x v="0"/>
    <n v="0"/>
    <n v="64.7"/>
    <n v="3"/>
    <s v="run out"/>
    <n v="1"/>
    <x v="3"/>
    <s v="Johannesburg"/>
    <x v="28"/>
  </r>
  <r>
    <n v="28"/>
    <n v="41"/>
    <x v="7"/>
    <n v="0"/>
    <n v="68.290000000000006"/>
    <n v="3"/>
    <s v="caught"/>
    <n v="2"/>
    <x v="3"/>
    <s v="Cape Town"/>
    <x v="29"/>
  </r>
  <r>
    <n v="87"/>
    <n v="92"/>
    <x v="3"/>
    <n v="2"/>
    <n v="94.56"/>
    <n v="3"/>
    <s v="not out"/>
    <n v="2"/>
    <x v="3"/>
    <s v="Port Elizabeth"/>
    <x v="30"/>
  </r>
  <r>
    <n v="2"/>
    <n v="6"/>
    <x v="5"/>
    <n v="0"/>
    <n v="33.33"/>
    <n v="3"/>
    <s v="caught"/>
    <n v="2"/>
    <x v="3"/>
    <s v="Centurion"/>
    <x v="31"/>
  </r>
  <r>
    <n v="100"/>
    <n v="83"/>
    <x v="9"/>
    <n v="2"/>
    <n v="120.48"/>
    <n v="4"/>
    <s v="not out"/>
    <n v="1"/>
    <x v="2"/>
    <s v="Dhaka"/>
    <x v="32"/>
  </r>
  <r>
    <n v="34"/>
    <n v="53"/>
    <x v="4"/>
    <n v="0"/>
    <n v="64.150000000000006"/>
    <n v="4"/>
    <s v="run out"/>
    <n v="2"/>
    <x v="6"/>
    <s v="Bengaluru"/>
    <x v="33"/>
  </r>
  <r>
    <n v="12"/>
    <n v="20"/>
    <x v="10"/>
    <n v="0"/>
    <n v="60"/>
    <n v="5"/>
    <s v="bowled"/>
    <n v="2"/>
    <x v="7"/>
    <s v="Delhi"/>
    <x v="34"/>
  </r>
  <r>
    <n v="1"/>
    <n v="3"/>
    <x v="5"/>
    <n v="0"/>
    <n v="33.33"/>
    <n v="7"/>
    <s v="caught"/>
    <n v="1"/>
    <x v="3"/>
    <s v="Nagpur"/>
    <x v="35"/>
  </r>
  <r>
    <n v="59"/>
    <n v="76"/>
    <x v="7"/>
    <n v="0"/>
    <n v="77.63"/>
    <n v="3"/>
    <s v="bowled"/>
    <n v="1"/>
    <x v="8"/>
    <s v="Chennai"/>
    <x v="36"/>
  </r>
  <r>
    <n v="24"/>
    <n v="33"/>
    <x v="0"/>
    <n v="0"/>
    <n v="72.72"/>
    <n v="4"/>
    <s v="caught"/>
    <n v="2"/>
    <x v="1"/>
    <s v="Ahmedabad"/>
    <x v="37"/>
  </r>
  <r>
    <n v="9"/>
    <n v="21"/>
    <x v="5"/>
    <n v="0"/>
    <n v="42.85"/>
    <n v="4"/>
    <s v="caught"/>
    <n v="1"/>
    <x v="9"/>
    <s v="Mohali"/>
    <x v="38"/>
  </r>
  <r>
    <n v="35"/>
    <n v="49"/>
    <x v="2"/>
    <n v="0"/>
    <n v="71.42"/>
    <n v="4"/>
    <s v="caught"/>
    <n v="2"/>
    <x v="0"/>
    <s v="Mumbai"/>
    <x v="39"/>
  </r>
  <r>
    <n v="2"/>
    <n v="8"/>
    <x v="5"/>
    <n v="0"/>
    <n v="25"/>
    <n v="3"/>
    <s v="caught"/>
    <n v="2"/>
    <x v="8"/>
    <s v="Port of Spain"/>
    <x v="40"/>
  </r>
  <r>
    <n v="81"/>
    <n v="103"/>
    <x v="1"/>
    <n v="1"/>
    <n v="78.64"/>
    <n v="3"/>
    <s v="caught"/>
    <n v="2"/>
    <x v="8"/>
    <s v="Port of Spain"/>
    <x v="41"/>
  </r>
  <r>
    <n v="0"/>
    <n v="1"/>
    <x v="5"/>
    <n v="0"/>
    <n v="0"/>
    <n v="3"/>
    <s v="lbw"/>
    <n v="2"/>
    <x v="8"/>
    <s v="North Sound"/>
    <x v="42"/>
  </r>
  <r>
    <n v="22"/>
    <n v="33"/>
    <x v="0"/>
    <n v="0"/>
    <n v="66.66"/>
    <n v="3"/>
    <s v="stumped"/>
    <n v="2"/>
    <x v="8"/>
    <s v="North Sound"/>
    <x v="43"/>
  </r>
  <r>
    <n v="94"/>
    <n v="104"/>
    <x v="8"/>
    <n v="0"/>
    <n v="90.38"/>
    <n v="3"/>
    <s v="run out"/>
    <n v="1"/>
    <x v="8"/>
    <s v="Kingston"/>
    <x v="44"/>
  </r>
  <r>
    <n v="9"/>
    <n v="9"/>
    <x v="5"/>
    <n v="0"/>
    <n v="100"/>
    <n v="4"/>
    <s v="caught"/>
    <n v="1"/>
    <x v="10"/>
    <s v="Southampton"/>
    <x v="45"/>
  </r>
  <r>
    <n v="7"/>
    <n v="18"/>
    <x v="5"/>
    <n v="0"/>
    <n v="38.880000000000003"/>
    <n v="4"/>
    <s v="caught"/>
    <n v="1"/>
    <x v="10"/>
    <s v="The Oval"/>
    <x v="46"/>
  </r>
  <r>
    <n v="107"/>
    <n v="93"/>
    <x v="11"/>
    <n v="1"/>
    <n v="115.05"/>
    <n v="4"/>
    <s v="hit wicket"/>
    <n v="1"/>
    <x v="10"/>
    <s v="Cardiff"/>
    <x v="47"/>
  </r>
  <r>
    <n v="37"/>
    <n v="63"/>
    <x v="5"/>
    <n v="0"/>
    <n v="58.73"/>
    <n v="4"/>
    <s v="caught"/>
    <n v="1"/>
    <x v="10"/>
    <s v="Hyderabad (Deccan)"/>
    <x v="48"/>
  </r>
  <r>
    <n v="112"/>
    <n v="98"/>
    <x v="12"/>
    <n v="0"/>
    <n v="114.28"/>
    <n v="4"/>
    <s v="not out"/>
    <n v="2"/>
    <x v="10"/>
    <s v="Delhi"/>
    <x v="49"/>
  </r>
  <r>
    <n v="35"/>
    <n v="30"/>
    <x v="7"/>
    <n v="0"/>
    <n v="116.66"/>
    <n v="4"/>
    <s v="lbw"/>
    <n v="2"/>
    <x v="10"/>
    <s v="Mohali"/>
    <x v="50"/>
  </r>
  <r>
    <n v="86"/>
    <n v="99"/>
    <x v="6"/>
    <n v="0"/>
    <n v="86.86"/>
    <n v="4"/>
    <s v="not out"/>
    <n v="2"/>
    <x v="10"/>
    <s v="Mumbai"/>
    <x v="51"/>
  </r>
  <r>
    <n v="0"/>
    <n v="5"/>
    <x v="5"/>
    <n v="0"/>
    <n v="0"/>
    <n v="3"/>
    <s v="bowled"/>
    <n v="1"/>
    <x v="10"/>
    <s v="Kolkata"/>
    <x v="52"/>
  </r>
  <r>
    <n v="3"/>
    <n v="6"/>
    <x v="5"/>
    <n v="0"/>
    <n v="50"/>
    <n v="4"/>
    <s v="bowled"/>
    <n v="2"/>
    <x v="8"/>
    <s v="Cuttack"/>
    <x v="53"/>
  </r>
  <r>
    <n v="117"/>
    <n v="123"/>
    <x v="13"/>
    <n v="0"/>
    <n v="95.12"/>
    <n v="4"/>
    <s v="caught"/>
    <n v="2"/>
    <x v="8"/>
    <s v="Visakhapatnam"/>
    <x v="54"/>
  </r>
  <r>
    <n v="20"/>
    <n v="30"/>
    <x v="4"/>
    <n v="0"/>
    <n v="66.66"/>
    <n v="4"/>
    <s v="lbw"/>
    <n v="2"/>
    <x v="8"/>
    <s v="Ahmedabad"/>
    <x v="55"/>
  </r>
  <r>
    <n v="23"/>
    <n v="11"/>
    <x v="4"/>
    <n v="0"/>
    <n v="209.09"/>
    <n v="6"/>
    <s v="not out"/>
    <n v="1"/>
    <x v="8"/>
    <s v="Indore"/>
    <x v="56"/>
  </r>
  <r>
    <n v="80"/>
    <n v="85"/>
    <x v="7"/>
    <n v="0"/>
    <n v="94.11"/>
    <n v="5"/>
    <s v="caught"/>
    <n v="1"/>
    <x v="8"/>
    <s v="Chennai"/>
    <x v="57"/>
  </r>
  <r>
    <n v="31"/>
    <n v="34"/>
    <x v="4"/>
    <n v="0"/>
    <n v="91.17"/>
    <n v="3"/>
    <s v="caught"/>
    <n v="2"/>
    <x v="1"/>
    <s v="Melbourne"/>
    <x v="58"/>
  </r>
  <r>
    <n v="18"/>
    <n v="28"/>
    <x v="0"/>
    <n v="0"/>
    <n v="64.28"/>
    <n v="3"/>
    <s v="caught"/>
    <n v="2"/>
    <x v="1"/>
    <s v="Adelaide"/>
    <x v="59"/>
  </r>
  <r>
    <n v="12"/>
    <n v="25"/>
    <x v="5"/>
    <n v="0"/>
    <n v="48"/>
    <n v="3"/>
    <s v="caught"/>
    <n v="2"/>
    <x v="1"/>
    <s v="Brisbane"/>
    <x v="60"/>
  </r>
  <r>
    <n v="21"/>
    <n v="27"/>
    <x v="10"/>
    <n v="0"/>
    <n v="77.77"/>
    <n v="4"/>
    <s v="caught"/>
    <n v="2"/>
    <x v="1"/>
    <s v="Sydney"/>
    <x v="61"/>
  </r>
  <r>
    <n v="66"/>
    <n v="82"/>
    <x v="7"/>
    <n v="0"/>
    <n v="80.48"/>
    <n v="3"/>
    <s v="bowled"/>
    <n v="1"/>
    <x v="2"/>
    <s v="Dhaka"/>
    <x v="62"/>
  </r>
  <r>
    <n v="106"/>
    <n v="113"/>
    <x v="11"/>
    <n v="0"/>
    <n v="93.8"/>
    <n v="3"/>
    <s v="caught"/>
    <n v="1"/>
    <x v="0"/>
    <s v="Hambantota"/>
    <x v="63"/>
  </r>
  <r>
    <n v="1"/>
    <n v="5"/>
    <x v="5"/>
    <n v="0"/>
    <n v="20"/>
    <n v="3"/>
    <s v="caught"/>
    <n v="1"/>
    <x v="0"/>
    <s v="Hambantota"/>
    <x v="64"/>
  </r>
  <r>
    <n v="38"/>
    <n v="65"/>
    <x v="10"/>
    <n v="0"/>
    <n v="58.46"/>
    <n v="3"/>
    <s v="caught"/>
    <n v="2"/>
    <x v="0"/>
    <s v="Colombo (RPS)"/>
    <x v="65"/>
  </r>
  <r>
    <n v="128"/>
    <n v="119"/>
    <x v="14"/>
    <n v="1"/>
    <n v="107.56"/>
    <n v="3"/>
    <s v="not out"/>
    <n v="2"/>
    <x v="0"/>
    <s v="Colombo (RPS)"/>
    <x v="66"/>
  </r>
  <r>
    <n v="23"/>
    <n v="35"/>
    <x v="10"/>
    <n v="0"/>
    <n v="65.709999999999994"/>
    <n v="3"/>
    <s v="lbw"/>
    <n v="1"/>
    <x v="0"/>
    <s v="Pallekele"/>
    <x v="67"/>
  </r>
  <r>
    <n v="0"/>
    <n v="5"/>
    <x v="5"/>
    <n v="0"/>
    <n v="0"/>
    <n v="3"/>
    <s v="bowled"/>
    <n v="1"/>
    <x v="9"/>
    <s v="Chennai"/>
    <x v="68"/>
  </r>
  <r>
    <n v="6"/>
    <n v="9"/>
    <x v="0"/>
    <n v="0"/>
    <n v="66.66"/>
    <n v="3"/>
    <s v="caught"/>
    <n v="2"/>
    <x v="9"/>
    <s v="Kolkata"/>
    <x v="69"/>
  </r>
  <r>
    <n v="7"/>
    <n v="17"/>
    <x v="0"/>
    <n v="0"/>
    <n v="41.17"/>
    <n v="3"/>
    <s v="caught"/>
    <n v="1"/>
    <x v="9"/>
    <s v="Delhi"/>
    <x v="70"/>
  </r>
  <r>
    <n v="15"/>
    <n v="22"/>
    <x v="0"/>
    <n v="0"/>
    <n v="68.180000000000007"/>
    <n v="3"/>
    <s v="caught"/>
    <n v="2"/>
    <x v="10"/>
    <s v="Rajkot"/>
    <x v="71"/>
  </r>
  <r>
    <n v="37"/>
    <n v="54"/>
    <x v="0"/>
    <n v="1"/>
    <n v="68.510000000000005"/>
    <n v="3"/>
    <s v="caught"/>
    <n v="1"/>
    <x v="10"/>
    <s v="Kochi"/>
    <x v="72"/>
  </r>
  <r>
    <n v="77"/>
    <n v="79"/>
    <x v="11"/>
    <n v="2"/>
    <n v="97.46"/>
    <n v="3"/>
    <s v="not out"/>
    <n v="2"/>
    <x v="10"/>
    <s v="Ranchi"/>
    <x v="73"/>
  </r>
  <r>
    <n v="26"/>
    <n v="33"/>
    <x v="4"/>
    <n v="0"/>
    <n v="78.78"/>
    <n v="3"/>
    <s v="caught"/>
    <n v="2"/>
    <x v="10"/>
    <s v="Mohali"/>
    <x v="74"/>
  </r>
  <r>
    <n v="0"/>
    <n v="1"/>
    <x v="5"/>
    <n v="0"/>
    <n v="0"/>
    <n v="3"/>
    <s v="caught"/>
    <n v="1"/>
    <x v="10"/>
    <s v="Dharamsala"/>
    <x v="75"/>
  </r>
  <r>
    <n v="43"/>
    <n v="34"/>
    <x v="2"/>
    <n v="1"/>
    <n v="126.47"/>
    <n v="3"/>
    <s v="caught"/>
    <n v="1"/>
    <x v="10"/>
    <s v="Birmingham"/>
    <x v="76"/>
  </r>
  <r>
    <n v="11"/>
    <n v="21"/>
    <x v="5"/>
    <n v="1"/>
    <n v="52.38"/>
    <n v="3"/>
    <s v="caught"/>
    <n v="1"/>
    <x v="8"/>
    <s v="Kingston"/>
    <x v="77"/>
  </r>
  <r>
    <n v="102"/>
    <n v="83"/>
    <x v="15"/>
    <n v="2"/>
    <n v="122.89"/>
    <n v="3"/>
    <s v="caught"/>
    <n v="1"/>
    <x v="8"/>
    <s v="Port of Spain"/>
    <x v="78"/>
  </r>
  <r>
    <n v="115"/>
    <n v="108"/>
    <x v="15"/>
    <n v="1"/>
    <n v="106.48"/>
    <n v="3"/>
    <s v="caught"/>
    <n v="2"/>
    <x v="4"/>
    <s v="Harare"/>
    <x v="79"/>
  </r>
  <r>
    <n v="14"/>
    <n v="18"/>
    <x v="10"/>
    <n v="0"/>
    <n v="77.77"/>
    <n v="3"/>
    <s v="caught"/>
    <n v="1"/>
    <x v="4"/>
    <s v="Harare"/>
    <x v="80"/>
  </r>
  <r>
    <n v="68"/>
    <n v="88"/>
    <x v="7"/>
    <n v="1"/>
    <n v="77.27"/>
    <n v="3"/>
    <s v="not out"/>
    <n v="2"/>
    <x v="4"/>
    <s v="Harare"/>
    <x v="81"/>
  </r>
  <r>
    <n v="61"/>
    <n v="85"/>
    <x v="1"/>
    <n v="0"/>
    <n v="71.760000000000005"/>
    <n v="3"/>
    <s v="lbw"/>
    <n v="2"/>
    <x v="1"/>
    <s v="Pune"/>
    <x v="82"/>
  </r>
  <r>
    <n v="100"/>
    <n v="52"/>
    <x v="9"/>
    <n v="7"/>
    <n v="192.3"/>
    <n v="3"/>
    <s v="not out"/>
    <n v="2"/>
    <x v="1"/>
    <s v="Jaipur"/>
    <x v="83"/>
  </r>
  <r>
    <n v="68"/>
    <n v="73"/>
    <x v="11"/>
    <n v="0"/>
    <n v="93.15"/>
    <n v="3"/>
    <s v="caught"/>
    <n v="1"/>
    <x v="1"/>
    <s v="Mohali"/>
    <x v="84"/>
  </r>
  <r>
    <n v="115"/>
    <n v="66"/>
    <x v="16"/>
    <n v="1"/>
    <n v="174.24"/>
    <n v="3"/>
    <s v="not out"/>
    <n v="2"/>
    <x v="1"/>
    <s v="Nagpur"/>
    <x v="85"/>
  </r>
  <r>
    <n v="0"/>
    <n v="3"/>
    <x v="5"/>
    <n v="0"/>
    <n v="0"/>
    <n v="3"/>
    <s v="run out"/>
    <n v="1"/>
    <x v="1"/>
    <s v="Bengaluru"/>
    <x v="86"/>
  </r>
  <r>
    <n v="86"/>
    <n v="84"/>
    <x v="11"/>
    <n v="2"/>
    <n v="102.38"/>
    <n v="3"/>
    <s v="caught"/>
    <n v="2"/>
    <x v="8"/>
    <s v="Kochi"/>
    <x v="87"/>
  </r>
  <r>
    <n v="99"/>
    <n v="100"/>
    <x v="11"/>
    <n v="0"/>
    <n v="99"/>
    <n v="3"/>
    <s v="caught"/>
    <n v="1"/>
    <x v="8"/>
    <s v="Visakhapatnam"/>
    <x v="88"/>
  </r>
  <r>
    <n v="19"/>
    <n v="18"/>
    <x v="4"/>
    <n v="0"/>
    <n v="105.55"/>
    <n v="3"/>
    <s v="caught"/>
    <n v="2"/>
    <x v="8"/>
    <s v="Kanpur"/>
    <x v="89"/>
  </r>
  <r>
    <n v="31"/>
    <n v="35"/>
    <x v="7"/>
    <n v="0"/>
    <n v="88.57"/>
    <n v="3"/>
    <s v="caught"/>
    <n v="2"/>
    <x v="3"/>
    <s v="Johannesburg"/>
    <x v="90"/>
  </r>
  <r>
    <n v="0"/>
    <n v="5"/>
    <x v="5"/>
    <n v="0"/>
    <n v="0"/>
    <n v="3"/>
    <s v="caught"/>
    <n v="2"/>
    <x v="3"/>
    <s v="Durban"/>
    <x v="91"/>
  </r>
  <r>
    <n v="123"/>
    <n v="111"/>
    <x v="6"/>
    <n v="2"/>
    <n v="110.81"/>
    <n v="3"/>
    <s v="caught"/>
    <n v="2"/>
    <x v="5"/>
    <s v="Napier"/>
    <x v="92"/>
  </r>
  <r>
    <n v="78"/>
    <n v="65"/>
    <x v="3"/>
    <n v="2"/>
    <n v="120"/>
    <n v="3"/>
    <s v="caught"/>
    <n v="2"/>
    <x v="5"/>
    <s v="Hamilton"/>
    <x v="93"/>
  </r>
  <r>
    <n v="2"/>
    <n v="10"/>
    <x v="5"/>
    <n v="0"/>
    <n v="20"/>
    <n v="2"/>
    <s v="caught"/>
    <n v="1"/>
    <x v="5"/>
    <s v="Hamilton"/>
    <x v="94"/>
  </r>
  <r>
    <n v="82"/>
    <n v="78"/>
    <x v="3"/>
    <n v="3"/>
    <n v="105.12"/>
    <n v="3"/>
    <s v="caught"/>
    <n v="2"/>
    <x v="5"/>
    <s v="Wellington"/>
    <x v="95"/>
  </r>
  <r>
    <n v="136"/>
    <n v="122"/>
    <x v="12"/>
    <n v="2"/>
    <n v="111.47"/>
    <n v="3"/>
    <s v="bowled"/>
    <n v="2"/>
    <x v="2"/>
    <s v="Fatullah"/>
    <x v="96"/>
  </r>
  <r>
    <n v="0"/>
    <n v="3"/>
    <x v="5"/>
    <n v="0"/>
    <n v="0"/>
    <n v="3"/>
    <s v="caught"/>
    <n v="1"/>
    <x v="10"/>
    <s v="Cardiff"/>
    <x v="97"/>
  </r>
  <r>
    <n v="40"/>
    <n v="50"/>
    <x v="10"/>
    <n v="1"/>
    <n v="80"/>
    <n v="3"/>
    <s v="caught"/>
    <n v="2"/>
    <x v="10"/>
    <s v="Nottingham"/>
    <x v="98"/>
  </r>
  <r>
    <n v="1"/>
    <n v="3"/>
    <x v="5"/>
    <n v="0"/>
    <n v="33.33"/>
    <n v="3"/>
    <s v="not out"/>
    <n v="2"/>
    <x v="10"/>
    <s v="Birmingham"/>
    <x v="99"/>
  </r>
  <r>
    <n v="13"/>
    <n v="21"/>
    <x v="10"/>
    <n v="0"/>
    <n v="61.9"/>
    <n v="3"/>
    <s v="caught"/>
    <n v="2"/>
    <x v="10"/>
    <s v="Leeds"/>
    <x v="100"/>
  </r>
  <r>
    <n v="2"/>
    <n v="5"/>
    <x v="5"/>
    <n v="0"/>
    <n v="40"/>
    <n v="3"/>
    <s v="caught"/>
    <n v="2"/>
    <x v="8"/>
    <s v="Kochi"/>
    <x v="101"/>
  </r>
  <r>
    <n v="62"/>
    <n v="78"/>
    <x v="7"/>
    <n v="0"/>
    <n v="79.48"/>
    <n v="4"/>
    <s v="caught"/>
    <n v="1"/>
    <x v="8"/>
    <s v="Delhi"/>
    <x v="102"/>
  </r>
  <r>
    <n v="127"/>
    <n v="114"/>
    <x v="15"/>
    <n v="3"/>
    <n v="111.4"/>
    <n v="3"/>
    <s v="run out"/>
    <n v="1"/>
    <x v="8"/>
    <s v="Dharamsala"/>
    <x v="103"/>
  </r>
  <r>
    <n v="22"/>
    <n v="21"/>
    <x v="10"/>
    <n v="0"/>
    <n v="104.76"/>
    <n v="4"/>
    <s v="caught"/>
    <n v="1"/>
    <x v="0"/>
    <s v="Cuttack"/>
    <x v="104"/>
  </r>
  <r>
    <n v="49"/>
    <n v="44"/>
    <x v="10"/>
    <n v="2"/>
    <n v="111.36"/>
    <n v="4"/>
    <s v="caught"/>
    <n v="2"/>
    <x v="0"/>
    <s v="Ahmedabad"/>
    <x v="105"/>
  </r>
  <r>
    <n v="53"/>
    <n v="61"/>
    <x v="2"/>
    <n v="1"/>
    <n v="86.88"/>
    <n v="4"/>
    <s v="caught"/>
    <n v="2"/>
    <x v="0"/>
    <s v="Hyderabad (Deccan)"/>
    <x v="106"/>
  </r>
  <r>
    <n v="66"/>
    <n v="64"/>
    <x v="1"/>
    <n v="0"/>
    <n v="103.12"/>
    <n v="4"/>
    <s v="run out"/>
    <n v="1"/>
    <x v="0"/>
    <s v="Kolkata"/>
    <x v="107"/>
  </r>
  <r>
    <n v="139"/>
    <n v="126"/>
    <x v="14"/>
    <n v="3"/>
    <n v="110.31"/>
    <n v="4"/>
    <s v="not out"/>
    <n v="2"/>
    <x v="0"/>
    <s v="Ranchi"/>
    <x v="108"/>
  </r>
  <r>
    <n v="9"/>
    <n v="16"/>
    <x v="5"/>
    <n v="0"/>
    <n v="56.25"/>
    <n v="4"/>
    <s v="caught"/>
    <n v="1"/>
    <x v="1"/>
    <s v="Melbourne"/>
    <x v="109"/>
  </r>
  <r>
    <n v="1"/>
    <n v="13"/>
    <x v="5"/>
    <n v="0"/>
    <n v="7.69"/>
    <n v="3"/>
    <s v="caught"/>
    <n v="2"/>
    <x v="1"/>
    <s v="Sydney"/>
    <x v="110"/>
  </r>
  <r>
    <n v="1"/>
    <n v="4"/>
    <x v="5"/>
    <n v="0"/>
    <n v="25"/>
    <n v="3"/>
    <s v="caught"/>
    <n v="2"/>
    <x v="2"/>
    <s v="Dhaka"/>
    <x v="111"/>
  </r>
  <r>
    <n v="23"/>
    <n v="27"/>
    <x v="4"/>
    <n v="1"/>
    <n v="85.18"/>
    <n v="3"/>
    <s v="lbw"/>
    <n v="1"/>
    <x v="2"/>
    <s v="Dhaka"/>
    <x v="112"/>
  </r>
  <r>
    <n v="25"/>
    <n v="35"/>
    <x v="0"/>
    <n v="0"/>
    <n v="71.42"/>
    <n v="3"/>
    <s v="bowled"/>
    <n v="1"/>
    <x v="2"/>
    <s v="Dhaka"/>
    <x v="113"/>
  </r>
  <r>
    <n v="11"/>
    <n v="18"/>
    <x v="5"/>
    <n v="0"/>
    <n v="61.11"/>
    <n v="4"/>
    <s v="caught"/>
    <n v="2"/>
    <x v="3"/>
    <s v="Kanpur"/>
    <x v="114"/>
  </r>
  <r>
    <n v="12"/>
    <n v="18"/>
    <x v="5"/>
    <n v="0"/>
    <n v="66.66"/>
    <n v="4"/>
    <s v="run out"/>
    <n v="1"/>
    <x v="3"/>
    <s v="Indore"/>
    <x v="115"/>
  </r>
  <r>
    <n v="77"/>
    <n v="99"/>
    <x v="7"/>
    <n v="0"/>
    <n v="77.77"/>
    <n v="3"/>
    <s v="caught"/>
    <n v="2"/>
    <x v="3"/>
    <s v="Rajkot"/>
    <x v="116"/>
  </r>
  <r>
    <n v="138"/>
    <n v="140"/>
    <x v="1"/>
    <n v="5"/>
    <n v="98.57"/>
    <n v="3"/>
    <s v="caught"/>
    <n v="1"/>
    <x v="3"/>
    <s v="Chennai"/>
    <x v="117"/>
  </r>
  <r>
    <n v="7"/>
    <n v="6"/>
    <x v="5"/>
    <n v="1"/>
    <n v="116.66"/>
    <n v="3"/>
    <s v="caught"/>
    <n v="2"/>
    <x v="3"/>
    <s v="Mumbai"/>
    <x v="118"/>
  </r>
  <r>
    <n v="91"/>
    <n v="97"/>
    <x v="11"/>
    <n v="1"/>
    <n v="93.81"/>
    <n v="3"/>
    <s v="caught"/>
    <n v="1"/>
    <x v="1"/>
    <s v="Perth"/>
    <x v="119"/>
  </r>
  <r>
    <n v="59"/>
    <n v="67"/>
    <x v="2"/>
    <n v="0"/>
    <n v="88.05"/>
    <n v="3"/>
    <s v="run out"/>
    <n v="1"/>
    <x v="1"/>
    <s v="Brisbane"/>
    <x v="120"/>
  </r>
  <r>
    <n v="117"/>
    <n v="117"/>
    <x v="3"/>
    <n v="2"/>
    <n v="100"/>
    <n v="3"/>
    <s v="caught"/>
    <n v="1"/>
    <x v="1"/>
    <s v="Melbourne"/>
    <x v="121"/>
  </r>
  <r>
    <n v="106"/>
    <n v="92"/>
    <x v="6"/>
    <n v="1"/>
    <n v="115.21"/>
    <n v="3"/>
    <s v="caught"/>
    <n v="2"/>
    <x v="1"/>
    <s v="Canberra"/>
    <x v="122"/>
  </r>
  <r>
    <n v="8"/>
    <n v="11"/>
    <x v="0"/>
    <n v="0"/>
    <n v="72.72"/>
    <n v="3"/>
    <s v="caught"/>
    <n v="2"/>
    <x v="1"/>
    <s v="Sydney"/>
    <x v="123"/>
  </r>
  <r>
    <n v="85"/>
    <n v="81"/>
    <x v="11"/>
    <n v="1"/>
    <n v="104.93"/>
    <n v="3"/>
    <s v="not out"/>
    <n v="2"/>
    <x v="5"/>
    <s v="Dharamsala"/>
    <x v="124"/>
  </r>
  <r>
    <n v="9"/>
    <n v="13"/>
    <x v="0"/>
    <n v="0"/>
    <n v="69.23"/>
    <n v="3"/>
    <s v="caught"/>
    <n v="2"/>
    <x v="5"/>
    <s v="Delhi"/>
    <x v="125"/>
  </r>
  <r>
    <n v="154"/>
    <n v="134"/>
    <x v="12"/>
    <n v="1"/>
    <n v="114.92"/>
    <n v="3"/>
    <s v="not out"/>
    <n v="2"/>
    <x v="5"/>
    <s v="Mohali"/>
    <x v="126"/>
  </r>
  <r>
    <n v="45"/>
    <n v="51"/>
    <x v="10"/>
    <n v="1"/>
    <n v="88.23"/>
    <n v="3"/>
    <s v="caught"/>
    <n v="2"/>
    <x v="5"/>
    <s v="Ranchi"/>
    <x v="127"/>
  </r>
  <r>
    <n v="65"/>
    <n v="76"/>
    <x v="10"/>
    <n v="1"/>
    <n v="85.52"/>
    <n v="3"/>
    <s v="caught"/>
    <n v="1"/>
    <x v="5"/>
    <s v="Visakhapatnam"/>
    <x v="128"/>
  </r>
  <r>
    <n v="122"/>
    <n v="105"/>
    <x v="9"/>
    <n v="5"/>
    <n v="116.19"/>
    <n v="3"/>
    <s v="caught"/>
    <n v="2"/>
    <x v="10"/>
    <s v="Pune"/>
    <x v="129"/>
  </r>
  <r>
    <n v="8"/>
    <n v="5"/>
    <x v="10"/>
    <n v="0"/>
    <n v="160"/>
    <n v="3"/>
    <s v="caught"/>
    <n v="1"/>
    <x v="10"/>
    <s v="Cuttack"/>
    <x v="130"/>
  </r>
  <r>
    <n v="55"/>
    <n v="63"/>
    <x v="9"/>
    <n v="0"/>
    <n v="87.3"/>
    <n v="3"/>
    <s v="caught"/>
    <n v="2"/>
    <x v="10"/>
    <s v="Kolkata"/>
    <x v="13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6">
  <r>
    <n v="0"/>
    <x v="0"/>
    <x v="0"/>
    <s v="Dambulla"/>
    <x v="0"/>
    <x v="0"/>
    <x v="0"/>
    <x v="0"/>
    <n v="12"/>
  </r>
  <r>
    <n v="1"/>
    <x v="1"/>
    <x v="0"/>
    <s v="Dambulla"/>
    <x v="1"/>
    <x v="0"/>
    <x v="1"/>
    <x v="0"/>
    <n v="49"/>
  </r>
  <r>
    <n v="2"/>
    <x v="2"/>
    <x v="0"/>
    <s v="Colombo(RPS)"/>
    <x v="2"/>
    <x v="0"/>
    <x v="2"/>
    <x v="0"/>
    <n v="74"/>
  </r>
  <r>
    <n v="3"/>
    <x v="3"/>
    <x v="0"/>
    <s v="Colombo(RPS)"/>
    <x v="3"/>
    <x v="0"/>
    <x v="3"/>
    <x v="1"/>
    <n v="128"/>
  </r>
  <r>
    <n v="4"/>
    <x v="4"/>
    <x v="0"/>
    <s v="Colombo(RPS)"/>
    <x v="4"/>
    <x v="0"/>
    <x v="4"/>
    <x v="0"/>
    <n v="159"/>
  </r>
  <r>
    <n v="5"/>
    <x v="5"/>
    <x v="0"/>
    <s v="Colombo(RPS)"/>
    <x v="5"/>
    <x v="0"/>
    <x v="5"/>
    <x v="0"/>
    <n v="161"/>
  </r>
  <r>
    <n v="6"/>
    <x v="6"/>
    <x v="1"/>
    <s v="Centurion"/>
    <x v="6"/>
    <x v="0"/>
    <x v="6"/>
    <x v="0"/>
    <n v="177"/>
  </r>
  <r>
    <n v="8"/>
    <x v="7"/>
    <x v="2"/>
    <s v="Johannesburg"/>
    <x v="7"/>
    <x v="0"/>
    <x v="7"/>
    <x v="1"/>
    <n v="256"/>
  </r>
  <r>
    <n v="9"/>
    <x v="8"/>
    <x v="3"/>
    <s v="Vadodara"/>
    <x v="8"/>
    <x v="0"/>
    <x v="8"/>
    <x v="0"/>
    <n v="286"/>
  </r>
  <r>
    <n v="10"/>
    <x v="9"/>
    <x v="3"/>
    <s v="Mohali"/>
    <x v="9"/>
    <x v="0"/>
    <x v="9"/>
    <x v="0"/>
    <n v="296"/>
  </r>
  <r>
    <n v="11"/>
    <x v="10"/>
    <x v="0"/>
    <s v="Rajkot"/>
    <x v="10"/>
    <x v="0"/>
    <x v="10"/>
    <x v="0"/>
    <n v="323"/>
  </r>
  <r>
    <n v="12"/>
    <x v="3"/>
    <x v="0"/>
    <s v="Nagpur"/>
    <x v="11"/>
    <x v="0"/>
    <x v="11"/>
    <x v="1"/>
    <n v="377"/>
  </r>
  <r>
    <n v="13"/>
    <x v="11"/>
    <x v="0"/>
    <s v="Kolkata"/>
    <x v="12"/>
    <x v="0"/>
    <x v="12"/>
    <x v="2"/>
    <n v="484"/>
  </r>
  <r>
    <n v="15"/>
    <x v="12"/>
    <x v="0"/>
    <s v="Mirpur"/>
    <x v="13"/>
    <x v="0"/>
    <x v="13"/>
    <x v="0"/>
    <n v="493"/>
  </r>
  <r>
    <n v="16"/>
    <x v="13"/>
    <x v="4"/>
    <s v="Mirpur"/>
    <x v="14"/>
    <x v="0"/>
    <x v="14"/>
    <x v="1"/>
    <n v="584"/>
  </r>
  <r>
    <n v="17"/>
    <x v="14"/>
    <x v="0"/>
    <s v="Mirpur"/>
    <x v="15"/>
    <x v="0"/>
    <x v="15"/>
    <x v="1"/>
    <n v="655"/>
  </r>
  <r>
    <n v="18"/>
    <x v="15"/>
    <x v="4"/>
    <s v="Mirpur"/>
    <x v="16"/>
    <x v="0"/>
    <x v="16"/>
    <x v="2"/>
    <n v="757"/>
  </r>
  <r>
    <n v="19"/>
    <x v="5"/>
    <x v="0"/>
    <s v="Mirpur"/>
    <x v="17"/>
    <x v="0"/>
    <x v="17"/>
    <x v="0"/>
    <n v="759"/>
  </r>
  <r>
    <n v="20"/>
    <x v="4"/>
    <x v="5"/>
    <s v="Jaipur"/>
    <x v="18"/>
    <x v="0"/>
    <x v="18"/>
    <x v="0"/>
    <n v="790"/>
  </r>
  <r>
    <n v="22"/>
    <x v="16"/>
    <x v="5"/>
    <s v="Ahmedabad"/>
    <x v="19"/>
    <x v="0"/>
    <x v="19"/>
    <x v="1"/>
    <n v="847"/>
  </r>
  <r>
    <n v="23"/>
    <x v="17"/>
    <x v="6"/>
    <s v="Bulawayo"/>
    <x v="20"/>
    <x v="0"/>
    <x v="20"/>
    <x v="3"/>
    <n v="847"/>
  </r>
  <r>
    <n v="24"/>
    <x v="18"/>
    <x v="0"/>
    <s v="Bulawayo"/>
    <x v="21"/>
    <x v="0"/>
    <x v="21"/>
    <x v="1"/>
    <n v="929"/>
  </r>
  <r>
    <n v="25"/>
    <x v="19"/>
    <x v="6"/>
    <s v="Harare"/>
    <x v="22"/>
    <x v="0"/>
    <x v="22"/>
    <x v="0"/>
    <n v="947"/>
  </r>
  <r>
    <n v="26"/>
    <x v="20"/>
    <x v="0"/>
    <s v="Harare"/>
    <x v="23"/>
    <x v="0"/>
    <x v="23"/>
    <x v="1"/>
    <n v="1015"/>
  </r>
  <r>
    <n v="27"/>
    <x v="21"/>
    <x v="6"/>
    <s v="Harare"/>
    <x v="24"/>
    <x v="1"/>
    <x v="24"/>
    <x v="0"/>
    <n v="1041"/>
  </r>
  <r>
    <n v="29"/>
    <x v="22"/>
    <x v="4"/>
    <s v="Dambulla"/>
    <x v="25"/>
    <x v="0"/>
    <x v="25"/>
    <x v="0"/>
    <n v="1052"/>
  </r>
  <r>
    <n v="30"/>
    <x v="19"/>
    <x v="1"/>
    <s v="Dambulla"/>
    <x v="26"/>
    <x v="0"/>
    <x v="26"/>
    <x v="0"/>
    <n v="1070"/>
  </r>
  <r>
    <n v="31"/>
    <x v="9"/>
    <x v="0"/>
    <s v="Dambulla"/>
    <x v="27"/>
    <x v="0"/>
    <x v="27"/>
    <x v="0"/>
    <n v="1080"/>
  </r>
  <r>
    <n v="32"/>
    <x v="23"/>
    <x v="0"/>
    <s v="Dambulla"/>
    <x v="28"/>
    <x v="0"/>
    <x v="28"/>
    <x v="0"/>
    <n v="1108"/>
  </r>
  <r>
    <n v="33"/>
    <x v="17"/>
    <x v="0"/>
    <s v="Dambulla"/>
    <x v="29"/>
    <x v="0"/>
    <x v="29"/>
    <x v="3"/>
    <n v="1108"/>
  </r>
  <r>
    <n v="34"/>
    <x v="24"/>
    <x v="7"/>
    <s v="Dambulla"/>
    <x v="30"/>
    <x v="0"/>
    <x v="30"/>
    <x v="0"/>
    <n v="1116"/>
  </r>
  <r>
    <n v="35"/>
    <x v="1"/>
    <x v="0"/>
    <s v="Dambulla"/>
    <x v="31"/>
    <x v="0"/>
    <x v="31"/>
    <x v="0"/>
    <n v="1153"/>
  </r>
  <r>
    <n v="36"/>
    <x v="25"/>
    <x v="3"/>
    <s v="Visakhapatnam"/>
    <x v="32"/>
    <x v="0"/>
    <x v="32"/>
    <x v="2"/>
    <n v="1271"/>
  </r>
  <r>
    <n v="37"/>
    <x v="26"/>
    <x v="7"/>
    <s v="Guwahati"/>
    <x v="33"/>
    <x v="0"/>
    <x v="33"/>
    <x v="2"/>
    <n v="1376"/>
  </r>
  <r>
    <n v="38"/>
    <x v="27"/>
    <x v="7"/>
    <s v="Jaipur"/>
    <x v="34"/>
    <x v="0"/>
    <x v="34"/>
    <x v="1"/>
    <n v="1440"/>
  </r>
  <r>
    <n v="39"/>
    <x v="28"/>
    <x v="7"/>
    <s v="Vadodara"/>
    <x v="35"/>
    <x v="0"/>
    <x v="35"/>
    <x v="1"/>
    <n v="1503"/>
  </r>
  <r>
    <n v="40"/>
    <x v="17"/>
    <x v="7"/>
    <s v="Bengaluru"/>
    <x v="36"/>
    <x v="0"/>
    <x v="36"/>
    <x v="3"/>
    <n v="1503"/>
  </r>
  <r>
    <n v="41"/>
    <x v="5"/>
    <x v="7"/>
    <s v="Chennai"/>
    <x v="37"/>
    <x v="0"/>
    <x v="37"/>
    <x v="0"/>
    <n v="1505"/>
  </r>
  <r>
    <n v="42"/>
    <x v="23"/>
    <x v="5"/>
    <s v="Durban"/>
    <x v="38"/>
    <x v="1"/>
    <x v="38"/>
    <x v="0"/>
    <n v="1533"/>
  </r>
  <r>
    <n v="43"/>
    <x v="3"/>
    <x v="5"/>
    <s v="Durban"/>
    <x v="39"/>
    <x v="0"/>
    <x v="39"/>
    <x v="1"/>
    <n v="1587"/>
  </r>
  <r>
    <n v="44"/>
    <x v="29"/>
    <x v="5"/>
    <s v="Johannesburg"/>
    <x v="40"/>
    <x v="0"/>
    <x v="40"/>
    <x v="0"/>
    <n v="1609"/>
  </r>
  <r>
    <n v="45"/>
    <x v="23"/>
    <x v="5"/>
    <s v="CapeTown"/>
    <x v="41"/>
    <x v="0"/>
    <x v="41"/>
    <x v="0"/>
    <n v="1637"/>
  </r>
  <r>
    <n v="46"/>
    <x v="30"/>
    <x v="5"/>
    <s v="Gqeberha"/>
    <x v="42"/>
    <x v="0"/>
    <x v="42"/>
    <x v="1"/>
    <n v="1724"/>
  </r>
  <r>
    <n v="47"/>
    <x v="5"/>
    <x v="5"/>
    <s v="Centurion"/>
    <x v="43"/>
    <x v="0"/>
    <x v="43"/>
    <x v="0"/>
    <n v="1726"/>
  </r>
  <r>
    <n v="48"/>
    <x v="31"/>
    <x v="4"/>
    <s v="Mirpur"/>
    <x v="44"/>
    <x v="0"/>
    <x v="44"/>
    <x v="2"/>
    <n v="1826"/>
  </r>
  <r>
    <n v="49"/>
    <x v="24"/>
    <x v="8"/>
    <s v="Bengaluru"/>
    <x v="45"/>
    <x v="0"/>
    <x v="45"/>
    <x v="0"/>
    <n v="1834"/>
  </r>
  <r>
    <n v="50"/>
    <x v="32"/>
    <x v="9"/>
    <s v="Bengaluru"/>
    <x v="46"/>
    <x v="0"/>
    <x v="46"/>
    <x v="0"/>
    <n v="1868"/>
  </r>
  <r>
    <n v="51"/>
    <x v="0"/>
    <x v="10"/>
    <s v="Delhi"/>
    <x v="47"/>
    <x v="0"/>
    <x v="47"/>
    <x v="0"/>
    <n v="1880"/>
  </r>
  <r>
    <n v="52"/>
    <x v="33"/>
    <x v="5"/>
    <s v="Nagpur"/>
    <x v="48"/>
    <x v="0"/>
    <x v="48"/>
    <x v="0"/>
    <n v="1881"/>
  </r>
  <r>
    <n v="53"/>
    <x v="34"/>
    <x v="2"/>
    <s v="Chennai"/>
    <x v="49"/>
    <x v="0"/>
    <x v="49"/>
    <x v="1"/>
    <n v="1940"/>
  </r>
  <r>
    <n v="54"/>
    <x v="35"/>
    <x v="3"/>
    <s v="Ahmedabad"/>
    <x v="50"/>
    <x v="0"/>
    <x v="50"/>
    <x v="0"/>
    <n v="1964"/>
  </r>
  <r>
    <n v="55"/>
    <x v="12"/>
    <x v="1"/>
    <s v="Mohali"/>
    <x v="51"/>
    <x v="0"/>
    <x v="51"/>
    <x v="0"/>
    <n v="1973"/>
  </r>
  <r>
    <n v="56"/>
    <x v="36"/>
    <x v="0"/>
    <s v="Wankhede"/>
    <x v="52"/>
    <x v="0"/>
    <x v="52"/>
    <x v="0"/>
    <n v="2008"/>
  </r>
  <r>
    <n v="57"/>
    <x v="37"/>
    <x v="2"/>
    <s v="PortofSpain"/>
    <x v="53"/>
    <x v="1"/>
    <x v="53"/>
    <x v="0"/>
    <n v="2022"/>
  </r>
  <r>
    <n v="58"/>
    <x v="5"/>
    <x v="2"/>
    <s v="PortofSpain"/>
    <x v="54"/>
    <x v="0"/>
    <x v="54"/>
    <x v="0"/>
    <n v="2024"/>
  </r>
  <r>
    <n v="59"/>
    <x v="38"/>
    <x v="2"/>
    <s v="PortofSpain"/>
    <x v="55"/>
    <x v="0"/>
    <x v="55"/>
    <x v="1"/>
    <n v="2105"/>
  </r>
  <r>
    <n v="60"/>
    <x v="17"/>
    <x v="2"/>
    <s v="NorthSound"/>
    <x v="56"/>
    <x v="0"/>
    <x v="56"/>
    <x v="3"/>
    <n v="2105"/>
  </r>
  <r>
    <n v="61"/>
    <x v="29"/>
    <x v="2"/>
    <s v="NorthSound"/>
    <x v="57"/>
    <x v="0"/>
    <x v="57"/>
    <x v="0"/>
    <n v="2127"/>
  </r>
  <r>
    <n v="62"/>
    <x v="39"/>
    <x v="2"/>
    <s v="Kingston"/>
    <x v="58"/>
    <x v="0"/>
    <x v="58"/>
    <x v="1"/>
    <n v="2221"/>
  </r>
  <r>
    <n v="63"/>
    <x v="40"/>
    <x v="2"/>
    <s v="Kingston"/>
    <x v="59"/>
    <x v="2"/>
    <x v="59"/>
    <x v="0"/>
    <n v="2225"/>
  </r>
  <r>
    <n v="64"/>
    <x v="41"/>
    <x v="2"/>
    <s v="Kingston"/>
    <x v="59"/>
    <x v="2"/>
    <x v="60"/>
    <x v="0"/>
    <n v="2240"/>
  </r>
  <r>
    <n v="65"/>
    <x v="17"/>
    <x v="2"/>
    <s v="Bridgetown"/>
    <x v="60"/>
    <x v="2"/>
    <x v="61"/>
    <x v="3"/>
    <n v="2240"/>
  </r>
  <r>
    <n v="66"/>
    <x v="10"/>
    <x v="2"/>
    <s v="Bridgetown"/>
    <x v="60"/>
    <x v="2"/>
    <x v="62"/>
    <x v="0"/>
    <n v="2267"/>
  </r>
  <r>
    <n v="67"/>
    <x v="8"/>
    <x v="2"/>
    <s v="Roseau"/>
    <x v="61"/>
    <x v="2"/>
    <x v="63"/>
    <x v="0"/>
    <n v="2297"/>
  </r>
  <r>
    <n v="69"/>
    <x v="40"/>
    <x v="8"/>
    <s v="Manchester"/>
    <x v="62"/>
    <x v="1"/>
    <x v="64"/>
    <x v="0"/>
    <n v="2301"/>
  </r>
  <r>
    <n v="70"/>
    <x v="42"/>
    <x v="8"/>
    <s v="Chester-le-Street"/>
    <x v="63"/>
    <x v="0"/>
    <x v="65"/>
    <x v="1"/>
    <n v="2356"/>
  </r>
  <r>
    <n v="71"/>
    <x v="12"/>
    <x v="8"/>
    <s v="Southampton"/>
    <x v="64"/>
    <x v="0"/>
    <x v="66"/>
    <x v="0"/>
    <n v="2365"/>
  </r>
  <r>
    <n v="72"/>
    <x v="43"/>
    <x v="8"/>
    <s v="TheOval"/>
    <x v="65"/>
    <x v="0"/>
    <x v="67"/>
    <x v="0"/>
    <n v="2372"/>
  </r>
  <r>
    <n v="73"/>
    <x v="6"/>
    <x v="8"/>
    <s v="Lord's"/>
    <x v="66"/>
    <x v="0"/>
    <x v="68"/>
    <x v="0"/>
    <n v="2388"/>
  </r>
  <r>
    <n v="74"/>
    <x v="11"/>
    <x v="8"/>
    <s v="Cardiff"/>
    <x v="67"/>
    <x v="0"/>
    <x v="69"/>
    <x v="2"/>
    <n v="2495"/>
  </r>
  <r>
    <n v="75"/>
    <x v="1"/>
    <x v="8"/>
    <s v="Hyderabad(Deccan)"/>
    <x v="68"/>
    <x v="0"/>
    <x v="70"/>
    <x v="0"/>
    <n v="2532"/>
  </r>
  <r>
    <n v="76"/>
    <x v="44"/>
    <x v="8"/>
    <s v="Delhi"/>
    <x v="69"/>
    <x v="0"/>
    <x v="71"/>
    <x v="2"/>
    <n v="2644"/>
  </r>
  <r>
    <n v="77"/>
    <x v="36"/>
    <x v="8"/>
    <s v="Mohali"/>
    <x v="70"/>
    <x v="0"/>
    <x v="72"/>
    <x v="0"/>
    <n v="2679"/>
  </r>
  <r>
    <n v="78"/>
    <x v="45"/>
    <x v="8"/>
    <s v="Wankhede"/>
    <x v="71"/>
    <x v="0"/>
    <x v="73"/>
    <x v="1"/>
    <n v="2765"/>
  </r>
  <r>
    <n v="79"/>
    <x v="17"/>
    <x v="8"/>
    <s v="Kolkata"/>
    <x v="72"/>
    <x v="0"/>
    <x v="74"/>
    <x v="3"/>
    <n v="2765"/>
  </r>
  <r>
    <n v="80"/>
    <x v="41"/>
    <x v="8"/>
    <s v="Kolkata"/>
    <x v="73"/>
    <x v="1"/>
    <x v="75"/>
    <x v="0"/>
    <n v="2780"/>
  </r>
  <r>
    <n v="81"/>
    <x v="46"/>
    <x v="2"/>
    <s v="Wankhede"/>
    <x v="74"/>
    <x v="2"/>
    <x v="76"/>
    <x v="1"/>
    <n v="2832"/>
  </r>
  <r>
    <n v="82"/>
    <x v="28"/>
    <x v="2"/>
    <s v="Wankhede"/>
    <x v="74"/>
    <x v="2"/>
    <x v="77"/>
    <x v="1"/>
    <n v="2895"/>
  </r>
  <r>
    <n v="83"/>
    <x v="47"/>
    <x v="2"/>
    <s v="Cuttack"/>
    <x v="75"/>
    <x v="0"/>
    <x v="78"/>
    <x v="0"/>
    <n v="2898"/>
  </r>
  <r>
    <n v="84"/>
    <x v="48"/>
    <x v="2"/>
    <s v="Visakhapatnam"/>
    <x v="76"/>
    <x v="0"/>
    <x v="79"/>
    <x v="2"/>
    <n v="3015"/>
  </r>
  <r>
    <n v="85"/>
    <x v="49"/>
    <x v="2"/>
    <s v="Ahmedabad"/>
    <x v="77"/>
    <x v="0"/>
    <x v="80"/>
    <x v="0"/>
    <n v="3035"/>
  </r>
  <r>
    <n v="86"/>
    <x v="50"/>
    <x v="2"/>
    <s v="Indore"/>
    <x v="78"/>
    <x v="0"/>
    <x v="81"/>
    <x v="0"/>
    <n v="3058"/>
  </r>
  <r>
    <n v="87"/>
    <x v="51"/>
    <x v="2"/>
    <s v="Chennai"/>
    <x v="79"/>
    <x v="0"/>
    <x v="82"/>
    <x v="1"/>
    <n v="3138"/>
  </r>
  <r>
    <n v="88"/>
    <x v="22"/>
    <x v="3"/>
    <s v="Melbourne"/>
    <x v="80"/>
    <x v="2"/>
    <x v="83"/>
    <x v="0"/>
    <n v="3149"/>
  </r>
  <r>
    <n v="89"/>
    <x v="17"/>
    <x v="3"/>
    <s v="Melbourne"/>
    <x v="80"/>
    <x v="2"/>
    <x v="84"/>
    <x v="3"/>
    <n v="3149"/>
  </r>
  <r>
    <n v="90"/>
    <x v="50"/>
    <x v="3"/>
    <s v="Sydney"/>
    <x v="81"/>
    <x v="2"/>
    <x v="85"/>
    <x v="0"/>
    <n v="3172"/>
  </r>
  <r>
    <n v="91"/>
    <x v="12"/>
    <x v="3"/>
    <s v="Sydney"/>
    <x v="81"/>
    <x v="2"/>
    <x v="86"/>
    <x v="0"/>
    <n v="3181"/>
  </r>
  <r>
    <n v="92"/>
    <x v="52"/>
    <x v="3"/>
    <s v="Perth"/>
    <x v="82"/>
    <x v="2"/>
    <x v="87"/>
    <x v="0"/>
    <n v="3225"/>
  </r>
  <r>
    <n v="93"/>
    <x v="53"/>
    <x v="3"/>
    <s v="Perth"/>
    <x v="82"/>
    <x v="2"/>
    <x v="88"/>
    <x v="1"/>
    <n v="3300"/>
  </r>
  <r>
    <n v="94"/>
    <x v="54"/>
    <x v="3"/>
    <s v="Adelaide"/>
    <x v="83"/>
    <x v="2"/>
    <x v="89"/>
    <x v="2"/>
    <n v="3416"/>
  </r>
  <r>
    <n v="95"/>
    <x v="29"/>
    <x v="3"/>
    <s v="Adelaide"/>
    <x v="83"/>
    <x v="2"/>
    <x v="90"/>
    <x v="0"/>
    <n v="3438"/>
  </r>
  <r>
    <n v="96"/>
    <x v="29"/>
    <x v="3"/>
    <s v="Sydney"/>
    <x v="84"/>
    <x v="1"/>
    <x v="91"/>
    <x v="0"/>
    <n v="3460"/>
  </r>
  <r>
    <n v="97"/>
    <x v="4"/>
    <x v="3"/>
    <s v="Melbourne"/>
    <x v="85"/>
    <x v="1"/>
    <x v="92"/>
    <x v="0"/>
    <n v="3491"/>
  </r>
  <r>
    <n v="98"/>
    <x v="4"/>
    <x v="3"/>
    <s v="Melbourne"/>
    <x v="86"/>
    <x v="0"/>
    <x v="93"/>
    <x v="0"/>
    <n v="3522"/>
  </r>
  <r>
    <n v="99"/>
    <x v="55"/>
    <x v="0"/>
    <s v="Perth"/>
    <x v="87"/>
    <x v="0"/>
    <x v="94"/>
    <x v="1"/>
    <n v="3599"/>
  </r>
  <r>
    <n v="100"/>
    <x v="19"/>
    <x v="3"/>
    <s v="Adelaide"/>
    <x v="88"/>
    <x v="0"/>
    <x v="95"/>
    <x v="0"/>
    <n v="3617"/>
  </r>
  <r>
    <n v="101"/>
    <x v="41"/>
    <x v="0"/>
    <s v="Adelaide"/>
    <x v="89"/>
    <x v="0"/>
    <x v="96"/>
    <x v="0"/>
    <n v="3632"/>
  </r>
  <r>
    <n v="102"/>
    <x v="0"/>
    <x v="3"/>
    <s v="Brisbane"/>
    <x v="90"/>
    <x v="0"/>
    <x v="97"/>
    <x v="0"/>
    <n v="3644"/>
  </r>
  <r>
    <n v="103"/>
    <x v="56"/>
    <x v="0"/>
    <s v="Brisbane"/>
    <x v="91"/>
    <x v="0"/>
    <x v="98"/>
    <x v="1"/>
    <n v="3710"/>
  </r>
  <r>
    <n v="104"/>
    <x v="57"/>
    <x v="3"/>
    <s v="Sydney"/>
    <x v="92"/>
    <x v="0"/>
    <x v="99"/>
    <x v="0"/>
    <n v="3731"/>
  </r>
  <r>
    <n v="105"/>
    <x v="58"/>
    <x v="0"/>
    <s v="Hobart"/>
    <x v="93"/>
    <x v="0"/>
    <x v="100"/>
    <x v="2"/>
    <n v="3864"/>
  </r>
  <r>
    <n v="106"/>
    <x v="59"/>
    <x v="0"/>
    <s v="Mirpur"/>
    <x v="94"/>
    <x v="0"/>
    <x v="101"/>
    <x v="2"/>
    <n v="3972"/>
  </r>
  <r>
    <n v="107"/>
    <x v="56"/>
    <x v="4"/>
    <s v="Mirpur"/>
    <x v="95"/>
    <x v="0"/>
    <x v="102"/>
    <x v="1"/>
    <n v="4038"/>
  </r>
  <r>
    <n v="108"/>
    <x v="60"/>
    <x v="1"/>
    <s v="Mirpur"/>
    <x v="96"/>
    <x v="0"/>
    <x v="103"/>
    <x v="2"/>
    <n v="4221"/>
  </r>
  <r>
    <n v="110"/>
    <x v="61"/>
    <x v="0"/>
    <s v="Hambantota"/>
    <x v="97"/>
    <x v="0"/>
    <x v="104"/>
    <x v="2"/>
    <n v="4327"/>
  </r>
  <r>
    <n v="111"/>
    <x v="33"/>
    <x v="0"/>
    <s v="Hambantota"/>
    <x v="98"/>
    <x v="0"/>
    <x v="105"/>
    <x v="0"/>
    <n v="4328"/>
  </r>
  <r>
    <n v="112"/>
    <x v="62"/>
    <x v="0"/>
    <s v="Colombo(RPS)"/>
    <x v="99"/>
    <x v="0"/>
    <x v="106"/>
    <x v="0"/>
    <n v="4366"/>
  </r>
  <r>
    <n v="113"/>
    <x v="63"/>
    <x v="0"/>
    <s v="Colombo(RPS)"/>
    <x v="100"/>
    <x v="0"/>
    <x v="107"/>
    <x v="2"/>
    <n v="4494"/>
  </r>
  <r>
    <n v="114"/>
    <x v="50"/>
    <x v="0"/>
    <s v="Pallekele"/>
    <x v="101"/>
    <x v="0"/>
    <x v="108"/>
    <x v="0"/>
    <n v="4517"/>
  </r>
  <r>
    <n v="115"/>
    <x v="20"/>
    <x v="0"/>
    <s v="Pallekele"/>
    <x v="102"/>
    <x v="1"/>
    <x v="109"/>
    <x v="1"/>
    <n v="4585"/>
  </r>
  <r>
    <n v="116"/>
    <x v="64"/>
    <x v="7"/>
    <s v="Hyderabad(Deccan)"/>
    <x v="103"/>
    <x v="2"/>
    <x v="110"/>
    <x v="1"/>
    <n v="4643"/>
  </r>
  <r>
    <n v="117"/>
    <x v="65"/>
    <x v="7"/>
    <s v="Bengaluru"/>
    <x v="104"/>
    <x v="2"/>
    <x v="111"/>
    <x v="2"/>
    <n v="4746"/>
  </r>
  <r>
    <n v="118"/>
    <x v="66"/>
    <x v="7"/>
    <s v="Bengaluru"/>
    <x v="104"/>
    <x v="2"/>
    <x v="112"/>
    <x v="1"/>
    <n v="4797"/>
  </r>
  <r>
    <n v="119"/>
    <x v="67"/>
    <x v="7"/>
    <s v="Chennai"/>
    <x v="105"/>
    <x v="1"/>
    <x v="113"/>
    <x v="1"/>
    <n v="4867"/>
  </r>
  <r>
    <n v="120"/>
    <x v="68"/>
    <x v="11"/>
    <s v="Colombo(RPS)"/>
    <x v="106"/>
    <x v="1"/>
    <x v="114"/>
    <x v="1"/>
    <n v="4917"/>
  </r>
  <r>
    <n v="121"/>
    <x v="69"/>
    <x v="8"/>
    <s v="Colombo(RPS)"/>
    <x v="107"/>
    <x v="1"/>
    <x v="115"/>
    <x v="0"/>
    <n v="4957"/>
  </r>
  <r>
    <n v="122"/>
    <x v="41"/>
    <x v="3"/>
    <s v="Colombo(RPS)"/>
    <x v="108"/>
    <x v="1"/>
    <x v="116"/>
    <x v="0"/>
    <n v="4972"/>
  </r>
  <r>
    <n v="123"/>
    <x v="70"/>
    <x v="1"/>
    <s v="Colombo(RPS)"/>
    <x v="109"/>
    <x v="1"/>
    <x v="117"/>
    <x v="1"/>
    <n v="5050"/>
  </r>
  <r>
    <n v="124"/>
    <x v="5"/>
    <x v="5"/>
    <s v="Colombo(RPS)"/>
    <x v="110"/>
    <x v="1"/>
    <x v="118"/>
    <x v="0"/>
    <n v="5052"/>
  </r>
  <r>
    <n v="125"/>
    <x v="71"/>
    <x v="8"/>
    <s v="Ahmedabad"/>
    <x v="111"/>
    <x v="2"/>
    <x v="119"/>
    <x v="0"/>
    <n v="5071"/>
  </r>
  <r>
    <n v="126"/>
    <x v="37"/>
    <x v="8"/>
    <s v="Ahmedabad"/>
    <x v="111"/>
    <x v="2"/>
    <x v="120"/>
    <x v="0"/>
    <n v="5085"/>
  </r>
  <r>
    <n v="127"/>
    <x v="71"/>
    <x v="8"/>
    <s v="Wankhede"/>
    <x v="112"/>
    <x v="2"/>
    <x v="121"/>
    <x v="0"/>
    <n v="5104"/>
  </r>
  <r>
    <n v="128"/>
    <x v="43"/>
    <x v="8"/>
    <s v="Wankhede"/>
    <x v="112"/>
    <x v="2"/>
    <x v="122"/>
    <x v="0"/>
    <n v="5111"/>
  </r>
  <r>
    <n v="129"/>
    <x v="72"/>
    <x v="8"/>
    <s v="Kolkata"/>
    <x v="113"/>
    <x v="2"/>
    <x v="123"/>
    <x v="0"/>
    <n v="5117"/>
  </r>
  <r>
    <n v="130"/>
    <x v="49"/>
    <x v="8"/>
    <s v="Kolkata"/>
    <x v="113"/>
    <x v="2"/>
    <x v="124"/>
    <x v="0"/>
    <n v="5137"/>
  </r>
  <r>
    <n v="131"/>
    <x v="65"/>
    <x v="8"/>
    <s v="Nagpur"/>
    <x v="114"/>
    <x v="2"/>
    <x v="125"/>
    <x v="2"/>
    <n v="5240"/>
  </r>
  <r>
    <n v="132"/>
    <x v="57"/>
    <x v="8"/>
    <s v="Pune"/>
    <x v="115"/>
    <x v="1"/>
    <x v="126"/>
    <x v="0"/>
    <n v="5261"/>
  </r>
  <r>
    <n v="133"/>
    <x v="62"/>
    <x v="8"/>
    <s v="Wankhede"/>
    <x v="116"/>
    <x v="1"/>
    <x v="127"/>
    <x v="0"/>
    <n v="5299"/>
  </r>
  <r>
    <n v="134"/>
    <x v="12"/>
    <x v="1"/>
    <s v="Bengaluru"/>
    <x v="117"/>
    <x v="1"/>
    <x v="128"/>
    <x v="0"/>
    <n v="5308"/>
  </r>
  <r>
    <n v="135"/>
    <x v="10"/>
    <x v="1"/>
    <s v="Ahmedabad"/>
    <x v="118"/>
    <x v="1"/>
    <x v="129"/>
    <x v="0"/>
    <n v="5335"/>
  </r>
  <r>
    <n v="136"/>
    <x v="17"/>
    <x v="1"/>
    <s v="Chennai"/>
    <x v="119"/>
    <x v="0"/>
    <x v="130"/>
    <x v="3"/>
    <n v="5335"/>
  </r>
  <r>
    <n v="137"/>
    <x v="72"/>
    <x v="1"/>
    <s v="Kolkata"/>
    <x v="120"/>
    <x v="0"/>
    <x v="131"/>
    <x v="0"/>
    <n v="5341"/>
  </r>
  <r>
    <n v="138"/>
    <x v="43"/>
    <x v="1"/>
    <s v="Delhi"/>
    <x v="121"/>
    <x v="0"/>
    <x v="132"/>
    <x v="0"/>
    <n v="5348"/>
  </r>
  <r>
    <n v="139"/>
    <x v="41"/>
    <x v="8"/>
    <s v="Rajkot"/>
    <x v="122"/>
    <x v="0"/>
    <x v="133"/>
    <x v="0"/>
    <n v="5363"/>
  </r>
  <r>
    <n v="140"/>
    <x v="1"/>
    <x v="8"/>
    <s v="Kochi"/>
    <x v="123"/>
    <x v="0"/>
    <x v="134"/>
    <x v="0"/>
    <n v="5400"/>
  </r>
  <r>
    <n v="141"/>
    <x v="55"/>
    <x v="8"/>
    <s v="Ranchi"/>
    <x v="124"/>
    <x v="0"/>
    <x v="135"/>
    <x v="1"/>
    <n v="5477"/>
  </r>
  <r>
    <n v="142"/>
    <x v="21"/>
    <x v="8"/>
    <s v="Mohali"/>
    <x v="125"/>
    <x v="0"/>
    <x v="136"/>
    <x v="0"/>
    <n v="5503"/>
  </r>
  <r>
    <n v="143"/>
    <x v="17"/>
    <x v="8"/>
    <s v="Dharamsala"/>
    <x v="126"/>
    <x v="0"/>
    <x v="137"/>
    <x v="3"/>
    <n v="5503"/>
  </r>
  <r>
    <n v="144"/>
    <x v="11"/>
    <x v="3"/>
    <s v="Chennai"/>
    <x v="127"/>
    <x v="2"/>
    <x v="138"/>
    <x v="2"/>
    <n v="5610"/>
  </r>
  <r>
    <n v="146"/>
    <x v="32"/>
    <x v="3"/>
    <s v="Hyderabad(Deccan)"/>
    <x v="128"/>
    <x v="2"/>
    <x v="139"/>
    <x v="0"/>
    <n v="5644"/>
  </r>
  <r>
    <n v="147"/>
    <x v="73"/>
    <x v="3"/>
    <s v="Mohali"/>
    <x v="129"/>
    <x v="2"/>
    <x v="140"/>
    <x v="1"/>
    <n v="5711"/>
  </r>
  <r>
    <n v="148"/>
    <x v="32"/>
    <x v="3"/>
    <s v="Mohali"/>
    <x v="129"/>
    <x v="2"/>
    <x v="141"/>
    <x v="0"/>
    <n v="5745"/>
  </r>
  <r>
    <n v="149"/>
    <x v="33"/>
    <x v="3"/>
    <s v="Delhi"/>
    <x v="130"/>
    <x v="2"/>
    <x v="142"/>
    <x v="0"/>
    <n v="5746"/>
  </r>
  <r>
    <n v="150"/>
    <x v="74"/>
    <x v="3"/>
    <s v="Delhi"/>
    <x v="130"/>
    <x v="2"/>
    <x v="143"/>
    <x v="0"/>
    <n v="5787"/>
  </r>
  <r>
    <n v="151"/>
    <x v="4"/>
    <x v="5"/>
    <s v="Cardiff"/>
    <x v="131"/>
    <x v="0"/>
    <x v="144"/>
    <x v="0"/>
    <n v="5818"/>
  </r>
  <r>
    <n v="152"/>
    <x v="29"/>
    <x v="2"/>
    <s v="TheOval"/>
    <x v="132"/>
    <x v="0"/>
    <x v="145"/>
    <x v="0"/>
    <n v="5840"/>
  </r>
  <r>
    <n v="153"/>
    <x v="29"/>
    <x v="1"/>
    <s v="Birmingham"/>
    <x v="133"/>
    <x v="0"/>
    <x v="146"/>
    <x v="0"/>
    <n v="5862"/>
  </r>
  <r>
    <n v="154"/>
    <x v="64"/>
    <x v="0"/>
    <s v="Cardiff"/>
    <x v="134"/>
    <x v="0"/>
    <x v="147"/>
    <x v="1"/>
    <n v="5920"/>
  </r>
  <r>
    <n v="155"/>
    <x v="75"/>
    <x v="8"/>
    <s v="Birmingham"/>
    <x v="135"/>
    <x v="0"/>
    <x v="148"/>
    <x v="0"/>
    <n v="5963"/>
  </r>
  <r>
    <n v="156"/>
    <x v="22"/>
    <x v="2"/>
    <s v="Kingston"/>
    <x v="136"/>
    <x v="0"/>
    <x v="149"/>
    <x v="0"/>
    <n v="5974"/>
  </r>
  <r>
    <n v="157"/>
    <x v="5"/>
    <x v="0"/>
    <s v="Kingston"/>
    <x v="137"/>
    <x v="0"/>
    <x v="150"/>
    <x v="0"/>
    <n v="5976"/>
  </r>
  <r>
    <n v="158"/>
    <x v="15"/>
    <x v="2"/>
    <s v="PortofSpain"/>
    <x v="138"/>
    <x v="0"/>
    <x v="151"/>
    <x v="2"/>
    <n v="6078"/>
  </r>
  <r>
    <n v="159"/>
    <x v="4"/>
    <x v="0"/>
    <s v="PortofSpain"/>
    <x v="139"/>
    <x v="0"/>
    <x v="152"/>
    <x v="0"/>
    <n v="6109"/>
  </r>
  <r>
    <n v="160"/>
    <x v="5"/>
    <x v="0"/>
    <s v="PortofSpain"/>
    <x v="140"/>
    <x v="0"/>
    <x v="153"/>
    <x v="0"/>
    <n v="6111"/>
  </r>
  <r>
    <n v="161"/>
    <x v="76"/>
    <x v="6"/>
    <s v="Harare"/>
    <x v="141"/>
    <x v="0"/>
    <x v="154"/>
    <x v="2"/>
    <n v="6226"/>
  </r>
  <r>
    <n v="162"/>
    <x v="37"/>
    <x v="6"/>
    <s v="Harare"/>
    <x v="142"/>
    <x v="0"/>
    <x v="155"/>
    <x v="0"/>
    <n v="6240"/>
  </r>
  <r>
    <n v="163"/>
    <x v="20"/>
    <x v="6"/>
    <s v="Harare"/>
    <x v="143"/>
    <x v="0"/>
    <x v="156"/>
    <x v="1"/>
    <n v="6308"/>
  </r>
  <r>
    <n v="166"/>
    <x v="77"/>
    <x v="3"/>
    <s v="Rajkot"/>
    <x v="144"/>
    <x v="1"/>
    <x v="157"/>
    <x v="0"/>
    <n v="6337"/>
  </r>
  <r>
    <n v="167"/>
    <x v="78"/>
    <x v="3"/>
    <s v="Pune"/>
    <x v="145"/>
    <x v="0"/>
    <x v="158"/>
    <x v="1"/>
    <n v="6398"/>
  </r>
  <r>
    <n v="168"/>
    <x v="31"/>
    <x v="3"/>
    <s v="Jaipur"/>
    <x v="146"/>
    <x v="0"/>
    <x v="159"/>
    <x v="2"/>
    <n v="6498"/>
  </r>
  <r>
    <n v="169"/>
    <x v="20"/>
    <x v="3"/>
    <s v="Mohali"/>
    <x v="147"/>
    <x v="0"/>
    <x v="160"/>
    <x v="1"/>
    <n v="6566"/>
  </r>
  <r>
    <n v="171"/>
    <x v="76"/>
    <x v="3"/>
    <s v="Nagpur"/>
    <x v="148"/>
    <x v="0"/>
    <x v="161"/>
    <x v="2"/>
    <n v="6681"/>
  </r>
  <r>
    <n v="172"/>
    <x v="17"/>
    <x v="3"/>
    <s v="Bengaluru"/>
    <x v="149"/>
    <x v="0"/>
    <x v="162"/>
    <x v="3"/>
    <n v="6681"/>
  </r>
  <r>
    <n v="173"/>
    <x v="47"/>
    <x v="2"/>
    <s v="Kolkata"/>
    <x v="150"/>
    <x v="2"/>
    <x v="163"/>
    <x v="0"/>
    <n v="6684"/>
  </r>
  <r>
    <n v="174"/>
    <x v="16"/>
    <x v="2"/>
    <s v="Wankhede"/>
    <x v="151"/>
    <x v="2"/>
    <x v="164"/>
    <x v="1"/>
    <n v="6741"/>
  </r>
  <r>
    <n v="175"/>
    <x v="45"/>
    <x v="2"/>
    <s v="Kochi"/>
    <x v="152"/>
    <x v="0"/>
    <x v="165"/>
    <x v="1"/>
    <n v="6827"/>
  </r>
  <r>
    <n v="176"/>
    <x v="79"/>
    <x v="2"/>
    <s v="Visakhapatnam"/>
    <x v="153"/>
    <x v="0"/>
    <x v="166"/>
    <x v="1"/>
    <n v="6926"/>
  </r>
  <r>
    <n v="177"/>
    <x v="71"/>
    <x v="2"/>
    <s v="Kanpur"/>
    <x v="154"/>
    <x v="0"/>
    <x v="167"/>
    <x v="0"/>
    <n v="6945"/>
  </r>
  <r>
    <n v="178"/>
    <x v="4"/>
    <x v="5"/>
    <s v="Johannesburg"/>
    <x v="155"/>
    <x v="0"/>
    <x v="168"/>
    <x v="0"/>
    <n v="6976"/>
  </r>
  <r>
    <n v="179"/>
    <x v="17"/>
    <x v="5"/>
    <s v="Durban"/>
    <x v="156"/>
    <x v="0"/>
    <x v="169"/>
    <x v="3"/>
    <n v="6976"/>
  </r>
  <r>
    <n v="181"/>
    <x v="80"/>
    <x v="5"/>
    <s v="Johannesburg"/>
    <x v="157"/>
    <x v="2"/>
    <x v="170"/>
    <x v="2"/>
    <n v="7095"/>
  </r>
  <r>
    <n v="182"/>
    <x v="81"/>
    <x v="5"/>
    <s v="Johannesburg"/>
    <x v="157"/>
    <x v="2"/>
    <x v="171"/>
    <x v="1"/>
    <n v="7191"/>
  </r>
  <r>
    <n v="183"/>
    <x v="82"/>
    <x v="5"/>
    <s v="Durban"/>
    <x v="158"/>
    <x v="2"/>
    <x v="172"/>
    <x v="0"/>
    <n v="7237"/>
  </r>
  <r>
    <n v="184"/>
    <x v="22"/>
    <x v="5"/>
    <s v="Durban"/>
    <x v="158"/>
    <x v="2"/>
    <x v="173"/>
    <x v="0"/>
    <n v="7248"/>
  </r>
  <r>
    <n v="185"/>
    <x v="83"/>
    <x v="7"/>
    <s v="Napier"/>
    <x v="159"/>
    <x v="0"/>
    <x v="174"/>
    <x v="2"/>
    <n v="7371"/>
  </r>
  <r>
    <n v="186"/>
    <x v="70"/>
    <x v="7"/>
    <s v="Hamilton"/>
    <x v="160"/>
    <x v="0"/>
    <x v="175"/>
    <x v="1"/>
    <n v="7449"/>
  </r>
  <r>
    <n v="187"/>
    <x v="72"/>
    <x v="7"/>
    <s v="Auckland"/>
    <x v="161"/>
    <x v="0"/>
    <x v="176"/>
    <x v="0"/>
    <n v="7455"/>
  </r>
  <r>
    <n v="188"/>
    <x v="5"/>
    <x v="7"/>
    <s v="Hamilton"/>
    <x v="162"/>
    <x v="0"/>
    <x v="177"/>
    <x v="0"/>
    <n v="7457"/>
  </r>
  <r>
    <n v="189"/>
    <x v="18"/>
    <x v="7"/>
    <s v="Wellington"/>
    <x v="163"/>
    <x v="0"/>
    <x v="178"/>
    <x v="1"/>
    <n v="7539"/>
  </r>
  <r>
    <n v="190"/>
    <x v="40"/>
    <x v="7"/>
    <s v="Auckland"/>
    <x v="164"/>
    <x v="2"/>
    <x v="179"/>
    <x v="0"/>
    <n v="7543"/>
  </r>
  <r>
    <n v="191"/>
    <x v="73"/>
    <x v="7"/>
    <s v="Auckland"/>
    <x v="164"/>
    <x v="2"/>
    <x v="180"/>
    <x v="1"/>
    <n v="7610"/>
  </r>
  <r>
    <n v="192"/>
    <x v="62"/>
    <x v="7"/>
    <s v="Wellington"/>
    <x v="165"/>
    <x v="2"/>
    <x v="181"/>
    <x v="0"/>
    <n v="7648"/>
  </r>
  <r>
    <n v="193"/>
    <x v="26"/>
    <x v="7"/>
    <s v="Wellington"/>
    <x v="165"/>
    <x v="2"/>
    <x v="182"/>
    <x v="2"/>
    <n v="7753"/>
  </r>
  <r>
    <n v="194"/>
    <x v="84"/>
    <x v="4"/>
    <s v="Fatullah"/>
    <x v="166"/>
    <x v="0"/>
    <x v="183"/>
    <x v="2"/>
    <n v="7889"/>
  </r>
  <r>
    <n v="195"/>
    <x v="85"/>
    <x v="0"/>
    <s v="Fatullah"/>
    <x v="167"/>
    <x v="0"/>
    <x v="184"/>
    <x v="0"/>
    <n v="7937"/>
  </r>
  <r>
    <n v="196"/>
    <x v="86"/>
    <x v="1"/>
    <s v="Mirpur"/>
    <x v="168"/>
    <x v="0"/>
    <x v="185"/>
    <x v="0"/>
    <n v="7942"/>
  </r>
  <r>
    <n v="198"/>
    <x v="87"/>
    <x v="1"/>
    <s v="Mirpur"/>
    <x v="169"/>
    <x v="1"/>
    <x v="186"/>
    <x v="0"/>
    <n v="7978"/>
  </r>
  <r>
    <n v="199"/>
    <x v="3"/>
    <x v="2"/>
    <s v="Mirpur"/>
    <x v="170"/>
    <x v="1"/>
    <x v="187"/>
    <x v="1"/>
    <n v="8032"/>
  </r>
  <r>
    <n v="200"/>
    <x v="16"/>
    <x v="4"/>
    <s v="Mirpur"/>
    <x v="171"/>
    <x v="1"/>
    <x v="188"/>
    <x v="1"/>
    <n v="8089"/>
  </r>
  <r>
    <n v="201"/>
    <x v="50"/>
    <x v="3"/>
    <s v="Mirpur"/>
    <x v="172"/>
    <x v="1"/>
    <x v="189"/>
    <x v="0"/>
    <n v="8112"/>
  </r>
  <r>
    <n v="202"/>
    <x v="88"/>
    <x v="5"/>
    <s v="Mirpur"/>
    <x v="173"/>
    <x v="1"/>
    <x v="190"/>
    <x v="1"/>
    <n v="8184"/>
  </r>
  <r>
    <n v="203"/>
    <x v="55"/>
    <x v="0"/>
    <s v="Mirpur"/>
    <x v="174"/>
    <x v="1"/>
    <x v="191"/>
    <x v="1"/>
    <n v="8261"/>
  </r>
  <r>
    <n v="204"/>
    <x v="33"/>
    <x v="8"/>
    <s v="Nottingham"/>
    <x v="175"/>
    <x v="2"/>
    <x v="192"/>
    <x v="0"/>
    <n v="8262"/>
  </r>
  <r>
    <n v="205"/>
    <x v="24"/>
    <x v="8"/>
    <s v="Nottingham"/>
    <x v="175"/>
    <x v="2"/>
    <x v="193"/>
    <x v="0"/>
    <n v="8270"/>
  </r>
  <r>
    <n v="206"/>
    <x v="2"/>
    <x v="8"/>
    <s v="Lord's"/>
    <x v="176"/>
    <x v="2"/>
    <x v="194"/>
    <x v="0"/>
    <n v="8295"/>
  </r>
  <r>
    <n v="207"/>
    <x v="17"/>
    <x v="8"/>
    <s v="Lord's"/>
    <x v="176"/>
    <x v="2"/>
    <x v="195"/>
    <x v="3"/>
    <n v="8295"/>
  </r>
  <r>
    <n v="208"/>
    <x v="89"/>
    <x v="8"/>
    <s v="Southampton"/>
    <x v="177"/>
    <x v="2"/>
    <x v="196"/>
    <x v="0"/>
    <n v="8334"/>
  </r>
  <r>
    <n v="209"/>
    <x v="23"/>
    <x v="8"/>
    <s v="Southampton"/>
    <x v="177"/>
    <x v="2"/>
    <x v="197"/>
    <x v="0"/>
    <n v="8362"/>
  </r>
  <r>
    <n v="210"/>
    <x v="17"/>
    <x v="8"/>
    <s v="Manchester"/>
    <x v="178"/>
    <x v="2"/>
    <x v="198"/>
    <x v="3"/>
    <n v="8362"/>
  </r>
  <r>
    <n v="211"/>
    <x v="43"/>
    <x v="8"/>
    <s v="Manchester"/>
    <x v="178"/>
    <x v="2"/>
    <x v="199"/>
    <x v="0"/>
    <n v="8369"/>
  </r>
  <r>
    <n v="212"/>
    <x v="72"/>
    <x v="8"/>
    <s v="TheOval"/>
    <x v="179"/>
    <x v="2"/>
    <x v="200"/>
    <x v="0"/>
    <n v="8375"/>
  </r>
  <r>
    <n v="213"/>
    <x v="49"/>
    <x v="8"/>
    <s v="TheOval"/>
    <x v="179"/>
    <x v="2"/>
    <x v="201"/>
    <x v="0"/>
    <n v="8395"/>
  </r>
  <r>
    <n v="214"/>
    <x v="17"/>
    <x v="8"/>
    <s v="Cardiff"/>
    <x v="180"/>
    <x v="0"/>
    <x v="202"/>
    <x v="3"/>
    <n v="8395"/>
  </r>
  <r>
    <n v="215"/>
    <x v="69"/>
    <x v="8"/>
    <s v="Nottingham"/>
    <x v="181"/>
    <x v="0"/>
    <x v="203"/>
    <x v="0"/>
    <n v="8435"/>
  </r>
  <r>
    <n v="216"/>
    <x v="33"/>
    <x v="8"/>
    <s v="Birmingham"/>
    <x v="182"/>
    <x v="0"/>
    <x v="204"/>
    <x v="0"/>
    <n v="8436"/>
  </r>
  <r>
    <n v="217"/>
    <x v="90"/>
    <x v="8"/>
    <s v="Leeds"/>
    <x v="183"/>
    <x v="0"/>
    <x v="205"/>
    <x v="0"/>
    <n v="8449"/>
  </r>
  <r>
    <n v="218"/>
    <x v="56"/>
    <x v="8"/>
    <s v="Birmingham"/>
    <x v="184"/>
    <x v="1"/>
    <x v="206"/>
    <x v="1"/>
    <n v="8515"/>
  </r>
  <r>
    <n v="219"/>
    <x v="5"/>
    <x v="2"/>
    <s v="Kochi"/>
    <x v="185"/>
    <x v="0"/>
    <x v="207"/>
    <x v="0"/>
    <n v="8517"/>
  </r>
  <r>
    <n v="220"/>
    <x v="91"/>
    <x v="2"/>
    <s v="Delhi"/>
    <x v="186"/>
    <x v="0"/>
    <x v="208"/>
    <x v="1"/>
    <n v="8579"/>
  </r>
  <r>
    <n v="221"/>
    <x v="92"/>
    <x v="2"/>
    <s v="Dharamsala"/>
    <x v="187"/>
    <x v="0"/>
    <x v="209"/>
    <x v="2"/>
    <n v="8706"/>
  </r>
  <r>
    <n v="222"/>
    <x v="29"/>
    <x v="0"/>
    <s v="Cuttack"/>
    <x v="188"/>
    <x v="0"/>
    <x v="210"/>
    <x v="0"/>
    <n v="8728"/>
  </r>
  <r>
    <n v="223"/>
    <x v="93"/>
    <x v="0"/>
    <s v="Ahmedabad"/>
    <x v="189"/>
    <x v="0"/>
    <x v="211"/>
    <x v="0"/>
    <n v="8777"/>
  </r>
  <r>
    <n v="224"/>
    <x v="94"/>
    <x v="0"/>
    <s v="Hyderabad(Deccan)"/>
    <x v="190"/>
    <x v="0"/>
    <x v="212"/>
    <x v="1"/>
    <n v="8830"/>
  </r>
  <r>
    <n v="225"/>
    <x v="56"/>
    <x v="0"/>
    <s v="Kolkata"/>
    <x v="191"/>
    <x v="0"/>
    <x v="213"/>
    <x v="1"/>
    <n v="8896"/>
  </r>
  <r>
    <n v="226"/>
    <x v="95"/>
    <x v="0"/>
    <s v="Ranchi"/>
    <x v="192"/>
    <x v="0"/>
    <x v="214"/>
    <x v="2"/>
    <n v="9035"/>
  </r>
  <r>
    <n v="227"/>
    <x v="76"/>
    <x v="3"/>
    <s v="Adelaide"/>
    <x v="193"/>
    <x v="2"/>
    <x v="215"/>
    <x v="2"/>
    <n v="9150"/>
  </r>
  <r>
    <n v="228"/>
    <x v="96"/>
    <x v="3"/>
    <s v="Adelaide"/>
    <x v="193"/>
    <x v="2"/>
    <x v="216"/>
    <x v="2"/>
    <n v="9291"/>
  </r>
  <r>
    <n v="229"/>
    <x v="71"/>
    <x v="3"/>
    <s v="Brisbane"/>
    <x v="194"/>
    <x v="2"/>
    <x v="217"/>
    <x v="0"/>
    <n v="9310"/>
  </r>
  <r>
    <n v="230"/>
    <x v="33"/>
    <x v="3"/>
    <s v="Brisbane"/>
    <x v="194"/>
    <x v="2"/>
    <x v="218"/>
    <x v="0"/>
    <n v="9311"/>
  </r>
  <r>
    <n v="231"/>
    <x v="97"/>
    <x v="3"/>
    <s v="Melbourne"/>
    <x v="195"/>
    <x v="2"/>
    <x v="219"/>
    <x v="2"/>
    <n v="9480"/>
  </r>
  <r>
    <n v="232"/>
    <x v="3"/>
    <x v="3"/>
    <s v="Melbourne"/>
    <x v="195"/>
    <x v="2"/>
    <x v="220"/>
    <x v="1"/>
    <n v="9534"/>
  </r>
  <r>
    <n v="233"/>
    <x v="98"/>
    <x v="3"/>
    <s v="Sydney"/>
    <x v="196"/>
    <x v="2"/>
    <x v="221"/>
    <x v="2"/>
    <n v="9681"/>
  </r>
  <r>
    <n v="234"/>
    <x v="82"/>
    <x v="3"/>
    <s v="Sydney"/>
    <x v="196"/>
    <x v="2"/>
    <x v="222"/>
    <x v="0"/>
    <n v="9727"/>
  </r>
  <r>
    <n v="235"/>
    <x v="12"/>
    <x v="3"/>
    <s v="Melbourne"/>
    <x v="197"/>
    <x v="0"/>
    <x v="223"/>
    <x v="0"/>
    <n v="9736"/>
  </r>
  <r>
    <n v="236"/>
    <x v="40"/>
    <x v="8"/>
    <s v="Brisbane"/>
    <x v="198"/>
    <x v="0"/>
    <x v="224"/>
    <x v="0"/>
    <n v="9740"/>
  </r>
  <r>
    <n v="237"/>
    <x v="47"/>
    <x v="3"/>
    <s v="Sydney"/>
    <x v="199"/>
    <x v="0"/>
    <x v="225"/>
    <x v="0"/>
    <n v="9743"/>
  </r>
  <r>
    <n v="238"/>
    <x v="24"/>
    <x v="8"/>
    <s v="Perth"/>
    <x v="200"/>
    <x v="0"/>
    <x v="226"/>
    <x v="0"/>
    <n v="9751"/>
  </r>
  <r>
    <n v="239"/>
    <x v="11"/>
    <x v="1"/>
    <s v="Adelaide"/>
    <x v="201"/>
    <x v="0"/>
    <x v="227"/>
    <x v="2"/>
    <n v="9858"/>
  </r>
  <r>
    <n v="240"/>
    <x v="82"/>
    <x v="5"/>
    <s v="Melbourne"/>
    <x v="202"/>
    <x v="0"/>
    <x v="228"/>
    <x v="0"/>
    <n v="9904"/>
  </r>
  <r>
    <n v="241"/>
    <x v="99"/>
    <x v="12"/>
    <s v="Perth"/>
    <x v="203"/>
    <x v="0"/>
    <x v="229"/>
    <x v="0"/>
    <n v="9937"/>
  </r>
  <r>
    <n v="242"/>
    <x v="99"/>
    <x v="2"/>
    <s v="Perth"/>
    <x v="204"/>
    <x v="0"/>
    <x v="230"/>
    <x v="0"/>
    <n v="9970"/>
  </r>
  <r>
    <n v="243"/>
    <x v="52"/>
    <x v="9"/>
    <s v="Hamilton"/>
    <x v="205"/>
    <x v="0"/>
    <x v="231"/>
    <x v="0"/>
    <n v="10014"/>
  </r>
  <r>
    <n v="244"/>
    <x v="62"/>
    <x v="6"/>
    <s v="Auckland"/>
    <x v="206"/>
    <x v="0"/>
    <x v="232"/>
    <x v="0"/>
    <n v="10052"/>
  </r>
  <r>
    <n v="245"/>
    <x v="47"/>
    <x v="4"/>
    <s v="Melbourne"/>
    <x v="207"/>
    <x v="0"/>
    <x v="233"/>
    <x v="0"/>
    <n v="10055"/>
  </r>
  <r>
    <n v="246"/>
    <x v="33"/>
    <x v="3"/>
    <s v="Sydney"/>
    <x v="208"/>
    <x v="0"/>
    <x v="234"/>
    <x v="0"/>
    <n v="10056"/>
  </r>
  <r>
    <n v="247"/>
    <x v="37"/>
    <x v="4"/>
    <s v="Fatullah"/>
    <x v="209"/>
    <x v="2"/>
    <x v="235"/>
    <x v="0"/>
    <n v="10070"/>
  </r>
  <r>
    <n v="248"/>
    <x v="33"/>
    <x v="4"/>
    <s v="Mirpur"/>
    <x v="210"/>
    <x v="0"/>
    <x v="236"/>
    <x v="0"/>
    <n v="10071"/>
  </r>
  <r>
    <n v="249"/>
    <x v="50"/>
    <x v="4"/>
    <s v="Mirpur"/>
    <x v="211"/>
    <x v="0"/>
    <x v="237"/>
    <x v="0"/>
    <n v="10094"/>
  </r>
  <r>
    <n v="250"/>
    <x v="2"/>
    <x v="4"/>
    <s v="Mirpur"/>
    <x v="212"/>
    <x v="0"/>
    <x v="238"/>
    <x v="0"/>
    <n v="10119"/>
  </r>
  <r>
    <n v="251"/>
    <x v="65"/>
    <x v="0"/>
    <s v="Galle"/>
    <x v="213"/>
    <x v="2"/>
    <x v="239"/>
    <x v="2"/>
    <n v="10222"/>
  </r>
  <r>
    <n v="252"/>
    <x v="47"/>
    <x v="0"/>
    <s v="Galle"/>
    <x v="213"/>
    <x v="2"/>
    <x v="240"/>
    <x v="0"/>
    <n v="10225"/>
  </r>
  <r>
    <n v="253"/>
    <x v="70"/>
    <x v="0"/>
    <s v="Colombo(PSS)"/>
    <x v="214"/>
    <x v="2"/>
    <x v="241"/>
    <x v="1"/>
    <n v="10303"/>
  </r>
  <r>
    <n v="254"/>
    <x v="9"/>
    <x v="0"/>
    <s v="Colombo(PSS)"/>
    <x v="214"/>
    <x v="2"/>
    <x v="242"/>
    <x v="0"/>
    <n v="10313"/>
  </r>
  <r>
    <n v="255"/>
    <x v="19"/>
    <x v="0"/>
    <s v="Colombo(SSC)"/>
    <x v="215"/>
    <x v="2"/>
    <x v="243"/>
    <x v="0"/>
    <n v="10331"/>
  </r>
  <r>
    <n v="256"/>
    <x v="57"/>
    <x v="0"/>
    <s v="Colombo(SSC)"/>
    <x v="215"/>
    <x v="2"/>
    <x v="244"/>
    <x v="0"/>
    <n v="10352"/>
  </r>
  <r>
    <n v="257"/>
    <x v="75"/>
    <x v="5"/>
    <s v="Dharamsala"/>
    <x v="216"/>
    <x v="1"/>
    <x v="245"/>
    <x v="0"/>
    <n v="10395"/>
  </r>
  <r>
    <n v="258"/>
    <x v="33"/>
    <x v="5"/>
    <s v="Cuttack"/>
    <x v="217"/>
    <x v="1"/>
    <x v="246"/>
    <x v="0"/>
    <n v="10396"/>
  </r>
  <r>
    <n v="259"/>
    <x v="22"/>
    <x v="5"/>
    <s v="Kanpur"/>
    <x v="218"/>
    <x v="0"/>
    <x v="247"/>
    <x v="0"/>
    <n v="10407"/>
  </r>
  <r>
    <n v="260"/>
    <x v="0"/>
    <x v="5"/>
    <s v="Indore"/>
    <x v="219"/>
    <x v="0"/>
    <x v="248"/>
    <x v="0"/>
    <n v="10419"/>
  </r>
  <r>
    <n v="261"/>
    <x v="55"/>
    <x v="5"/>
    <s v="Rajkot"/>
    <x v="220"/>
    <x v="0"/>
    <x v="249"/>
    <x v="1"/>
    <n v="10496"/>
  </r>
  <r>
    <n v="262"/>
    <x v="100"/>
    <x v="5"/>
    <s v="Chennai"/>
    <x v="221"/>
    <x v="0"/>
    <x v="250"/>
    <x v="2"/>
    <n v="10634"/>
  </r>
  <r>
    <n v="263"/>
    <x v="43"/>
    <x v="5"/>
    <s v="Wankhede"/>
    <x v="222"/>
    <x v="0"/>
    <x v="251"/>
    <x v="0"/>
    <n v="10641"/>
  </r>
  <r>
    <n v="264"/>
    <x v="33"/>
    <x v="5"/>
    <s v="Mohali"/>
    <x v="223"/>
    <x v="2"/>
    <x v="252"/>
    <x v="0"/>
    <n v="10642"/>
  </r>
  <r>
    <n v="265"/>
    <x v="77"/>
    <x v="5"/>
    <s v="Mohali"/>
    <x v="223"/>
    <x v="2"/>
    <x v="253"/>
    <x v="0"/>
    <n v="10671"/>
  </r>
  <r>
    <n v="267"/>
    <x v="29"/>
    <x v="5"/>
    <s v="Nagpur"/>
    <x v="224"/>
    <x v="2"/>
    <x v="254"/>
    <x v="0"/>
    <n v="10693"/>
  </r>
  <r>
    <n v="268"/>
    <x v="6"/>
    <x v="5"/>
    <s v="Nagpur"/>
    <x v="224"/>
    <x v="2"/>
    <x v="255"/>
    <x v="0"/>
    <n v="10709"/>
  </r>
  <r>
    <n v="269"/>
    <x v="52"/>
    <x v="5"/>
    <s v="Delhi"/>
    <x v="225"/>
    <x v="2"/>
    <x v="256"/>
    <x v="0"/>
    <n v="10753"/>
  </r>
  <r>
    <n v="270"/>
    <x v="101"/>
    <x v="5"/>
    <s v="Delhi"/>
    <x v="225"/>
    <x v="2"/>
    <x v="257"/>
    <x v="1"/>
    <n v="10841"/>
  </r>
  <r>
    <n v="271"/>
    <x v="13"/>
    <x v="3"/>
    <s v="Perth"/>
    <x v="226"/>
    <x v="0"/>
    <x v="258"/>
    <x v="1"/>
    <n v="10932"/>
  </r>
  <r>
    <n v="272"/>
    <x v="34"/>
    <x v="3"/>
    <s v="Brisbane"/>
    <x v="227"/>
    <x v="0"/>
    <x v="259"/>
    <x v="1"/>
    <n v="10991"/>
  </r>
  <r>
    <n v="273"/>
    <x v="48"/>
    <x v="3"/>
    <s v="Melbourne"/>
    <x v="228"/>
    <x v="0"/>
    <x v="260"/>
    <x v="2"/>
    <n v="11108"/>
  </r>
  <r>
    <n v="274"/>
    <x v="61"/>
    <x v="3"/>
    <s v="Canberra"/>
    <x v="229"/>
    <x v="0"/>
    <x v="261"/>
    <x v="2"/>
    <n v="11214"/>
  </r>
  <r>
    <n v="275"/>
    <x v="24"/>
    <x v="3"/>
    <s v="Sydney"/>
    <x v="230"/>
    <x v="0"/>
    <x v="262"/>
    <x v="0"/>
    <n v="11222"/>
  </r>
  <r>
    <n v="276"/>
    <x v="102"/>
    <x v="3"/>
    <s v="Adelaide"/>
    <x v="231"/>
    <x v="1"/>
    <x v="263"/>
    <x v="1"/>
    <n v="11312"/>
  </r>
  <r>
    <n v="277"/>
    <x v="34"/>
    <x v="3"/>
    <s v="Melbourne"/>
    <x v="232"/>
    <x v="1"/>
    <x v="264"/>
    <x v="1"/>
    <n v="11371"/>
  </r>
  <r>
    <n v="278"/>
    <x v="68"/>
    <x v="3"/>
    <s v="Sydney"/>
    <x v="233"/>
    <x v="1"/>
    <x v="265"/>
    <x v="1"/>
    <n v="11421"/>
  </r>
  <r>
    <n v="279"/>
    <x v="43"/>
    <x v="4"/>
    <s v="Mirpur"/>
    <x v="234"/>
    <x v="1"/>
    <x v="266"/>
    <x v="0"/>
    <n v="11428"/>
  </r>
  <r>
    <n v="280"/>
    <x v="93"/>
    <x v="1"/>
    <s v="Mirpur"/>
    <x v="235"/>
    <x v="1"/>
    <x v="267"/>
    <x v="0"/>
    <n v="11477"/>
  </r>
  <r>
    <n v="281"/>
    <x v="103"/>
    <x v="0"/>
    <s v="Mirpur"/>
    <x v="236"/>
    <x v="1"/>
    <x v="268"/>
    <x v="1"/>
    <n v="11533"/>
  </r>
  <r>
    <n v="283"/>
    <x v="74"/>
    <x v="4"/>
    <s v="Mirpur"/>
    <x v="237"/>
    <x v="1"/>
    <x v="269"/>
    <x v="0"/>
    <n v="11574"/>
  </r>
  <r>
    <n v="284"/>
    <x v="50"/>
    <x v="7"/>
    <s v="Nagpur"/>
    <x v="238"/>
    <x v="1"/>
    <x v="270"/>
    <x v="0"/>
    <n v="11597"/>
  </r>
  <r>
    <n v="285"/>
    <x v="42"/>
    <x v="1"/>
    <s v="Kolkata"/>
    <x v="239"/>
    <x v="1"/>
    <x v="271"/>
    <x v="1"/>
    <n v="11652"/>
  </r>
  <r>
    <n v="286"/>
    <x v="35"/>
    <x v="4"/>
    <s v="Bengaluru"/>
    <x v="240"/>
    <x v="1"/>
    <x v="272"/>
    <x v="0"/>
    <n v="11676"/>
  </r>
  <r>
    <n v="287"/>
    <x v="18"/>
    <x v="3"/>
    <s v="Mohali"/>
    <x v="241"/>
    <x v="1"/>
    <x v="273"/>
    <x v="1"/>
    <n v="11758"/>
  </r>
  <r>
    <n v="288"/>
    <x v="104"/>
    <x v="2"/>
    <s v="Wankhede"/>
    <x v="242"/>
    <x v="1"/>
    <x v="274"/>
    <x v="1"/>
    <n v="11847"/>
  </r>
  <r>
    <n v="289"/>
    <x v="105"/>
    <x v="2"/>
    <s v="NorthSound"/>
    <x v="243"/>
    <x v="2"/>
    <x v="275"/>
    <x v="2"/>
    <n v="12047"/>
  </r>
  <r>
    <n v="290"/>
    <x v="52"/>
    <x v="2"/>
    <s v="Kingston"/>
    <x v="244"/>
    <x v="2"/>
    <x v="276"/>
    <x v="0"/>
    <n v="12091"/>
  </r>
  <r>
    <n v="291"/>
    <x v="47"/>
    <x v="2"/>
    <s v="GrosIslet"/>
    <x v="245"/>
    <x v="2"/>
    <x v="277"/>
    <x v="0"/>
    <n v="12094"/>
  </r>
  <r>
    <n v="292"/>
    <x v="40"/>
    <x v="2"/>
    <s v="GrosIslet"/>
    <x v="245"/>
    <x v="2"/>
    <x v="278"/>
    <x v="0"/>
    <n v="12098"/>
  </r>
  <r>
    <n v="294"/>
    <x v="6"/>
    <x v="2"/>
    <s v="Lauderhill"/>
    <x v="246"/>
    <x v="1"/>
    <x v="279"/>
    <x v="0"/>
    <n v="12114"/>
  </r>
  <r>
    <n v="296"/>
    <x v="12"/>
    <x v="7"/>
    <s v="Kanpur"/>
    <x v="247"/>
    <x v="2"/>
    <x v="280"/>
    <x v="0"/>
    <n v="12123"/>
  </r>
  <r>
    <n v="297"/>
    <x v="19"/>
    <x v="7"/>
    <s v="Kanpur"/>
    <x v="247"/>
    <x v="2"/>
    <x v="281"/>
    <x v="0"/>
    <n v="12141"/>
  </r>
  <r>
    <n v="298"/>
    <x v="12"/>
    <x v="7"/>
    <s v="Kolkata"/>
    <x v="248"/>
    <x v="2"/>
    <x v="282"/>
    <x v="0"/>
    <n v="12150"/>
  </r>
  <r>
    <n v="299"/>
    <x v="106"/>
    <x v="7"/>
    <s v="Kolkata"/>
    <x v="248"/>
    <x v="2"/>
    <x v="283"/>
    <x v="0"/>
    <n v="12195"/>
  </r>
  <r>
    <n v="300"/>
    <x v="107"/>
    <x v="7"/>
    <s v="Indore"/>
    <x v="249"/>
    <x v="2"/>
    <x v="284"/>
    <x v="2"/>
    <n v="12406"/>
  </r>
  <r>
    <n v="301"/>
    <x v="108"/>
    <x v="7"/>
    <s v="Indore"/>
    <x v="249"/>
    <x v="2"/>
    <x v="285"/>
    <x v="0"/>
    <n v="12423"/>
  </r>
  <r>
    <n v="302"/>
    <x v="109"/>
    <x v="7"/>
    <s v="Dharamsala"/>
    <x v="250"/>
    <x v="0"/>
    <x v="286"/>
    <x v="1"/>
    <n v="12508"/>
  </r>
  <r>
    <n v="303"/>
    <x v="12"/>
    <x v="7"/>
    <s v="Delhi"/>
    <x v="251"/>
    <x v="0"/>
    <x v="287"/>
    <x v="0"/>
    <n v="12517"/>
  </r>
  <r>
    <n v="304"/>
    <x v="110"/>
    <x v="7"/>
    <s v="Mohali"/>
    <x v="252"/>
    <x v="0"/>
    <x v="288"/>
    <x v="2"/>
    <n v="12671"/>
  </r>
  <r>
    <n v="305"/>
    <x v="106"/>
    <x v="7"/>
    <s v="Ranchi"/>
    <x v="253"/>
    <x v="0"/>
    <x v="289"/>
    <x v="0"/>
    <n v="12716"/>
  </r>
  <r>
    <n v="306"/>
    <x v="111"/>
    <x v="7"/>
    <s v="Visakhapatnam"/>
    <x v="254"/>
    <x v="0"/>
    <x v="290"/>
    <x v="1"/>
    <n v="12781"/>
  </r>
  <r>
    <n v="307"/>
    <x v="69"/>
    <x v="8"/>
    <s v="Rajkot"/>
    <x v="255"/>
    <x v="2"/>
    <x v="291"/>
    <x v="0"/>
    <n v="12821"/>
  </r>
  <r>
    <n v="308"/>
    <x v="93"/>
    <x v="8"/>
    <s v="Rajkot"/>
    <x v="255"/>
    <x v="2"/>
    <x v="292"/>
    <x v="0"/>
    <n v="12870"/>
  </r>
  <r>
    <n v="309"/>
    <x v="112"/>
    <x v="8"/>
    <s v="Visakhapatnam"/>
    <x v="256"/>
    <x v="2"/>
    <x v="293"/>
    <x v="2"/>
    <n v="13037"/>
  </r>
  <r>
    <n v="310"/>
    <x v="38"/>
    <x v="8"/>
    <s v="Visakhapatnam"/>
    <x v="256"/>
    <x v="2"/>
    <x v="294"/>
    <x v="1"/>
    <n v="13118"/>
  </r>
  <r>
    <n v="311"/>
    <x v="91"/>
    <x v="8"/>
    <s v="Mohali"/>
    <x v="257"/>
    <x v="2"/>
    <x v="295"/>
    <x v="1"/>
    <n v="13180"/>
  </r>
  <r>
    <n v="312"/>
    <x v="72"/>
    <x v="8"/>
    <s v="Mohali"/>
    <x v="257"/>
    <x v="2"/>
    <x v="296"/>
    <x v="0"/>
    <n v="13186"/>
  </r>
  <r>
    <n v="313"/>
    <x v="113"/>
    <x v="8"/>
    <s v="Wankhede"/>
    <x v="258"/>
    <x v="2"/>
    <x v="297"/>
    <x v="2"/>
    <n v="13421"/>
  </r>
  <r>
    <n v="314"/>
    <x v="41"/>
    <x v="8"/>
    <s v="Chennai"/>
    <x v="259"/>
    <x v="2"/>
    <x v="298"/>
    <x v="0"/>
    <n v="13436"/>
  </r>
  <r>
    <n v="315"/>
    <x v="114"/>
    <x v="8"/>
    <s v="Pune"/>
    <x v="260"/>
    <x v="0"/>
    <x v="299"/>
    <x v="2"/>
    <n v="13558"/>
  </r>
  <r>
    <n v="316"/>
    <x v="24"/>
    <x v="8"/>
    <s v="Cuttack"/>
    <x v="261"/>
    <x v="0"/>
    <x v="300"/>
    <x v="0"/>
    <n v="13566"/>
  </r>
  <r>
    <n v="317"/>
    <x v="42"/>
    <x v="8"/>
    <s v="Kolkata"/>
    <x v="262"/>
    <x v="0"/>
    <x v="301"/>
    <x v="1"/>
    <n v="13621"/>
  </r>
  <r>
    <n v="318"/>
    <x v="77"/>
    <x v="8"/>
    <s v="Kanpur"/>
    <x v="263"/>
    <x v="1"/>
    <x v="302"/>
    <x v="0"/>
    <n v="13650"/>
  </r>
  <r>
    <n v="319"/>
    <x v="57"/>
    <x v="8"/>
    <s v="Nagpur"/>
    <x v="264"/>
    <x v="1"/>
    <x v="303"/>
    <x v="0"/>
    <n v="13671"/>
  </r>
  <r>
    <n v="320"/>
    <x v="5"/>
    <x v="8"/>
    <s v="Bengaluru"/>
    <x v="265"/>
    <x v="1"/>
    <x v="304"/>
    <x v="0"/>
    <n v="13673"/>
  </r>
  <r>
    <n v="321"/>
    <x v="115"/>
    <x v="4"/>
    <s v="Hyderabad(Deccan)"/>
    <x v="266"/>
    <x v="2"/>
    <x v="305"/>
    <x v="2"/>
    <n v="13877"/>
  </r>
  <r>
    <n v="322"/>
    <x v="62"/>
    <x v="4"/>
    <s v="Hyderabad(Deccan)"/>
    <x v="266"/>
    <x v="2"/>
    <x v="306"/>
    <x v="0"/>
    <n v="13915"/>
  </r>
  <r>
    <n v="323"/>
    <x v="17"/>
    <x v="3"/>
    <s v="Pune"/>
    <x v="267"/>
    <x v="2"/>
    <x v="307"/>
    <x v="3"/>
    <n v="13915"/>
  </r>
  <r>
    <n v="324"/>
    <x v="90"/>
    <x v="3"/>
    <s v="Pune"/>
    <x v="267"/>
    <x v="2"/>
    <x v="308"/>
    <x v="0"/>
    <n v="13928"/>
  </r>
  <r>
    <n v="325"/>
    <x v="0"/>
    <x v="3"/>
    <s v="Bengaluru"/>
    <x v="268"/>
    <x v="2"/>
    <x v="309"/>
    <x v="0"/>
    <n v="13940"/>
  </r>
  <r>
    <n v="326"/>
    <x v="41"/>
    <x v="3"/>
    <s v="Bengaluru"/>
    <x v="268"/>
    <x v="2"/>
    <x v="310"/>
    <x v="0"/>
    <n v="13955"/>
  </r>
  <r>
    <n v="327"/>
    <x v="72"/>
    <x v="3"/>
    <s v="Ranchi"/>
    <x v="269"/>
    <x v="2"/>
    <x v="311"/>
    <x v="0"/>
    <n v="13961"/>
  </r>
  <r>
    <n v="328"/>
    <x v="38"/>
    <x v="1"/>
    <s v="Birmingham"/>
    <x v="270"/>
    <x v="0"/>
    <x v="312"/>
    <x v="1"/>
    <n v="14042"/>
  </r>
  <r>
    <n v="329"/>
    <x v="17"/>
    <x v="0"/>
    <s v="TheOval"/>
    <x v="271"/>
    <x v="0"/>
    <x v="313"/>
    <x v="3"/>
    <n v="14042"/>
  </r>
  <r>
    <n v="330"/>
    <x v="116"/>
    <x v="5"/>
    <s v="TheOval"/>
    <x v="272"/>
    <x v="0"/>
    <x v="314"/>
    <x v="1"/>
    <n v="14118"/>
  </r>
  <r>
    <n v="331"/>
    <x v="81"/>
    <x v="4"/>
    <s v="Birmingham"/>
    <x v="273"/>
    <x v="0"/>
    <x v="315"/>
    <x v="1"/>
    <n v="14214"/>
  </r>
  <r>
    <n v="332"/>
    <x v="86"/>
    <x v="1"/>
    <s v="TheOval"/>
    <x v="274"/>
    <x v="0"/>
    <x v="316"/>
    <x v="0"/>
    <n v="14219"/>
  </r>
  <r>
    <n v="333"/>
    <x v="117"/>
    <x v="2"/>
    <s v="PortofSpain"/>
    <x v="275"/>
    <x v="0"/>
    <x v="317"/>
    <x v="0"/>
    <n v="14251"/>
  </r>
  <r>
    <n v="334"/>
    <x v="30"/>
    <x v="2"/>
    <s v="PortofSpain"/>
    <x v="276"/>
    <x v="0"/>
    <x v="318"/>
    <x v="1"/>
    <n v="14338"/>
  </r>
  <r>
    <n v="335"/>
    <x v="22"/>
    <x v="2"/>
    <s v="NorthSound"/>
    <x v="277"/>
    <x v="0"/>
    <x v="319"/>
    <x v="0"/>
    <n v="14349"/>
  </r>
  <r>
    <n v="336"/>
    <x v="47"/>
    <x v="2"/>
    <s v="NorthSound"/>
    <x v="278"/>
    <x v="0"/>
    <x v="320"/>
    <x v="0"/>
    <n v="14352"/>
  </r>
  <r>
    <n v="337"/>
    <x v="118"/>
    <x v="2"/>
    <s v="Kingston"/>
    <x v="279"/>
    <x v="0"/>
    <x v="321"/>
    <x v="2"/>
    <n v="14463"/>
  </r>
  <r>
    <n v="338"/>
    <x v="89"/>
    <x v="2"/>
    <s v="Kingston"/>
    <x v="280"/>
    <x v="1"/>
    <x v="322"/>
    <x v="0"/>
    <n v="14502"/>
  </r>
  <r>
    <n v="339"/>
    <x v="47"/>
    <x v="0"/>
    <s v="Galle"/>
    <x v="281"/>
    <x v="2"/>
    <x v="323"/>
    <x v="0"/>
    <n v="14505"/>
  </r>
  <r>
    <n v="340"/>
    <x v="65"/>
    <x v="0"/>
    <s v="Galle"/>
    <x v="281"/>
    <x v="2"/>
    <x v="324"/>
    <x v="2"/>
    <n v="14608"/>
  </r>
  <r>
    <n v="341"/>
    <x v="90"/>
    <x v="0"/>
    <s v="Colombo(SSC)"/>
    <x v="282"/>
    <x v="2"/>
    <x v="325"/>
    <x v="0"/>
    <n v="14621"/>
  </r>
  <r>
    <n v="342"/>
    <x v="119"/>
    <x v="0"/>
    <s v="Pallekele"/>
    <x v="283"/>
    <x v="2"/>
    <x v="326"/>
    <x v="0"/>
    <n v="14663"/>
  </r>
  <r>
    <n v="343"/>
    <x v="18"/>
    <x v="0"/>
    <s v="Dambulla"/>
    <x v="284"/>
    <x v="0"/>
    <x v="327"/>
    <x v="1"/>
    <n v="14745"/>
  </r>
  <r>
    <n v="344"/>
    <x v="40"/>
    <x v="0"/>
    <s v="Pallekele"/>
    <x v="285"/>
    <x v="0"/>
    <x v="328"/>
    <x v="0"/>
    <n v="14749"/>
  </r>
  <r>
    <n v="345"/>
    <x v="47"/>
    <x v="0"/>
    <s v="Pallekele"/>
    <x v="286"/>
    <x v="0"/>
    <x v="329"/>
    <x v="0"/>
    <n v="14752"/>
  </r>
  <r>
    <n v="346"/>
    <x v="120"/>
    <x v="0"/>
    <s v="Colombo(RPS)"/>
    <x v="287"/>
    <x v="0"/>
    <x v="330"/>
    <x v="2"/>
    <n v="14883"/>
  </r>
  <r>
    <n v="347"/>
    <x v="121"/>
    <x v="0"/>
    <s v="Colombo(RPS)"/>
    <x v="288"/>
    <x v="0"/>
    <x v="331"/>
    <x v="2"/>
    <n v="14993"/>
  </r>
  <r>
    <n v="348"/>
    <x v="18"/>
    <x v="0"/>
    <s v="Colombo(RPS)"/>
    <x v="289"/>
    <x v="1"/>
    <x v="332"/>
    <x v="1"/>
    <n v="15075"/>
  </r>
  <r>
    <n v="349"/>
    <x v="17"/>
    <x v="3"/>
    <s v="Chennai"/>
    <x v="290"/>
    <x v="0"/>
    <x v="333"/>
    <x v="3"/>
    <n v="15075"/>
  </r>
  <r>
    <n v="350"/>
    <x v="122"/>
    <x v="3"/>
    <s v="Kolkata"/>
    <x v="291"/>
    <x v="0"/>
    <x v="334"/>
    <x v="1"/>
    <n v="15167"/>
  </r>
  <r>
    <n v="351"/>
    <x v="23"/>
    <x v="3"/>
    <s v="Indore"/>
    <x v="292"/>
    <x v="0"/>
    <x v="335"/>
    <x v="0"/>
    <n v="15195"/>
  </r>
  <r>
    <n v="352"/>
    <x v="57"/>
    <x v="3"/>
    <s v="Bengaluru"/>
    <x v="293"/>
    <x v="0"/>
    <x v="336"/>
    <x v="0"/>
    <n v="15216"/>
  </r>
  <r>
    <n v="353"/>
    <x v="89"/>
    <x v="3"/>
    <s v="Nagpur"/>
    <x v="294"/>
    <x v="0"/>
    <x v="337"/>
    <x v="0"/>
    <n v="15255"/>
  </r>
  <r>
    <n v="354"/>
    <x v="29"/>
    <x v="3"/>
    <s v="Ranchi"/>
    <x v="295"/>
    <x v="1"/>
    <x v="338"/>
    <x v="0"/>
    <n v="15277"/>
  </r>
  <r>
    <n v="355"/>
    <x v="17"/>
    <x v="3"/>
    <s v="Guwahati"/>
    <x v="296"/>
    <x v="1"/>
    <x v="339"/>
    <x v="3"/>
    <n v="15277"/>
  </r>
  <r>
    <n v="356"/>
    <x v="123"/>
    <x v="7"/>
    <s v="Wankhede"/>
    <x v="297"/>
    <x v="0"/>
    <x v="340"/>
    <x v="2"/>
    <n v="15398"/>
  </r>
  <r>
    <n v="357"/>
    <x v="77"/>
    <x v="7"/>
    <s v="Pune"/>
    <x v="298"/>
    <x v="0"/>
    <x v="341"/>
    <x v="0"/>
    <n v="15427"/>
  </r>
  <r>
    <n v="358"/>
    <x v="124"/>
    <x v="7"/>
    <s v="Kanpur"/>
    <x v="299"/>
    <x v="0"/>
    <x v="342"/>
    <x v="2"/>
    <n v="15540"/>
  </r>
  <r>
    <n v="359"/>
    <x v="21"/>
    <x v="7"/>
    <s v="Delhi"/>
    <x v="300"/>
    <x v="1"/>
    <x v="343"/>
    <x v="0"/>
    <n v="15566"/>
  </r>
  <r>
    <n v="360"/>
    <x v="111"/>
    <x v="7"/>
    <s v="Rajkot"/>
    <x v="301"/>
    <x v="1"/>
    <x v="344"/>
    <x v="1"/>
    <n v="15631"/>
  </r>
  <r>
    <n v="361"/>
    <x v="90"/>
    <x v="7"/>
    <s v="Thiruvananthapuram"/>
    <x v="302"/>
    <x v="1"/>
    <x v="345"/>
    <x v="0"/>
    <n v="15644"/>
  </r>
  <r>
    <n v="362"/>
    <x v="17"/>
    <x v="0"/>
    <s v="Kolkata"/>
    <x v="303"/>
    <x v="2"/>
    <x v="346"/>
    <x v="3"/>
    <n v="15644"/>
  </r>
  <r>
    <n v="363"/>
    <x v="125"/>
    <x v="0"/>
    <s v="Kolkata"/>
    <x v="303"/>
    <x v="2"/>
    <x v="347"/>
    <x v="2"/>
    <n v="15748"/>
  </r>
  <r>
    <n v="364"/>
    <x v="126"/>
    <x v="0"/>
    <s v="Nagpur"/>
    <x v="304"/>
    <x v="2"/>
    <x v="348"/>
    <x v="2"/>
    <n v="15961"/>
  </r>
  <r>
    <n v="365"/>
    <x v="127"/>
    <x v="0"/>
    <s v="Delhi"/>
    <x v="305"/>
    <x v="2"/>
    <x v="349"/>
    <x v="2"/>
    <n v="16204"/>
  </r>
  <r>
    <n v="366"/>
    <x v="68"/>
    <x v="0"/>
    <s v="Delhi"/>
    <x v="305"/>
    <x v="2"/>
    <x v="350"/>
    <x v="1"/>
    <n v="16254"/>
  </r>
  <r>
    <n v="367"/>
    <x v="86"/>
    <x v="5"/>
    <s v="CapeTown"/>
    <x v="306"/>
    <x v="2"/>
    <x v="351"/>
    <x v="0"/>
    <n v="16259"/>
  </r>
  <r>
    <n v="368"/>
    <x v="23"/>
    <x v="5"/>
    <s v="CapeTown"/>
    <x v="306"/>
    <x v="2"/>
    <x v="352"/>
    <x v="0"/>
    <n v="16287"/>
  </r>
  <r>
    <n v="369"/>
    <x v="128"/>
    <x v="5"/>
    <s v="Centurion"/>
    <x v="307"/>
    <x v="2"/>
    <x v="353"/>
    <x v="2"/>
    <n v="16440"/>
  </r>
  <r>
    <n v="370"/>
    <x v="86"/>
    <x v="5"/>
    <s v="Centurion"/>
    <x v="307"/>
    <x v="2"/>
    <x v="354"/>
    <x v="0"/>
    <n v="16445"/>
  </r>
  <r>
    <n v="371"/>
    <x v="3"/>
    <x v="5"/>
    <s v="Johannesburg"/>
    <x v="308"/>
    <x v="2"/>
    <x v="355"/>
    <x v="1"/>
    <n v="16499"/>
  </r>
  <r>
    <n v="372"/>
    <x v="74"/>
    <x v="5"/>
    <s v="Johannesburg"/>
    <x v="308"/>
    <x v="2"/>
    <x v="356"/>
    <x v="0"/>
    <n v="16540"/>
  </r>
  <r>
    <n v="373"/>
    <x v="44"/>
    <x v="5"/>
    <s v="Durban"/>
    <x v="309"/>
    <x v="0"/>
    <x v="357"/>
    <x v="2"/>
    <n v="16652"/>
  </r>
  <r>
    <n v="374"/>
    <x v="82"/>
    <x v="5"/>
    <s v="Centurion"/>
    <x v="310"/>
    <x v="0"/>
    <x v="358"/>
    <x v="0"/>
    <n v="16698"/>
  </r>
  <r>
    <n v="375"/>
    <x v="129"/>
    <x v="5"/>
    <s v="CapeTown"/>
    <x v="311"/>
    <x v="0"/>
    <x v="359"/>
    <x v="2"/>
    <n v="16858"/>
  </r>
  <r>
    <n v="376"/>
    <x v="53"/>
    <x v="5"/>
    <s v="Johannesburg"/>
    <x v="312"/>
    <x v="0"/>
    <x v="360"/>
    <x v="1"/>
    <n v="16933"/>
  </r>
  <r>
    <n v="377"/>
    <x v="87"/>
    <x v="5"/>
    <s v="Gqeberha"/>
    <x v="313"/>
    <x v="0"/>
    <x v="361"/>
    <x v="0"/>
    <n v="16969"/>
  </r>
  <r>
    <n v="378"/>
    <x v="130"/>
    <x v="5"/>
    <s v="Centurion"/>
    <x v="314"/>
    <x v="0"/>
    <x v="362"/>
    <x v="2"/>
    <n v="17098"/>
  </r>
  <r>
    <n v="379"/>
    <x v="21"/>
    <x v="5"/>
    <s v="Johannesburg"/>
    <x v="315"/>
    <x v="1"/>
    <x v="363"/>
    <x v="0"/>
    <n v="17124"/>
  </r>
  <r>
    <n v="380"/>
    <x v="33"/>
    <x v="5"/>
    <s v="Centurion"/>
    <x v="316"/>
    <x v="1"/>
    <x v="364"/>
    <x v="0"/>
    <n v="17125"/>
  </r>
  <r>
    <n v="381"/>
    <x v="17"/>
    <x v="9"/>
    <s v="Dublin(Malahide)"/>
    <x v="317"/>
    <x v="1"/>
    <x v="365"/>
    <x v="3"/>
    <n v="17125"/>
  </r>
  <r>
    <n v="382"/>
    <x v="12"/>
    <x v="9"/>
    <s v="Dublin(Malahide)"/>
    <x v="318"/>
    <x v="1"/>
    <x v="366"/>
    <x v="0"/>
    <n v="17134"/>
  </r>
  <r>
    <n v="383"/>
    <x v="49"/>
    <x v="8"/>
    <s v="Manchester"/>
    <x v="319"/>
    <x v="1"/>
    <x v="367"/>
    <x v="0"/>
    <n v="17154"/>
  </r>
  <r>
    <n v="384"/>
    <x v="131"/>
    <x v="8"/>
    <s v="Cardiff"/>
    <x v="320"/>
    <x v="1"/>
    <x v="368"/>
    <x v="0"/>
    <n v="17201"/>
  </r>
  <r>
    <n v="385"/>
    <x v="75"/>
    <x v="8"/>
    <s v="Bristol"/>
    <x v="321"/>
    <x v="1"/>
    <x v="369"/>
    <x v="0"/>
    <n v="17244"/>
  </r>
  <r>
    <n v="386"/>
    <x v="53"/>
    <x v="8"/>
    <s v="Nottingham"/>
    <x v="322"/>
    <x v="0"/>
    <x v="370"/>
    <x v="1"/>
    <n v="17319"/>
  </r>
  <r>
    <n v="387"/>
    <x v="106"/>
    <x v="8"/>
    <s v="Lord's"/>
    <x v="323"/>
    <x v="0"/>
    <x v="371"/>
    <x v="0"/>
    <n v="17364"/>
  </r>
  <r>
    <n v="388"/>
    <x v="14"/>
    <x v="8"/>
    <s v="Leeds"/>
    <x v="324"/>
    <x v="0"/>
    <x v="372"/>
    <x v="1"/>
    <n v="17435"/>
  </r>
  <r>
    <n v="389"/>
    <x v="132"/>
    <x v="8"/>
    <s v="Birmingham"/>
    <x v="325"/>
    <x v="2"/>
    <x v="373"/>
    <x v="2"/>
    <n v="17584"/>
  </r>
  <r>
    <n v="390"/>
    <x v="66"/>
    <x v="8"/>
    <s v="Birmingham"/>
    <x v="325"/>
    <x v="2"/>
    <x v="374"/>
    <x v="1"/>
    <n v="17635"/>
  </r>
  <r>
    <n v="391"/>
    <x v="50"/>
    <x v="8"/>
    <s v="Lord's"/>
    <x v="326"/>
    <x v="2"/>
    <x v="375"/>
    <x v="0"/>
    <n v="17658"/>
  </r>
  <r>
    <n v="392"/>
    <x v="108"/>
    <x v="8"/>
    <s v="Lord's"/>
    <x v="326"/>
    <x v="2"/>
    <x v="376"/>
    <x v="0"/>
    <n v="17675"/>
  </r>
  <r>
    <n v="393"/>
    <x v="133"/>
    <x v="8"/>
    <s v="Nottingham"/>
    <x v="327"/>
    <x v="2"/>
    <x v="377"/>
    <x v="1"/>
    <n v="17772"/>
  </r>
  <r>
    <n v="394"/>
    <x v="65"/>
    <x v="8"/>
    <s v="Nottingham"/>
    <x v="327"/>
    <x v="2"/>
    <x v="378"/>
    <x v="2"/>
    <n v="17875"/>
  </r>
  <r>
    <n v="395"/>
    <x v="82"/>
    <x v="8"/>
    <s v="Southampton"/>
    <x v="328"/>
    <x v="2"/>
    <x v="379"/>
    <x v="0"/>
    <n v="17921"/>
  </r>
  <r>
    <n v="396"/>
    <x v="64"/>
    <x v="8"/>
    <s v="Southampton"/>
    <x v="328"/>
    <x v="2"/>
    <x v="380"/>
    <x v="1"/>
    <n v="17979"/>
  </r>
  <r>
    <n v="397"/>
    <x v="93"/>
    <x v="8"/>
    <s v="TheOval"/>
    <x v="329"/>
    <x v="2"/>
    <x v="381"/>
    <x v="0"/>
    <n v="18028"/>
  </r>
  <r>
    <n v="398"/>
    <x v="17"/>
    <x v="8"/>
    <s v="TheOval"/>
    <x v="329"/>
    <x v="2"/>
    <x v="382"/>
    <x v="3"/>
    <n v="18028"/>
  </r>
  <r>
    <n v="399"/>
    <x v="95"/>
    <x v="2"/>
    <s v="Rajkot"/>
    <x v="330"/>
    <x v="2"/>
    <x v="383"/>
    <x v="2"/>
    <n v="18167"/>
  </r>
  <r>
    <n v="400"/>
    <x v="106"/>
    <x v="2"/>
    <s v="Hyderabad(Deccan)"/>
    <x v="331"/>
    <x v="2"/>
    <x v="384"/>
    <x v="0"/>
    <n v="18212"/>
  </r>
  <r>
    <n v="402"/>
    <x v="134"/>
    <x v="2"/>
    <s v="Guwahati"/>
    <x v="332"/>
    <x v="0"/>
    <x v="385"/>
    <x v="2"/>
    <n v="18352"/>
  </r>
  <r>
    <n v="403"/>
    <x v="135"/>
    <x v="2"/>
    <s v="Visakhapatnam"/>
    <x v="333"/>
    <x v="0"/>
    <x v="386"/>
    <x v="2"/>
    <n v="18509"/>
  </r>
  <r>
    <n v="404"/>
    <x v="11"/>
    <x v="2"/>
    <s v="Pune"/>
    <x v="334"/>
    <x v="0"/>
    <x v="387"/>
    <x v="2"/>
    <n v="18616"/>
  </r>
  <r>
    <n v="405"/>
    <x v="6"/>
    <x v="2"/>
    <s v="Brabourne"/>
    <x v="335"/>
    <x v="0"/>
    <x v="388"/>
    <x v="0"/>
    <n v="18632"/>
  </r>
  <r>
    <n v="406"/>
    <x v="99"/>
    <x v="2"/>
    <s v="Thiruvananthapuram"/>
    <x v="336"/>
    <x v="0"/>
    <x v="389"/>
    <x v="0"/>
    <n v="18665"/>
  </r>
  <r>
    <n v="407"/>
    <x v="40"/>
    <x v="3"/>
    <s v="Brisbane"/>
    <x v="337"/>
    <x v="1"/>
    <x v="390"/>
    <x v="0"/>
    <n v="18669"/>
  </r>
  <r>
    <n v="409"/>
    <x v="78"/>
    <x v="3"/>
    <s v="Sydney"/>
    <x v="338"/>
    <x v="1"/>
    <x v="391"/>
    <x v="1"/>
    <n v="18730"/>
  </r>
  <r>
    <n v="410"/>
    <x v="47"/>
    <x v="3"/>
    <s v="Adelaide"/>
    <x v="339"/>
    <x v="2"/>
    <x v="392"/>
    <x v="0"/>
    <n v="18733"/>
  </r>
  <r>
    <n v="411"/>
    <x v="32"/>
    <x v="3"/>
    <s v="Adelaide"/>
    <x v="339"/>
    <x v="2"/>
    <x v="393"/>
    <x v="0"/>
    <n v="18767"/>
  </r>
  <r>
    <n v="412"/>
    <x v="83"/>
    <x v="3"/>
    <s v="Perth"/>
    <x v="340"/>
    <x v="2"/>
    <x v="394"/>
    <x v="2"/>
    <n v="18890"/>
  </r>
  <r>
    <n v="413"/>
    <x v="108"/>
    <x v="3"/>
    <s v="Perth"/>
    <x v="340"/>
    <x v="2"/>
    <x v="395"/>
    <x v="0"/>
    <n v="18907"/>
  </r>
  <r>
    <n v="414"/>
    <x v="18"/>
    <x v="3"/>
    <s v="Melbourne"/>
    <x v="341"/>
    <x v="2"/>
    <x v="396"/>
    <x v="1"/>
    <n v="18989"/>
  </r>
  <r>
    <n v="415"/>
    <x v="17"/>
    <x v="3"/>
    <s v="Melbourne"/>
    <x v="341"/>
    <x v="2"/>
    <x v="397"/>
    <x v="3"/>
    <n v="18989"/>
  </r>
  <r>
    <n v="416"/>
    <x v="50"/>
    <x v="3"/>
    <s v="Sydney"/>
    <x v="342"/>
    <x v="2"/>
    <x v="398"/>
    <x v="0"/>
    <n v="19012"/>
  </r>
  <r>
    <n v="417"/>
    <x v="47"/>
    <x v="3"/>
    <s v="Sydney"/>
    <x v="343"/>
    <x v="0"/>
    <x v="399"/>
    <x v="0"/>
    <n v="19015"/>
  </r>
  <r>
    <n v="418"/>
    <x v="125"/>
    <x v="3"/>
    <s v="Adelaide"/>
    <x v="344"/>
    <x v="0"/>
    <x v="400"/>
    <x v="2"/>
    <n v="19119"/>
  </r>
  <r>
    <n v="419"/>
    <x v="82"/>
    <x v="3"/>
    <s v="Melbourne"/>
    <x v="345"/>
    <x v="0"/>
    <x v="401"/>
    <x v="0"/>
    <n v="19165"/>
  </r>
  <r>
    <n v="420"/>
    <x v="106"/>
    <x v="7"/>
    <s v="Napier"/>
    <x v="346"/>
    <x v="0"/>
    <x v="402"/>
    <x v="0"/>
    <n v="19210"/>
  </r>
  <r>
    <n v="421"/>
    <x v="75"/>
    <x v="7"/>
    <s v="MountMaunganui"/>
    <x v="347"/>
    <x v="0"/>
    <x v="403"/>
    <x v="0"/>
    <n v="19253"/>
  </r>
  <r>
    <n v="422"/>
    <x v="136"/>
    <x v="7"/>
    <s v="MountMaunganui"/>
    <x v="348"/>
    <x v="0"/>
    <x v="404"/>
    <x v="1"/>
    <n v="19313"/>
  </r>
  <r>
    <n v="423"/>
    <x v="35"/>
    <x v="3"/>
    <s v="Visakhapatnam"/>
    <x v="349"/>
    <x v="1"/>
    <x v="405"/>
    <x v="0"/>
    <n v="19337"/>
  </r>
  <r>
    <n v="424"/>
    <x v="88"/>
    <x v="3"/>
    <s v="Bengaluru"/>
    <x v="350"/>
    <x v="1"/>
    <x v="406"/>
    <x v="1"/>
    <n v="19409"/>
  </r>
  <r>
    <n v="425"/>
    <x v="52"/>
    <x v="3"/>
    <s v="Hyderabad(Deccan)"/>
    <x v="351"/>
    <x v="0"/>
    <x v="407"/>
    <x v="0"/>
    <n v="19453"/>
  </r>
  <r>
    <n v="426"/>
    <x v="54"/>
    <x v="3"/>
    <s v="Nagpur"/>
    <x v="352"/>
    <x v="0"/>
    <x v="408"/>
    <x v="2"/>
    <n v="19569"/>
  </r>
  <r>
    <n v="427"/>
    <x v="83"/>
    <x v="3"/>
    <s v="Ranchi"/>
    <x v="353"/>
    <x v="0"/>
    <x v="409"/>
    <x v="2"/>
    <n v="19692"/>
  </r>
  <r>
    <n v="428"/>
    <x v="43"/>
    <x v="3"/>
    <s v="Mohali"/>
    <x v="354"/>
    <x v="0"/>
    <x v="410"/>
    <x v="0"/>
    <n v="19699"/>
  </r>
  <r>
    <n v="429"/>
    <x v="49"/>
    <x v="3"/>
    <s v="Delhi"/>
    <x v="355"/>
    <x v="0"/>
    <x v="411"/>
    <x v="0"/>
    <n v="19719"/>
  </r>
  <r>
    <n v="430"/>
    <x v="19"/>
    <x v="5"/>
    <s v="Southampton"/>
    <x v="356"/>
    <x v="0"/>
    <x v="412"/>
    <x v="0"/>
    <n v="19737"/>
  </r>
  <r>
    <n v="431"/>
    <x v="18"/>
    <x v="3"/>
    <s v="TheOval"/>
    <x v="357"/>
    <x v="0"/>
    <x v="413"/>
    <x v="1"/>
    <n v="19819"/>
  </r>
  <r>
    <n v="432"/>
    <x v="55"/>
    <x v="1"/>
    <s v="Manchester"/>
    <x v="358"/>
    <x v="0"/>
    <x v="414"/>
    <x v="1"/>
    <n v="19896"/>
  </r>
  <r>
    <n v="433"/>
    <x v="73"/>
    <x v="11"/>
    <s v="Southampton"/>
    <x v="359"/>
    <x v="0"/>
    <x v="415"/>
    <x v="1"/>
    <n v="19963"/>
  </r>
  <r>
    <n v="434"/>
    <x v="88"/>
    <x v="2"/>
    <s v="Manchester"/>
    <x v="360"/>
    <x v="0"/>
    <x v="416"/>
    <x v="1"/>
    <n v="20035"/>
  </r>
  <r>
    <n v="435"/>
    <x v="56"/>
    <x v="8"/>
    <s v="Birmingham"/>
    <x v="361"/>
    <x v="0"/>
    <x v="417"/>
    <x v="1"/>
    <n v="20101"/>
  </r>
  <r>
    <n v="436"/>
    <x v="21"/>
    <x v="4"/>
    <s v="Birmingham"/>
    <x v="362"/>
    <x v="0"/>
    <x v="418"/>
    <x v="0"/>
    <n v="20127"/>
  </r>
  <r>
    <n v="437"/>
    <x v="32"/>
    <x v="0"/>
    <s v="Leeds"/>
    <x v="363"/>
    <x v="0"/>
    <x v="419"/>
    <x v="0"/>
    <n v="20161"/>
  </r>
  <r>
    <n v="438"/>
    <x v="33"/>
    <x v="7"/>
    <s v="Manchester"/>
    <x v="364"/>
    <x v="0"/>
    <x v="420"/>
    <x v="0"/>
    <n v="20162"/>
  </r>
  <r>
    <n v="439"/>
    <x v="71"/>
    <x v="2"/>
    <s v="Lauderhill"/>
    <x v="365"/>
    <x v="1"/>
    <x v="421"/>
    <x v="0"/>
    <n v="20181"/>
  </r>
  <r>
    <n v="440"/>
    <x v="23"/>
    <x v="2"/>
    <s v="Lauderhill"/>
    <x v="366"/>
    <x v="1"/>
    <x v="422"/>
    <x v="0"/>
    <n v="20209"/>
  </r>
  <r>
    <n v="441"/>
    <x v="34"/>
    <x v="2"/>
    <s v="Providence"/>
    <x v="367"/>
    <x v="1"/>
    <x v="423"/>
    <x v="1"/>
    <n v="20268"/>
  </r>
  <r>
    <n v="443"/>
    <x v="137"/>
    <x v="2"/>
    <s v="PortofSpain"/>
    <x v="368"/>
    <x v="0"/>
    <x v="424"/>
    <x v="2"/>
    <n v="20388"/>
  </r>
  <r>
    <n v="444"/>
    <x v="138"/>
    <x v="2"/>
    <s v="PortofSpain"/>
    <x v="369"/>
    <x v="0"/>
    <x v="425"/>
    <x v="2"/>
    <n v="20502"/>
  </r>
  <r>
    <n v="445"/>
    <x v="12"/>
    <x v="2"/>
    <s v="NorthSound"/>
    <x v="370"/>
    <x v="2"/>
    <x v="426"/>
    <x v="0"/>
    <n v="20511"/>
  </r>
  <r>
    <n v="446"/>
    <x v="66"/>
    <x v="2"/>
    <s v="NorthSound"/>
    <x v="370"/>
    <x v="2"/>
    <x v="427"/>
    <x v="1"/>
    <n v="20562"/>
  </r>
  <r>
    <n v="447"/>
    <x v="116"/>
    <x v="2"/>
    <s v="Kingston"/>
    <x v="371"/>
    <x v="2"/>
    <x v="428"/>
    <x v="1"/>
    <n v="20638"/>
  </r>
  <r>
    <n v="448"/>
    <x v="17"/>
    <x v="2"/>
    <s v="Kingston"/>
    <x v="371"/>
    <x v="2"/>
    <x v="429"/>
    <x v="3"/>
    <n v="20638"/>
  </r>
  <r>
    <n v="449"/>
    <x v="88"/>
    <x v="5"/>
    <s v="Mohali"/>
    <x v="372"/>
    <x v="1"/>
    <x v="430"/>
    <x v="1"/>
    <n v="20710"/>
  </r>
  <r>
    <n v="450"/>
    <x v="12"/>
    <x v="5"/>
    <s v="Bengaluru"/>
    <x v="373"/>
    <x v="1"/>
    <x v="431"/>
    <x v="0"/>
    <n v="20719"/>
  </r>
  <r>
    <n v="451"/>
    <x v="49"/>
    <x v="5"/>
    <s v="Visakhapatnam"/>
    <x v="374"/>
    <x v="2"/>
    <x v="432"/>
    <x v="0"/>
    <n v="20739"/>
  </r>
  <r>
    <n v="452"/>
    <x v="4"/>
    <x v="5"/>
    <s v="Visakhapatnam"/>
    <x v="374"/>
    <x v="2"/>
    <x v="433"/>
    <x v="0"/>
    <n v="20770"/>
  </r>
  <r>
    <n v="453"/>
    <x v="139"/>
    <x v="5"/>
    <s v="Pune"/>
    <x v="375"/>
    <x v="2"/>
    <x v="434"/>
    <x v="2"/>
    <n v="21024"/>
  </r>
  <r>
    <n v="454"/>
    <x v="0"/>
    <x v="5"/>
    <s v="Ranchi"/>
    <x v="376"/>
    <x v="2"/>
    <x v="435"/>
    <x v="0"/>
    <n v="21036"/>
  </r>
  <r>
    <n v="455"/>
    <x v="17"/>
    <x v="4"/>
    <s v="Indore"/>
    <x v="377"/>
    <x v="2"/>
    <x v="436"/>
    <x v="3"/>
    <n v="21036"/>
  </r>
  <r>
    <n v="456"/>
    <x v="84"/>
    <x v="4"/>
    <s v="Kolkata"/>
    <x v="378"/>
    <x v="2"/>
    <x v="437"/>
    <x v="2"/>
    <n v="21172"/>
  </r>
  <r>
    <n v="457"/>
    <x v="39"/>
    <x v="2"/>
    <s v="Hyderabad(Deccan)"/>
    <x v="379"/>
    <x v="1"/>
    <x v="438"/>
    <x v="1"/>
    <n v="21266"/>
  </r>
  <r>
    <n v="458"/>
    <x v="71"/>
    <x v="2"/>
    <s v="Thiruvananthapuram"/>
    <x v="380"/>
    <x v="1"/>
    <x v="439"/>
    <x v="0"/>
    <n v="21285"/>
  </r>
  <r>
    <n v="459"/>
    <x v="67"/>
    <x v="2"/>
    <s v="Wankhede"/>
    <x v="381"/>
    <x v="1"/>
    <x v="440"/>
    <x v="1"/>
    <n v="21355"/>
  </r>
  <r>
    <n v="460"/>
    <x v="40"/>
    <x v="2"/>
    <s v="Chennai"/>
    <x v="382"/>
    <x v="0"/>
    <x v="441"/>
    <x v="0"/>
    <n v="21359"/>
  </r>
  <r>
    <n v="461"/>
    <x v="17"/>
    <x v="2"/>
    <s v="Visakhapatnam"/>
    <x v="383"/>
    <x v="0"/>
    <x v="442"/>
    <x v="3"/>
    <n v="21359"/>
  </r>
  <r>
    <n v="462"/>
    <x v="109"/>
    <x v="2"/>
    <s v="Cuttack"/>
    <x v="384"/>
    <x v="0"/>
    <x v="443"/>
    <x v="1"/>
    <n v="21444"/>
  </r>
  <r>
    <n v="464"/>
    <x v="8"/>
    <x v="0"/>
    <s v="Indore"/>
    <x v="385"/>
    <x v="1"/>
    <x v="444"/>
    <x v="0"/>
    <n v="21474"/>
  </r>
  <r>
    <n v="465"/>
    <x v="21"/>
    <x v="0"/>
    <s v="Pune"/>
    <x v="386"/>
    <x v="1"/>
    <x v="445"/>
    <x v="0"/>
    <n v="21500"/>
  </r>
  <r>
    <n v="466"/>
    <x v="6"/>
    <x v="3"/>
    <s v="Wankhede"/>
    <x v="387"/>
    <x v="0"/>
    <x v="446"/>
    <x v="0"/>
    <n v="21516"/>
  </r>
  <r>
    <n v="467"/>
    <x v="70"/>
    <x v="3"/>
    <s v="Rajkot"/>
    <x v="388"/>
    <x v="0"/>
    <x v="447"/>
    <x v="1"/>
    <n v="21594"/>
  </r>
  <r>
    <n v="468"/>
    <x v="104"/>
    <x v="3"/>
    <s v="Bengaluru"/>
    <x v="389"/>
    <x v="0"/>
    <x v="448"/>
    <x v="1"/>
    <n v="21683"/>
  </r>
  <r>
    <n v="469"/>
    <x v="106"/>
    <x v="7"/>
    <s v="Auckland"/>
    <x v="390"/>
    <x v="1"/>
    <x v="449"/>
    <x v="0"/>
    <n v="21728"/>
  </r>
  <r>
    <n v="470"/>
    <x v="22"/>
    <x v="7"/>
    <s v="Auckland"/>
    <x v="391"/>
    <x v="1"/>
    <x v="450"/>
    <x v="0"/>
    <n v="21739"/>
  </r>
  <r>
    <n v="471"/>
    <x v="62"/>
    <x v="7"/>
    <s v="Hamilton"/>
    <x v="392"/>
    <x v="1"/>
    <x v="451"/>
    <x v="0"/>
    <n v="21777"/>
  </r>
  <r>
    <n v="472"/>
    <x v="22"/>
    <x v="7"/>
    <s v="Wellington"/>
    <x v="393"/>
    <x v="1"/>
    <x v="452"/>
    <x v="0"/>
    <n v="21788"/>
  </r>
  <r>
    <n v="473"/>
    <x v="66"/>
    <x v="7"/>
    <s v="Hamilton"/>
    <x v="394"/>
    <x v="0"/>
    <x v="453"/>
    <x v="1"/>
    <n v="21839"/>
  </r>
  <r>
    <n v="474"/>
    <x v="41"/>
    <x v="7"/>
    <s v="Auckland"/>
    <x v="395"/>
    <x v="0"/>
    <x v="454"/>
    <x v="0"/>
    <n v="21854"/>
  </r>
  <r>
    <n v="475"/>
    <x v="12"/>
    <x v="7"/>
    <s v="MountMaunganui"/>
    <x v="396"/>
    <x v="0"/>
    <x v="455"/>
    <x v="0"/>
    <n v="21863"/>
  </r>
  <r>
    <n v="476"/>
    <x v="5"/>
    <x v="7"/>
    <s v="Wellington"/>
    <x v="397"/>
    <x v="2"/>
    <x v="456"/>
    <x v="0"/>
    <n v="21865"/>
  </r>
  <r>
    <n v="477"/>
    <x v="71"/>
    <x v="7"/>
    <s v="Wellington"/>
    <x v="397"/>
    <x v="2"/>
    <x v="457"/>
    <x v="0"/>
    <n v="21884"/>
  </r>
  <r>
    <n v="478"/>
    <x v="47"/>
    <x v="7"/>
    <s v="Christchurch"/>
    <x v="398"/>
    <x v="2"/>
    <x v="458"/>
    <x v="0"/>
    <n v="21887"/>
  </r>
  <r>
    <n v="479"/>
    <x v="37"/>
    <x v="7"/>
    <s v="Christchurch"/>
    <x v="398"/>
    <x v="2"/>
    <x v="459"/>
    <x v="0"/>
    <n v="21901"/>
  </r>
  <r>
    <n v="480"/>
    <x v="57"/>
    <x v="3"/>
    <s v="Sydney"/>
    <x v="399"/>
    <x v="0"/>
    <x v="460"/>
    <x v="0"/>
    <n v="21922"/>
  </r>
  <r>
    <n v="481"/>
    <x v="104"/>
    <x v="3"/>
    <s v="Sydney"/>
    <x v="400"/>
    <x v="0"/>
    <x v="461"/>
    <x v="1"/>
    <n v="22011"/>
  </r>
  <r>
    <n v="482"/>
    <x v="28"/>
    <x v="3"/>
    <s v="Canberra"/>
    <x v="401"/>
    <x v="0"/>
    <x v="462"/>
    <x v="1"/>
    <n v="22074"/>
  </r>
  <r>
    <n v="483"/>
    <x v="12"/>
    <x v="3"/>
    <s v="Canberra"/>
    <x v="402"/>
    <x v="1"/>
    <x v="463"/>
    <x v="0"/>
    <n v="22083"/>
  </r>
  <r>
    <n v="484"/>
    <x v="69"/>
    <x v="3"/>
    <s v="Sydney"/>
    <x v="403"/>
    <x v="1"/>
    <x v="464"/>
    <x v="0"/>
    <n v="22123"/>
  </r>
  <r>
    <n v="485"/>
    <x v="109"/>
    <x v="3"/>
    <s v="Sydney"/>
    <x v="404"/>
    <x v="1"/>
    <x v="465"/>
    <x v="1"/>
    <n v="22208"/>
  </r>
  <r>
    <n v="486"/>
    <x v="140"/>
    <x v="3"/>
    <s v="Adelaide"/>
    <x v="405"/>
    <x v="2"/>
    <x v="466"/>
    <x v="1"/>
    <n v="22282"/>
  </r>
  <r>
    <n v="487"/>
    <x v="40"/>
    <x v="3"/>
    <s v="Adelaide"/>
    <x v="405"/>
    <x v="2"/>
    <x v="467"/>
    <x v="0"/>
    <n v="22286"/>
  </r>
  <r>
    <n v="488"/>
    <x v="22"/>
    <x v="8"/>
    <s v="Chennai"/>
    <x v="406"/>
    <x v="2"/>
    <x v="468"/>
    <x v="0"/>
    <n v="22297"/>
  </r>
  <r>
    <n v="489"/>
    <x v="88"/>
    <x v="8"/>
    <s v="Chennai"/>
    <x v="406"/>
    <x v="2"/>
    <x v="469"/>
    <x v="1"/>
    <n v="22369"/>
  </r>
  <r>
    <n v="490"/>
    <x v="17"/>
    <x v="8"/>
    <s v="Chennai"/>
    <x v="407"/>
    <x v="2"/>
    <x v="470"/>
    <x v="3"/>
    <n v="22369"/>
  </r>
  <r>
    <n v="491"/>
    <x v="91"/>
    <x v="8"/>
    <s v="Chennai"/>
    <x v="407"/>
    <x v="2"/>
    <x v="471"/>
    <x v="1"/>
    <n v="22431"/>
  </r>
  <r>
    <n v="492"/>
    <x v="10"/>
    <x v="8"/>
    <s v="Ahmedabad"/>
    <x v="408"/>
    <x v="2"/>
    <x v="472"/>
    <x v="0"/>
    <n v="22458"/>
  </r>
  <r>
    <n v="494"/>
    <x v="17"/>
    <x v="8"/>
    <s v="Ahmedabad"/>
    <x v="409"/>
    <x v="2"/>
    <x v="473"/>
    <x v="3"/>
    <n v="22458"/>
  </r>
  <r>
    <n v="495"/>
    <x v="17"/>
    <x v="8"/>
    <s v="Ahmedabad"/>
    <x v="410"/>
    <x v="1"/>
    <x v="474"/>
    <x v="3"/>
    <n v="22458"/>
  </r>
  <r>
    <n v="496"/>
    <x v="141"/>
    <x v="8"/>
    <s v="Ahmedabad"/>
    <x v="411"/>
    <x v="1"/>
    <x v="475"/>
    <x v="1"/>
    <n v="22531"/>
  </r>
  <r>
    <n v="497"/>
    <x v="55"/>
    <x v="8"/>
    <s v="Ahmedabad"/>
    <x v="412"/>
    <x v="1"/>
    <x v="476"/>
    <x v="1"/>
    <n v="22608"/>
  </r>
  <r>
    <n v="498"/>
    <x v="33"/>
    <x v="8"/>
    <s v="Ahmedabad"/>
    <x v="413"/>
    <x v="1"/>
    <x v="477"/>
    <x v="0"/>
    <n v="22609"/>
  </r>
  <r>
    <n v="499"/>
    <x v="51"/>
    <x v="8"/>
    <s v="Ahmedabad"/>
    <x v="414"/>
    <x v="1"/>
    <x v="478"/>
    <x v="1"/>
    <n v="22689"/>
  </r>
  <r>
    <n v="500"/>
    <x v="103"/>
    <x v="8"/>
    <s v="Pune"/>
    <x v="415"/>
    <x v="0"/>
    <x v="479"/>
    <x v="1"/>
    <n v="22745"/>
  </r>
  <r>
    <n v="501"/>
    <x v="56"/>
    <x v="8"/>
    <s v="Pune"/>
    <x v="416"/>
    <x v="0"/>
    <x v="480"/>
    <x v="1"/>
    <n v="22811"/>
  </r>
  <r>
    <n v="502"/>
    <x v="43"/>
    <x v="8"/>
    <s v="Pune"/>
    <x v="417"/>
    <x v="0"/>
    <x v="481"/>
    <x v="0"/>
    <n v="22818"/>
  </r>
  <r>
    <n v="503"/>
    <x v="52"/>
    <x v="7"/>
    <s v="Southampton"/>
    <x v="418"/>
    <x v="2"/>
    <x v="482"/>
    <x v="0"/>
    <n v="22862"/>
  </r>
  <r>
    <n v="504"/>
    <x v="90"/>
    <x v="7"/>
    <s v="Southampton"/>
    <x v="418"/>
    <x v="2"/>
    <x v="483"/>
    <x v="0"/>
    <n v="22875"/>
  </r>
  <r>
    <n v="505"/>
    <x v="17"/>
    <x v="8"/>
    <s v="Nottingham"/>
    <x v="419"/>
    <x v="2"/>
    <x v="484"/>
    <x v="3"/>
    <n v="22875"/>
  </r>
  <r>
    <n v="507"/>
    <x v="119"/>
    <x v="8"/>
    <s v="Lord's"/>
    <x v="420"/>
    <x v="2"/>
    <x v="485"/>
    <x v="0"/>
    <n v="22917"/>
  </r>
  <r>
    <n v="508"/>
    <x v="49"/>
    <x v="8"/>
    <s v="Lord's"/>
    <x v="420"/>
    <x v="2"/>
    <x v="486"/>
    <x v="0"/>
    <n v="22937"/>
  </r>
  <r>
    <n v="509"/>
    <x v="43"/>
    <x v="8"/>
    <s v="Leeds"/>
    <x v="421"/>
    <x v="2"/>
    <x v="487"/>
    <x v="0"/>
    <n v="22944"/>
  </r>
  <r>
    <n v="510"/>
    <x v="42"/>
    <x v="8"/>
    <s v="Leeds"/>
    <x v="421"/>
    <x v="2"/>
    <x v="488"/>
    <x v="1"/>
    <n v="22999"/>
  </r>
  <r>
    <n v="511"/>
    <x v="68"/>
    <x v="8"/>
    <s v="TheOval"/>
    <x v="422"/>
    <x v="2"/>
    <x v="489"/>
    <x v="1"/>
    <n v="23049"/>
  </r>
  <r>
    <n v="512"/>
    <x v="52"/>
    <x v="8"/>
    <s v="TheOval"/>
    <x v="422"/>
    <x v="2"/>
    <x v="490"/>
    <x v="0"/>
    <n v="23093"/>
  </r>
  <r>
    <n v="513"/>
    <x v="16"/>
    <x v="1"/>
    <s v="Dubai(DSC)"/>
    <x v="423"/>
    <x v="1"/>
    <x v="491"/>
    <x v="1"/>
    <n v="23150"/>
  </r>
  <r>
    <n v="514"/>
    <x v="12"/>
    <x v="7"/>
    <s v="Dubai(DSC)"/>
    <x v="424"/>
    <x v="1"/>
    <x v="492"/>
    <x v="0"/>
    <n v="23159"/>
  </r>
  <r>
    <n v="516"/>
    <x v="5"/>
    <x v="13"/>
    <s v="Dubai(DSC)"/>
    <x v="425"/>
    <x v="1"/>
    <x v="493"/>
    <x v="0"/>
    <n v="23161"/>
  </r>
  <r>
    <n v="518"/>
    <x v="17"/>
    <x v="7"/>
    <s v="Wankhede"/>
    <x v="426"/>
    <x v="2"/>
    <x v="494"/>
    <x v="3"/>
    <n v="23161"/>
  </r>
  <r>
    <n v="519"/>
    <x v="87"/>
    <x v="7"/>
    <s v="Wankhede"/>
    <x v="426"/>
    <x v="2"/>
    <x v="495"/>
    <x v="0"/>
    <n v="23197"/>
  </r>
  <r>
    <n v="520"/>
    <x v="36"/>
    <x v="5"/>
    <s v="Centurion"/>
    <x v="427"/>
    <x v="2"/>
    <x v="496"/>
    <x v="0"/>
    <n v="23232"/>
  </r>
  <r>
    <n v="521"/>
    <x v="19"/>
    <x v="5"/>
    <s v="Centurion"/>
    <x v="427"/>
    <x v="2"/>
    <x v="497"/>
    <x v="0"/>
    <n v="23250"/>
  </r>
  <r>
    <n v="522"/>
    <x v="7"/>
    <x v="5"/>
    <s v="CapeTown"/>
    <x v="428"/>
    <x v="2"/>
    <x v="498"/>
    <x v="1"/>
    <n v="23329"/>
  </r>
  <r>
    <n v="523"/>
    <x v="77"/>
    <x v="5"/>
    <s v="CapeTown"/>
    <x v="428"/>
    <x v="2"/>
    <x v="499"/>
    <x v="0"/>
    <n v="23358"/>
  </r>
  <r>
    <n v="524"/>
    <x v="66"/>
    <x v="5"/>
    <s v="Paarl"/>
    <x v="429"/>
    <x v="0"/>
    <x v="500"/>
    <x v="1"/>
    <n v="23409"/>
  </r>
  <r>
    <n v="525"/>
    <x v="17"/>
    <x v="5"/>
    <s v="Paarl"/>
    <x v="430"/>
    <x v="0"/>
    <x v="501"/>
    <x v="3"/>
    <n v="23409"/>
  </r>
  <r>
    <n v="526"/>
    <x v="111"/>
    <x v="5"/>
    <s v="CapeTown"/>
    <x v="431"/>
    <x v="0"/>
    <x v="502"/>
    <x v="1"/>
    <n v="23474"/>
  </r>
  <r>
    <n v="527"/>
    <x v="24"/>
    <x v="2"/>
    <s v="Ahmedabad"/>
    <x v="432"/>
    <x v="0"/>
    <x v="503"/>
    <x v="0"/>
    <n v="23482"/>
  </r>
  <r>
    <n v="528"/>
    <x v="19"/>
    <x v="2"/>
    <s v="Ahmedabad"/>
    <x v="433"/>
    <x v="0"/>
    <x v="504"/>
    <x v="0"/>
    <n v="23500"/>
  </r>
  <r>
    <n v="529"/>
    <x v="17"/>
    <x v="2"/>
    <s v="Ahmedabad"/>
    <x v="434"/>
    <x v="0"/>
    <x v="505"/>
    <x v="3"/>
    <n v="23500"/>
  </r>
  <r>
    <n v="530"/>
    <x v="108"/>
    <x v="2"/>
    <s v="Kolkata"/>
    <x v="435"/>
    <x v="1"/>
    <x v="506"/>
    <x v="0"/>
    <n v="23517"/>
  </r>
  <r>
    <n v="531"/>
    <x v="46"/>
    <x v="2"/>
    <s v="Kolkata"/>
    <x v="436"/>
    <x v="1"/>
    <x v="507"/>
    <x v="1"/>
    <n v="23569"/>
  </r>
  <r>
    <n v="532"/>
    <x v="106"/>
    <x v="0"/>
    <s v="Mohali"/>
    <x v="437"/>
    <x v="2"/>
    <x v="508"/>
    <x v="0"/>
    <n v="23614"/>
  </r>
  <r>
    <n v="533"/>
    <x v="50"/>
    <x v="0"/>
    <s v="Bengaluru"/>
    <x v="438"/>
    <x v="2"/>
    <x v="509"/>
    <x v="0"/>
    <n v="23637"/>
  </r>
  <r>
    <n v="534"/>
    <x v="90"/>
    <x v="0"/>
    <s v="Bengaluru"/>
    <x v="438"/>
    <x v="2"/>
    <x v="510"/>
    <x v="0"/>
    <n v="23650"/>
  </r>
  <r>
    <n v="535"/>
    <x v="22"/>
    <x v="8"/>
    <s v="Birmingham"/>
    <x v="439"/>
    <x v="2"/>
    <x v="511"/>
    <x v="0"/>
    <n v="23661"/>
  </r>
  <r>
    <n v="536"/>
    <x v="49"/>
    <x v="8"/>
    <s v="Birmingham"/>
    <x v="439"/>
    <x v="2"/>
    <x v="512"/>
    <x v="0"/>
    <n v="23681"/>
  </r>
  <r>
    <n v="537"/>
    <x v="33"/>
    <x v="8"/>
    <s v="Birmingham"/>
    <x v="440"/>
    <x v="1"/>
    <x v="513"/>
    <x v="0"/>
    <n v="23682"/>
  </r>
  <r>
    <n v="538"/>
    <x v="22"/>
    <x v="8"/>
    <s v="Nottingham"/>
    <x v="441"/>
    <x v="1"/>
    <x v="514"/>
    <x v="0"/>
    <n v="23693"/>
  </r>
  <r>
    <n v="539"/>
    <x v="6"/>
    <x v="8"/>
    <s v="Lord's"/>
    <x v="442"/>
    <x v="0"/>
    <x v="515"/>
    <x v="0"/>
    <n v="237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52D428-4512-4695-8590-69431864637F}" name="PivotTable2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CH3:CI8" firstHeaderRow="1" firstDataRow="1" firstDataCol="1"/>
  <pivotFields count="9">
    <pivotField showAll="0"/>
    <pivotField showAll="0"/>
    <pivotField showAll="0"/>
    <pivotField showAll="0"/>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h="1" x="1"/>
        <item h="1" x="2"/>
        <item t="default"/>
      </items>
    </pivotField>
    <pivotField showAll="0"/>
    <pivotField axis="axisRow" showAll="0">
      <items count="5">
        <item x="0"/>
        <item x="2"/>
        <item x="3"/>
        <item x="1"/>
        <item t="default"/>
      </items>
    </pivotField>
    <pivotField dataField="1" showAll="0"/>
  </pivotFields>
  <rowFields count="1">
    <field x="7"/>
  </rowFields>
  <rowItems count="5">
    <i>
      <x/>
    </i>
    <i>
      <x v="1"/>
    </i>
    <i>
      <x v="2"/>
    </i>
    <i>
      <x v="3"/>
    </i>
    <i t="grand">
      <x/>
    </i>
  </rowItems>
  <colItems count="1">
    <i/>
  </colItems>
  <dataFields count="1">
    <dataField name="Count of total" fld="8" subtotal="count" baseField="7"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82798F-689A-4F83-B4C2-3CF98D620F91}" name="PivotTable12"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Q3:CF11" firstHeaderRow="1" firstDataRow="2" firstDataCol="1"/>
  <pivotFields count="11">
    <pivotField showAll="0"/>
    <pivotField axis="axisRow" dataField="1" showAll="0">
      <items count="9">
        <item x="0"/>
        <item x="1"/>
        <item x="2"/>
        <item x="3"/>
        <item x="4"/>
        <item x="5"/>
        <item x="6"/>
        <item x="7"/>
        <item t="default"/>
      </items>
    </pivotField>
    <pivotField axis="axisCol" showAll="0">
      <items count="15">
        <item x="11"/>
        <item x="3"/>
        <item x="4"/>
        <item x="8"/>
        <item x="9"/>
        <item x="10"/>
        <item x="7"/>
        <item x="1"/>
        <item x="13"/>
        <item x="5"/>
        <item x="0"/>
        <item x="12"/>
        <item x="2"/>
        <item x="6"/>
        <item t="default"/>
      </items>
    </pivotField>
    <pivotField showAll="0"/>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pivotField showAll="0">
      <items count="14">
        <item x="0"/>
        <item x="1"/>
        <item x="2"/>
        <item x="3"/>
        <item x="4"/>
        <item x="5"/>
        <item x="6"/>
        <item x="7"/>
        <item x="8"/>
        <item x="9"/>
        <item x="10"/>
        <item x="11"/>
        <item x="12"/>
        <item t="default"/>
      </items>
    </pivotField>
    <pivotField showAll="0"/>
    <pivotField showAll="0" defaultSubtotal="0"/>
    <pivotField showAll="0" defaultSubtotal="0"/>
    <pivotField showAll="0" defaultSubtotal="0">
      <items count="17">
        <item x="0"/>
        <item x="1"/>
        <item x="2"/>
        <item x="3"/>
        <item x="4"/>
        <item x="5"/>
        <item x="6"/>
        <item x="7"/>
        <item x="8"/>
        <item x="9"/>
        <item x="10"/>
        <item x="11"/>
        <item x="12"/>
        <item x="13"/>
        <item x="14"/>
        <item x="15"/>
        <item x="16"/>
      </items>
    </pivotField>
  </pivotFields>
  <rowFields count="1">
    <field x="1"/>
  </rowFields>
  <rowItems count="7">
    <i>
      <x v="1"/>
    </i>
    <i>
      <x v="2"/>
    </i>
    <i>
      <x v="3"/>
    </i>
    <i>
      <x v="4"/>
    </i>
    <i>
      <x v="5"/>
    </i>
    <i>
      <x v="6"/>
    </i>
    <i t="grand">
      <x/>
    </i>
  </rowItems>
  <colFields count="1">
    <field x="2"/>
  </colFields>
  <colItems count="15">
    <i>
      <x/>
    </i>
    <i>
      <x v="1"/>
    </i>
    <i>
      <x v="2"/>
    </i>
    <i>
      <x v="3"/>
    </i>
    <i>
      <x v="4"/>
    </i>
    <i>
      <x v="5"/>
    </i>
    <i>
      <x v="6"/>
    </i>
    <i>
      <x v="7"/>
    </i>
    <i>
      <x v="8"/>
    </i>
    <i>
      <x v="9"/>
    </i>
    <i>
      <x v="10"/>
    </i>
    <i>
      <x v="11"/>
    </i>
    <i>
      <x v="12"/>
    </i>
    <i>
      <x v="13"/>
    </i>
    <i t="grand">
      <x/>
    </i>
  </colItems>
  <dataFields count="1">
    <dataField name="Count of runs" fld="1" subtotal="count" baseField="1" baseItem="0"/>
  </dataFields>
  <chartFormats count="2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7" format="28" series="1">
      <pivotArea type="data" outline="0" fieldPosition="0">
        <references count="2">
          <reference field="4294967294" count="1" selected="0">
            <x v="0"/>
          </reference>
          <reference field="2" count="1" selected="0">
            <x v="0"/>
          </reference>
        </references>
      </pivotArea>
    </chartFormat>
    <chartFormat chart="7" format="29" series="1">
      <pivotArea type="data" outline="0" fieldPosition="0">
        <references count="2">
          <reference field="4294967294" count="1" selected="0">
            <x v="0"/>
          </reference>
          <reference field="2" count="1" selected="0">
            <x v="1"/>
          </reference>
        </references>
      </pivotArea>
    </chartFormat>
    <chartFormat chart="7" format="30" series="1">
      <pivotArea type="data" outline="0" fieldPosition="0">
        <references count="2">
          <reference field="4294967294" count="1" selected="0">
            <x v="0"/>
          </reference>
          <reference field="2" count="1" selected="0">
            <x v="2"/>
          </reference>
        </references>
      </pivotArea>
    </chartFormat>
    <chartFormat chart="7" format="31" series="1">
      <pivotArea type="data" outline="0" fieldPosition="0">
        <references count="2">
          <reference field="4294967294" count="1" selected="0">
            <x v="0"/>
          </reference>
          <reference field="2" count="1" selected="0">
            <x v="3"/>
          </reference>
        </references>
      </pivotArea>
    </chartFormat>
    <chartFormat chart="7" format="32" series="1">
      <pivotArea type="data" outline="0" fieldPosition="0">
        <references count="2">
          <reference field="4294967294" count="1" selected="0">
            <x v="0"/>
          </reference>
          <reference field="2" count="1" selected="0">
            <x v="4"/>
          </reference>
        </references>
      </pivotArea>
    </chartFormat>
    <chartFormat chart="7" format="33" series="1">
      <pivotArea type="data" outline="0" fieldPosition="0">
        <references count="2">
          <reference field="4294967294" count="1" selected="0">
            <x v="0"/>
          </reference>
          <reference field="2" count="1" selected="0">
            <x v="5"/>
          </reference>
        </references>
      </pivotArea>
    </chartFormat>
    <chartFormat chart="7" format="34" series="1">
      <pivotArea type="data" outline="0" fieldPosition="0">
        <references count="2">
          <reference field="4294967294" count="1" selected="0">
            <x v="0"/>
          </reference>
          <reference field="2" count="1" selected="0">
            <x v="6"/>
          </reference>
        </references>
      </pivotArea>
    </chartFormat>
    <chartFormat chart="7" format="35" series="1">
      <pivotArea type="data" outline="0" fieldPosition="0">
        <references count="2">
          <reference field="4294967294" count="1" selected="0">
            <x v="0"/>
          </reference>
          <reference field="2" count="1" selected="0">
            <x v="7"/>
          </reference>
        </references>
      </pivotArea>
    </chartFormat>
    <chartFormat chart="7" format="36" series="1">
      <pivotArea type="data" outline="0" fieldPosition="0">
        <references count="2">
          <reference field="4294967294" count="1" selected="0">
            <x v="0"/>
          </reference>
          <reference field="2" count="1" selected="0">
            <x v="8"/>
          </reference>
        </references>
      </pivotArea>
    </chartFormat>
    <chartFormat chart="7" format="37" series="1">
      <pivotArea type="data" outline="0" fieldPosition="0">
        <references count="2">
          <reference field="4294967294" count="1" selected="0">
            <x v="0"/>
          </reference>
          <reference field="2" count="1" selected="0">
            <x v="9"/>
          </reference>
        </references>
      </pivotArea>
    </chartFormat>
    <chartFormat chart="7" format="38" series="1">
      <pivotArea type="data" outline="0" fieldPosition="0">
        <references count="2">
          <reference field="4294967294" count="1" selected="0">
            <x v="0"/>
          </reference>
          <reference field="2" count="1" selected="0">
            <x v="10"/>
          </reference>
        </references>
      </pivotArea>
    </chartFormat>
    <chartFormat chart="7" format="39" series="1">
      <pivotArea type="data" outline="0" fieldPosition="0">
        <references count="2">
          <reference field="4294967294" count="1" selected="0">
            <x v="0"/>
          </reference>
          <reference field="2" count="1" selected="0">
            <x v="11"/>
          </reference>
        </references>
      </pivotArea>
    </chartFormat>
    <chartFormat chart="7" format="40" series="1">
      <pivotArea type="data" outline="0" fieldPosition="0">
        <references count="2">
          <reference field="4294967294" count="1" selected="0">
            <x v="0"/>
          </reference>
          <reference field="2" count="1" selected="0">
            <x v="12"/>
          </reference>
        </references>
      </pivotArea>
    </chartFormat>
    <chartFormat chart="7" format="41" series="1">
      <pivotArea type="data" outline="0" fieldPosition="0">
        <references count="2">
          <reference field="4294967294" count="1" selected="0">
            <x v="0"/>
          </reference>
          <reference field="2" count="1" selected="0">
            <x v="13"/>
          </reference>
        </references>
      </pivotArea>
    </chartFormat>
    <chartFormat chart="7" format="42">
      <pivotArea type="data" outline="0" fieldPosition="0">
        <references count="3">
          <reference field="4294967294" count="1" selected="0">
            <x v="0"/>
          </reference>
          <reference field="1" count="1" selected="0">
            <x v="1"/>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3C8197-0635-4A7E-B24A-D4B2D8490829}" name="PivotTable1"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BJ3:BK15" firstHeaderRow="1" firstDataRow="1"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axis="axisRow" showAll="0">
      <items count="14">
        <item x="0"/>
        <item x="1"/>
        <item x="2"/>
        <item x="3"/>
        <item x="4"/>
        <item x="5"/>
        <item x="6"/>
        <item x="7"/>
        <item x="8"/>
        <item x="9"/>
        <item x="10"/>
        <item x="11"/>
        <item x="12"/>
        <item t="default"/>
      </items>
    </pivotField>
    <pivotField showAll="0"/>
    <pivotField showAll="0" defaultSubtotal="0"/>
    <pivotField showAll="0" defaultSubtotal="0"/>
    <pivotField showAll="0" defaultSubtotal="0">
      <items count="17">
        <item x="0"/>
        <item x="1"/>
        <item x="2"/>
        <item x="3"/>
        <item x="4"/>
        <item x="5"/>
        <item x="6"/>
        <item x="7"/>
        <item x="8"/>
        <item x="9"/>
        <item x="10"/>
        <item x="11"/>
        <item x="12"/>
        <item x="13"/>
        <item x="14"/>
        <item x="15"/>
        <item x="16"/>
      </items>
    </pivotField>
  </pivotFields>
  <rowFields count="1">
    <field x="6"/>
  </rowFields>
  <rowItems count="12">
    <i>
      <x v="1"/>
    </i>
    <i>
      <x v="2"/>
    </i>
    <i>
      <x v="3"/>
    </i>
    <i>
      <x v="4"/>
    </i>
    <i>
      <x v="5"/>
    </i>
    <i>
      <x v="6"/>
    </i>
    <i>
      <x v="7"/>
    </i>
    <i>
      <x v="8"/>
    </i>
    <i>
      <x v="9"/>
    </i>
    <i>
      <x v="10"/>
    </i>
    <i>
      <x v="11"/>
    </i>
    <i t="grand">
      <x/>
    </i>
  </rowItems>
  <colItems count="1">
    <i/>
  </colItems>
  <dataFields count="1">
    <dataField name="Sum of run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2897C9-8AE6-4720-8FF9-54960436CDE5}" name="PivotTable3"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W5:X9" firstHeaderRow="1" firstDataRow="1"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Row"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5"/>
  </rowFields>
  <rowItems count="4">
    <i>
      <x/>
    </i>
    <i>
      <x v="1"/>
    </i>
    <i>
      <x v="2"/>
    </i>
    <i t="grand">
      <x/>
    </i>
  </rowItems>
  <colItems count="1">
    <i/>
  </colItems>
  <dataFields count="1">
    <dataField name="Max of runs" fld="1" subtotal="max"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AD6A7E-91A0-4257-8663-759EBF1EE3AD}" name="PivotTable10"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S2:AT6" firstHeaderRow="1" firstDataRow="1" firstDataCol="1"/>
  <pivotFields count="11">
    <pivotField showAll="0"/>
    <pivotField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Row" showAll="0">
      <items count="4">
        <item x="0"/>
        <item x="1"/>
        <item x="2"/>
        <item t="default"/>
      </items>
    </pivotField>
    <pivotField dataField="1"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5"/>
  </rowFields>
  <rowItems count="4">
    <i>
      <x/>
    </i>
    <i>
      <x v="1"/>
    </i>
    <i>
      <x v="2"/>
    </i>
    <i t="grand">
      <x/>
    </i>
  </rowItems>
  <colItems count="1">
    <i/>
  </colItems>
  <dataFields count="1">
    <dataField name="Count of Match_No" fld="6" subtotal="count" baseField="5" baseItem="0"/>
  </dataField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5" count="1" selected="0">
            <x v="0"/>
          </reference>
        </references>
      </pivotArea>
    </chartFormat>
    <chartFormat chart="6" format="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188903-2B5B-43FF-8EDF-5768FE50D2B9}" name="PivotTable11"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Y2:AZ17" firstHeaderRow="1" firstDataRow="1" firstDataCol="1"/>
  <pivotFields count="11">
    <pivotField showAll="0"/>
    <pivotField dataField="1" showAll="0">
      <items count="9">
        <item x="0"/>
        <item x="1"/>
        <item x="2"/>
        <item x="3"/>
        <item x="4"/>
        <item x="5"/>
        <item x="6"/>
        <item x="7"/>
        <item t="default"/>
      </items>
    </pivotField>
    <pivotField axis="axisRow"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2"/>
  </rowFields>
  <rowItems count="15">
    <i>
      <x/>
    </i>
    <i>
      <x v="1"/>
    </i>
    <i>
      <x v="2"/>
    </i>
    <i>
      <x v="3"/>
    </i>
    <i>
      <x v="4"/>
    </i>
    <i>
      <x v="5"/>
    </i>
    <i>
      <x v="6"/>
    </i>
    <i>
      <x v="7"/>
    </i>
    <i>
      <x v="8"/>
    </i>
    <i>
      <x v="9"/>
    </i>
    <i>
      <x v="10"/>
    </i>
    <i>
      <x v="11"/>
    </i>
    <i>
      <x v="12"/>
    </i>
    <i>
      <x v="13"/>
    </i>
    <i t="grand">
      <x/>
    </i>
  </rowItems>
  <colItems count="1">
    <i/>
  </colItems>
  <dataFields count="1">
    <dataField name="Average of runs" fld="1"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0754BA-A226-4452-8530-B7C7D5641FF1}" name="PivotTable2"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Q11:R26" firstHeaderRow="1" firstDataRow="1" firstDataCol="1"/>
  <pivotFields count="11">
    <pivotField showAll="0"/>
    <pivotField dataField="1" showAll="0">
      <items count="9">
        <item x="0"/>
        <item x="1"/>
        <item x="2"/>
        <item x="3"/>
        <item x="4"/>
        <item x="5"/>
        <item x="6"/>
        <item x="7"/>
        <item t="default"/>
      </items>
    </pivotField>
    <pivotField axis="axisRow"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2"/>
  </rowFields>
  <rowItems count="15">
    <i>
      <x/>
    </i>
    <i>
      <x v="1"/>
    </i>
    <i>
      <x v="2"/>
    </i>
    <i>
      <x v="3"/>
    </i>
    <i>
      <x v="4"/>
    </i>
    <i>
      <x v="5"/>
    </i>
    <i>
      <x v="6"/>
    </i>
    <i>
      <x v="7"/>
    </i>
    <i>
      <x v="8"/>
    </i>
    <i>
      <x v="9"/>
    </i>
    <i>
      <x v="10"/>
    </i>
    <i>
      <x v="11"/>
    </i>
    <i>
      <x v="12"/>
    </i>
    <i>
      <x v="13"/>
    </i>
    <i t="grand">
      <x/>
    </i>
  </rowItems>
  <colItems count="1">
    <i/>
  </colItems>
  <dataFields count="1">
    <dataField name="Sum of runs" fld="1" baseField="0" baseItem="0"/>
  </dataFields>
  <chartFormats count="30">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 chart="0" format="7">
      <pivotArea type="data" outline="0" fieldPosition="0">
        <references count="2">
          <reference field="4294967294" count="1" selected="0">
            <x v="0"/>
          </reference>
          <reference field="2" count="1" selected="0">
            <x v="3"/>
          </reference>
        </references>
      </pivotArea>
    </chartFormat>
    <chartFormat chart="0" format="8">
      <pivotArea type="data" outline="0" fieldPosition="0">
        <references count="2">
          <reference field="4294967294" count="1" selected="0">
            <x v="0"/>
          </reference>
          <reference field="2" count="1" selected="0">
            <x v="4"/>
          </reference>
        </references>
      </pivotArea>
    </chartFormat>
    <chartFormat chart="0" format="9">
      <pivotArea type="data" outline="0" fieldPosition="0">
        <references count="2">
          <reference field="4294967294" count="1" selected="0">
            <x v="0"/>
          </reference>
          <reference field="2" count="1" selected="0">
            <x v="5"/>
          </reference>
        </references>
      </pivotArea>
    </chartFormat>
    <chartFormat chart="0" format="10">
      <pivotArea type="data" outline="0" fieldPosition="0">
        <references count="2">
          <reference field="4294967294" count="1" selected="0">
            <x v="0"/>
          </reference>
          <reference field="2" count="1" selected="0">
            <x v="6"/>
          </reference>
        </references>
      </pivotArea>
    </chartFormat>
    <chartFormat chart="0" format="11">
      <pivotArea type="data" outline="0" fieldPosition="0">
        <references count="2">
          <reference field="4294967294" count="1" selected="0">
            <x v="0"/>
          </reference>
          <reference field="2" count="1" selected="0">
            <x v="7"/>
          </reference>
        </references>
      </pivotArea>
    </chartFormat>
    <chartFormat chart="0" format="12">
      <pivotArea type="data" outline="0" fieldPosition="0">
        <references count="2">
          <reference field="4294967294" count="1" selected="0">
            <x v="0"/>
          </reference>
          <reference field="2" count="1" selected="0">
            <x v="8"/>
          </reference>
        </references>
      </pivotArea>
    </chartFormat>
    <chartFormat chart="0" format="13">
      <pivotArea type="data" outline="0" fieldPosition="0">
        <references count="2">
          <reference field="4294967294" count="1" selected="0">
            <x v="0"/>
          </reference>
          <reference field="2" count="1" selected="0">
            <x v="9"/>
          </reference>
        </references>
      </pivotArea>
    </chartFormat>
    <chartFormat chart="0" format="14">
      <pivotArea type="data" outline="0" fieldPosition="0">
        <references count="2">
          <reference field="4294967294" count="1" selected="0">
            <x v="0"/>
          </reference>
          <reference field="2" count="1" selected="0">
            <x v="10"/>
          </reference>
        </references>
      </pivotArea>
    </chartFormat>
    <chartFormat chart="0" format="15">
      <pivotArea type="data" outline="0" fieldPosition="0">
        <references count="2">
          <reference field="4294967294" count="1" selected="0">
            <x v="0"/>
          </reference>
          <reference field="2" count="1" selected="0">
            <x v="11"/>
          </reference>
        </references>
      </pivotArea>
    </chartFormat>
    <chartFormat chart="0" format="16">
      <pivotArea type="data" outline="0" fieldPosition="0">
        <references count="2">
          <reference field="4294967294" count="1" selected="0">
            <x v="0"/>
          </reference>
          <reference field="2" count="1" selected="0">
            <x v="12"/>
          </reference>
        </references>
      </pivotArea>
    </chartFormat>
    <chartFormat chart="0" format="17">
      <pivotArea type="data" outline="0" fieldPosition="0">
        <references count="2">
          <reference field="4294967294" count="1" selected="0">
            <x v="0"/>
          </reference>
          <reference field="2" count="1" selected="0">
            <x v="13"/>
          </reference>
        </references>
      </pivotArea>
    </chartFormat>
    <chartFormat chart="6" format="33" series="1">
      <pivotArea type="data" outline="0" fieldPosition="0">
        <references count="1">
          <reference field="4294967294" count="1" selected="0">
            <x v="0"/>
          </reference>
        </references>
      </pivotArea>
    </chartFormat>
    <chartFormat chart="6" format="34">
      <pivotArea type="data" outline="0" fieldPosition="0">
        <references count="2">
          <reference field="4294967294" count="1" selected="0">
            <x v="0"/>
          </reference>
          <reference field="2" count="1" selected="0">
            <x v="0"/>
          </reference>
        </references>
      </pivotArea>
    </chartFormat>
    <chartFormat chart="6" format="35">
      <pivotArea type="data" outline="0" fieldPosition="0">
        <references count="2">
          <reference field="4294967294" count="1" selected="0">
            <x v="0"/>
          </reference>
          <reference field="2" count="1" selected="0">
            <x v="1"/>
          </reference>
        </references>
      </pivotArea>
    </chartFormat>
    <chartFormat chart="6" format="36">
      <pivotArea type="data" outline="0" fieldPosition="0">
        <references count="2">
          <reference field="4294967294" count="1" selected="0">
            <x v="0"/>
          </reference>
          <reference field="2" count="1" selected="0">
            <x v="2"/>
          </reference>
        </references>
      </pivotArea>
    </chartFormat>
    <chartFormat chart="6" format="37">
      <pivotArea type="data" outline="0" fieldPosition="0">
        <references count="2">
          <reference field="4294967294" count="1" selected="0">
            <x v="0"/>
          </reference>
          <reference field="2" count="1" selected="0">
            <x v="3"/>
          </reference>
        </references>
      </pivotArea>
    </chartFormat>
    <chartFormat chart="6" format="38">
      <pivotArea type="data" outline="0" fieldPosition="0">
        <references count="2">
          <reference field="4294967294" count="1" selected="0">
            <x v="0"/>
          </reference>
          <reference field="2" count="1" selected="0">
            <x v="4"/>
          </reference>
        </references>
      </pivotArea>
    </chartFormat>
    <chartFormat chart="6" format="39">
      <pivotArea type="data" outline="0" fieldPosition="0">
        <references count="2">
          <reference field="4294967294" count="1" selected="0">
            <x v="0"/>
          </reference>
          <reference field="2" count="1" selected="0">
            <x v="5"/>
          </reference>
        </references>
      </pivotArea>
    </chartFormat>
    <chartFormat chart="6" format="40">
      <pivotArea type="data" outline="0" fieldPosition="0">
        <references count="2">
          <reference field="4294967294" count="1" selected="0">
            <x v="0"/>
          </reference>
          <reference field="2" count="1" selected="0">
            <x v="6"/>
          </reference>
        </references>
      </pivotArea>
    </chartFormat>
    <chartFormat chart="6" format="41">
      <pivotArea type="data" outline="0" fieldPosition="0">
        <references count="2">
          <reference field="4294967294" count="1" selected="0">
            <x v="0"/>
          </reference>
          <reference field="2" count="1" selected="0">
            <x v="7"/>
          </reference>
        </references>
      </pivotArea>
    </chartFormat>
    <chartFormat chart="6" format="42">
      <pivotArea type="data" outline="0" fieldPosition="0">
        <references count="2">
          <reference field="4294967294" count="1" selected="0">
            <x v="0"/>
          </reference>
          <reference field="2" count="1" selected="0">
            <x v="8"/>
          </reference>
        </references>
      </pivotArea>
    </chartFormat>
    <chartFormat chart="6" format="43">
      <pivotArea type="data" outline="0" fieldPosition="0">
        <references count="2">
          <reference field="4294967294" count="1" selected="0">
            <x v="0"/>
          </reference>
          <reference field="2" count="1" selected="0">
            <x v="9"/>
          </reference>
        </references>
      </pivotArea>
    </chartFormat>
    <chartFormat chart="6" format="44">
      <pivotArea type="data" outline="0" fieldPosition="0">
        <references count="2">
          <reference field="4294967294" count="1" selected="0">
            <x v="0"/>
          </reference>
          <reference field="2" count="1" selected="0">
            <x v="10"/>
          </reference>
        </references>
      </pivotArea>
    </chartFormat>
    <chartFormat chart="6" format="45">
      <pivotArea type="data" outline="0" fieldPosition="0">
        <references count="2">
          <reference field="4294967294" count="1" selected="0">
            <x v="0"/>
          </reference>
          <reference field="2" count="1" selected="0">
            <x v="11"/>
          </reference>
        </references>
      </pivotArea>
    </chartFormat>
    <chartFormat chart="6" format="46">
      <pivotArea type="data" outline="0" fieldPosition="0">
        <references count="2">
          <reference field="4294967294" count="1" selected="0">
            <x v="0"/>
          </reference>
          <reference field="2" count="1" selected="0">
            <x v="12"/>
          </reference>
        </references>
      </pivotArea>
    </chartFormat>
    <chartFormat chart="6" format="47">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108486-3C17-4829-8887-AD8240A4E5D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C5:AD9" firstHeaderRow="1" firstDataRow="1" firstDataCol="1"/>
  <pivotFields count="9">
    <pivotField showAll="0"/>
    <pivotField dataField="1" showAll="0"/>
    <pivotField showAll="0"/>
    <pivotField showAll="0"/>
    <pivotField numFmtId="15" showAll="0"/>
    <pivotField showAll="0"/>
    <pivotField showAll="0"/>
    <pivotField showAll="0"/>
    <pivotField axis="axisRow" showAll="0">
      <items count="4">
        <item x="1"/>
        <item x="0"/>
        <item x="2"/>
        <item t="default"/>
      </items>
    </pivotField>
  </pivotFields>
  <rowFields count="1">
    <field x="8"/>
  </rowFields>
  <rowItems count="4">
    <i>
      <x/>
    </i>
    <i>
      <x v="1"/>
    </i>
    <i>
      <x v="2"/>
    </i>
    <i t="grand">
      <x/>
    </i>
  </rowItems>
  <colItems count="1">
    <i/>
  </colItems>
  <dataFields count="1">
    <dataField name="Count of runs"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D6EE68-9BCD-4569-933D-7E02C919011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G2:AI13" firstHeaderRow="0" firstDataRow="1" firstDataCol="1"/>
  <pivotFields count="14">
    <pivotField showAll="0"/>
    <pivotField showAll="0"/>
    <pivotField dataField="1" showAll="0">
      <items count="18">
        <item x="5"/>
        <item x="0"/>
        <item x="10"/>
        <item x="4"/>
        <item x="2"/>
        <item x="7"/>
        <item x="1"/>
        <item x="3"/>
        <item x="9"/>
        <item x="11"/>
        <item x="8"/>
        <item x="6"/>
        <item x="14"/>
        <item x="15"/>
        <item x="13"/>
        <item x="12"/>
        <item x="16"/>
        <item t="default"/>
      </items>
    </pivotField>
    <pivotField dataField="1" showAll="0"/>
    <pivotField showAll="0"/>
    <pivotField showAll="0"/>
    <pivotField showAll="0"/>
    <pivotField showAll="0"/>
    <pivotField showAll="0"/>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s>
  <rowFields count="1">
    <field x="13"/>
  </rowFields>
  <rowItems count="11">
    <i>
      <x v="1"/>
    </i>
    <i>
      <x v="2"/>
    </i>
    <i>
      <x v="3"/>
    </i>
    <i>
      <x v="4"/>
    </i>
    <i>
      <x v="5"/>
    </i>
    <i>
      <x v="6"/>
    </i>
    <i>
      <x v="7"/>
    </i>
    <i>
      <x v="8"/>
    </i>
    <i>
      <x v="9"/>
    </i>
    <i>
      <x v="10"/>
    </i>
    <i t="grand">
      <x/>
    </i>
  </rowItems>
  <colFields count="1">
    <field x="-2"/>
  </colFields>
  <colItems count="2">
    <i>
      <x/>
    </i>
    <i i="1">
      <x v="1"/>
    </i>
  </colItems>
  <dataFields count="2">
    <dataField name="Total 4s" fld="2" baseField="0" baseItem="0"/>
    <dataField name="Total 6s" fld="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D0360A-39F7-4423-97B5-434FE2E674DD}"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A3:AB15" firstHeaderRow="1" firstDataRow="1" firstDataCol="1"/>
  <pivotFields count="14">
    <pivotField showAll="0"/>
    <pivotField showAll="0"/>
    <pivotField showAll="0"/>
    <pivotField showAll="0"/>
    <pivotField dataField="1" showAll="0"/>
    <pivotField showAll="0"/>
    <pivotField showAll="0"/>
    <pivotField showAll="0"/>
    <pivotField axis="axisRow" showAll="0">
      <items count="12">
        <item x="1"/>
        <item x="2"/>
        <item x="10"/>
        <item x="6"/>
        <item x="7"/>
        <item x="5"/>
        <item x="9"/>
        <item x="3"/>
        <item x="0"/>
        <item x="8"/>
        <item x="4"/>
        <item t="default"/>
      </items>
    </pivotField>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defaultSubtotal="0"/>
    <pivotField showAll="0" defaultSubtotal="0"/>
    <pivotField showAll="0" defaultSubtotal="0">
      <items count="12">
        <item x="0"/>
        <item x="1"/>
        <item x="2"/>
        <item x="3"/>
        <item x="4"/>
        <item x="5"/>
        <item x="6"/>
        <item x="7"/>
        <item x="8"/>
        <item x="9"/>
        <item x="10"/>
        <item x="11"/>
      </items>
    </pivotField>
  </pivotFields>
  <rowFields count="1">
    <field x="8"/>
  </rowFields>
  <rowItems count="12">
    <i>
      <x/>
    </i>
    <i>
      <x v="1"/>
    </i>
    <i>
      <x v="2"/>
    </i>
    <i>
      <x v="3"/>
    </i>
    <i>
      <x v="4"/>
    </i>
    <i>
      <x v="5"/>
    </i>
    <i>
      <x v="6"/>
    </i>
    <i>
      <x v="7"/>
    </i>
    <i>
      <x v="8"/>
    </i>
    <i>
      <x v="9"/>
    </i>
    <i>
      <x v="10"/>
    </i>
    <i t="grand">
      <x/>
    </i>
  </rowItems>
  <colItems count="1">
    <i/>
  </colItems>
  <dataFields count="1">
    <dataField name="Average of SR" fld="4" subtotal="average" baseField="8" baseItem="0"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6B69CE-9975-421A-9672-CF0A31CDB679}" name="PivotTable13"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G7:BI24" firstHeaderRow="1" firstDataRow="1" firstDataCol="0"/>
  <pivotFields count="11">
    <pivotField showAll="0"/>
    <pivotField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D1B9BA-F5EF-46B9-9B3F-88A1627B53D1}" name="PivotTable9"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L2:AP77" firstHeaderRow="1" firstDataRow="2"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axis="axisRow"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Col"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3"/>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Fields count="1">
    <field x="5"/>
  </colFields>
  <colItems count="4">
    <i>
      <x/>
    </i>
    <i>
      <x v="1"/>
    </i>
    <i>
      <x v="2"/>
    </i>
    <i t="grand">
      <x/>
    </i>
  </colItems>
  <dataFields count="1">
    <dataField name="Sum of runs" fld="1" baseField="0" baseItem="0"/>
  </dataFields>
  <chartFormats count="8">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6" format="6" series="1">
      <pivotArea type="data" outline="0" fieldPosition="0">
        <references count="2">
          <reference field="4294967294" count="1" selected="0">
            <x v="0"/>
          </reference>
          <reference field="5" count="1" selected="0">
            <x v="0"/>
          </reference>
        </references>
      </pivotArea>
    </chartFormat>
    <chartFormat chart="6" format="7" series="1">
      <pivotArea type="data" outline="0" fieldPosition="0">
        <references count="2">
          <reference field="4294967294" count="1" selected="0">
            <x v="0"/>
          </reference>
          <reference field="5" count="1" selected="0">
            <x v="1"/>
          </reference>
        </references>
      </pivotArea>
    </chartFormat>
    <chartFormat chart="6" format="8" series="1">
      <pivotArea type="data" outline="0" fieldPosition="0">
        <references count="2">
          <reference field="4294967294" count="1" selected="0">
            <x v="0"/>
          </reference>
          <reference field="5" count="1" selected="0">
            <x v="2"/>
          </reference>
        </references>
      </pivotArea>
    </chartFormat>
    <chartFormat chart="6" format="9"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FD9328-44D0-4B2F-8D9D-64688B9C4B01}" name="PivotTable6"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E18" firstHeaderRow="1" firstDataRow="2"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Col"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10"/>
  </rowFields>
  <rowItems count="16">
    <i>
      <x v="1"/>
    </i>
    <i>
      <x v="2"/>
    </i>
    <i>
      <x v="3"/>
    </i>
    <i>
      <x v="4"/>
    </i>
    <i>
      <x v="5"/>
    </i>
    <i>
      <x v="6"/>
    </i>
    <i>
      <x v="7"/>
    </i>
    <i>
      <x v="8"/>
    </i>
    <i>
      <x v="9"/>
    </i>
    <i>
      <x v="10"/>
    </i>
    <i>
      <x v="11"/>
    </i>
    <i>
      <x v="12"/>
    </i>
    <i>
      <x v="13"/>
    </i>
    <i>
      <x v="14"/>
    </i>
    <i>
      <x v="15"/>
    </i>
    <i t="grand">
      <x/>
    </i>
  </rowItems>
  <colFields count="1">
    <field x="5"/>
  </colFields>
  <colItems count="4">
    <i>
      <x/>
    </i>
    <i>
      <x v="1"/>
    </i>
    <i>
      <x v="2"/>
    </i>
    <i t="grand">
      <x/>
    </i>
  </colItems>
  <dataFields count="1">
    <dataField name="Sum of runs" fld="1"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4" format="8" series="1">
      <pivotArea type="data" outline="0" fieldPosition="0">
        <references count="2">
          <reference field="4294967294" count="1" selected="0">
            <x v="0"/>
          </reference>
          <reference field="5" count="1" selected="0">
            <x v="2"/>
          </reference>
        </references>
      </pivotArea>
    </chartFormat>
    <chartFormat chart="4"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C354B5E-10D7-4E44-92DC-360CB4842602}" name="PivotTable23"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ATCH NUMBER">
  <location ref="M3:N14" firstHeaderRow="1" firstDataRow="1" firstDataCol="1"/>
  <pivotFields count="9">
    <pivotField showAll="0"/>
    <pivotField dataField="1" multipleItemSelectionAllowed="1" showAll="0" maxSubtotal="1">
      <items count="143">
        <item x="17"/>
        <item x="33"/>
        <item x="5"/>
        <item x="47"/>
        <item x="40"/>
        <item x="86"/>
        <item x="72"/>
        <item x="43"/>
        <item x="24"/>
        <item x="12"/>
        <item x="9"/>
        <item x="22"/>
        <item x="0"/>
        <item x="90"/>
        <item x="37"/>
        <item x="41"/>
        <item x="6"/>
        <item x="108"/>
        <item x="19"/>
        <item x="71"/>
        <item x="49"/>
        <item x="57"/>
        <item x="29"/>
        <item x="50"/>
        <item x="35"/>
        <item x="2"/>
        <item x="21"/>
        <item x="10"/>
        <item x="23"/>
        <item x="77"/>
        <item x="8"/>
        <item x="4"/>
        <item x="117"/>
        <item x="99"/>
        <item x="32"/>
        <item x="36"/>
        <item x="87"/>
        <item x="1"/>
        <item x="62"/>
        <item x="89"/>
        <item x="69"/>
        <item x="74"/>
        <item x="119"/>
        <item x="75"/>
        <item x="52"/>
        <item x="106"/>
        <item x="82"/>
        <item x="131"/>
        <item x="85"/>
        <item x="93"/>
        <item x="68"/>
        <item x="66"/>
        <item x="46"/>
        <item x="94"/>
        <item x="3"/>
        <item x="42"/>
        <item x="103"/>
        <item x="16"/>
        <item x="64"/>
        <item x="34"/>
        <item x="136"/>
        <item x="78"/>
        <item x="91"/>
        <item x="28"/>
        <item x="27"/>
        <item x="111"/>
        <item x="56"/>
        <item x="73"/>
        <item x="20"/>
        <item x="67"/>
        <item x="14"/>
        <item x="88"/>
        <item x="141"/>
        <item x="140"/>
        <item x="53"/>
        <item x="116"/>
        <item x="55"/>
        <item x="70"/>
        <item x="7"/>
        <item x="51"/>
        <item x="38"/>
        <item x="18"/>
        <item x="109"/>
        <item x="45"/>
        <item x="30"/>
        <item x="101"/>
        <item x="104"/>
        <item x="102"/>
        <item x="13"/>
        <item x="122"/>
        <item x="39"/>
        <item x="81"/>
        <item x="133"/>
        <item x="79"/>
        <item x="31"/>
        <item x="15"/>
        <item x="65"/>
        <item x="125"/>
        <item x="26"/>
        <item x="61"/>
        <item x="11"/>
        <item x="59"/>
        <item x="121"/>
        <item x="118"/>
        <item x="44"/>
        <item x="124"/>
        <item x="138"/>
        <item x="76"/>
        <item x="54"/>
        <item x="48"/>
        <item x="25"/>
        <item x="80"/>
        <item x="137"/>
        <item x="123"/>
        <item x="114"/>
        <item x="83"/>
        <item x="92"/>
        <item x="63"/>
        <item x="130"/>
        <item x="120"/>
        <item x="58"/>
        <item x="84"/>
        <item x="100"/>
        <item x="95"/>
        <item x="134"/>
        <item x="96"/>
        <item x="98"/>
        <item x="132"/>
        <item x="128"/>
        <item x="110"/>
        <item x="135"/>
        <item x="129"/>
        <item x="112"/>
        <item x="97"/>
        <item x="60"/>
        <item x="105"/>
        <item x="115"/>
        <item x="107"/>
        <item x="126"/>
        <item x="113"/>
        <item x="127"/>
        <item x="139"/>
        <item t="max"/>
      </items>
    </pivotField>
    <pivotField showAll="0">
      <items count="15">
        <item x="11"/>
        <item x="3"/>
        <item x="4"/>
        <item x="8"/>
        <item x="9"/>
        <item x="10"/>
        <item x="7"/>
        <item x="1"/>
        <item x="13"/>
        <item x="5"/>
        <item x="0"/>
        <item x="12"/>
        <item x="2"/>
        <item x="6"/>
        <item t="default"/>
      </items>
    </pivotField>
    <pivotField showAll="0"/>
    <pivotField numFmtId="15" showAll="0"/>
    <pivotField showAll="0"/>
    <pivotField axis="axisRow" showAll="0" measureFilter="1">
      <items count="5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t="default"/>
      </items>
    </pivotField>
    <pivotField showAll="0"/>
    <pivotField showAll="0"/>
  </pivotFields>
  <rowFields count="1">
    <field x="6"/>
  </rowFields>
  <rowItems count="11">
    <i>
      <x v="103"/>
    </i>
    <i>
      <x v="219"/>
    </i>
    <i>
      <x v="275"/>
    </i>
    <i>
      <x v="284"/>
    </i>
    <i>
      <x v="293"/>
    </i>
    <i>
      <x v="297"/>
    </i>
    <i>
      <x v="305"/>
    </i>
    <i>
      <x v="348"/>
    </i>
    <i>
      <x v="349"/>
    </i>
    <i>
      <x v="434"/>
    </i>
    <i t="grand">
      <x/>
    </i>
  </rowItems>
  <colItems count="1">
    <i/>
  </colItems>
  <dataFields count="1">
    <dataField name="RUNS SCORED" fld="1" baseField="6" baseItem="103"/>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A2D639F-08D5-4ED4-9BD0-CAA593FE277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4:Q15" firstHeaderRow="0" firstDataRow="1" firstDataCol="1"/>
  <pivotFields count="14">
    <pivotField showAll="0"/>
    <pivotField showAll="0"/>
    <pivotField dataField="1" showAll="0">
      <items count="18">
        <item x="5"/>
        <item x="0"/>
        <item x="10"/>
        <item x="4"/>
        <item x="2"/>
        <item x="7"/>
        <item x="1"/>
        <item x="3"/>
        <item x="9"/>
        <item x="11"/>
        <item x="8"/>
        <item x="6"/>
        <item x="14"/>
        <item x="15"/>
        <item x="13"/>
        <item x="12"/>
        <item x="16"/>
        <item t="default"/>
      </items>
    </pivotField>
    <pivotField dataField="1" showAll="0"/>
    <pivotField showAll="0"/>
    <pivotField showAll="0"/>
    <pivotField showAll="0"/>
    <pivotField showAll="0"/>
    <pivotField showAll="0"/>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s>
  <rowFields count="1">
    <field x="13"/>
  </rowFields>
  <rowItems count="11">
    <i>
      <x v="1"/>
    </i>
    <i>
      <x v="2"/>
    </i>
    <i>
      <x v="3"/>
    </i>
    <i>
      <x v="4"/>
    </i>
    <i>
      <x v="5"/>
    </i>
    <i>
      <x v="6"/>
    </i>
    <i>
      <x v="7"/>
    </i>
    <i>
      <x v="8"/>
    </i>
    <i>
      <x v="9"/>
    </i>
    <i>
      <x v="10"/>
    </i>
    <i t="grand">
      <x/>
    </i>
  </rowItems>
  <colFields count="1">
    <field x="-2"/>
  </colFields>
  <colItems count="2">
    <i>
      <x/>
    </i>
    <i i="1">
      <x v="1"/>
    </i>
  </colItems>
  <dataFields count="2">
    <dataField name="Total 4s" fld="2" baseField="0" baseItem="0"/>
    <dataField name="Total 6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8212773-1BC6-43C8-8922-0A7083AE8698}" name="PivotTable8" cacheId="6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W3:X7" firstHeaderRow="1" firstDataRow="1" firstDataCol="1"/>
  <pivotFields count="11">
    <pivotField showAll="0"/>
    <pivotField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Row" showAll="0">
      <items count="4">
        <item x="0"/>
        <item x="1"/>
        <item x="2"/>
        <item t="default"/>
      </items>
    </pivotField>
    <pivotField dataField="1"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5"/>
  </rowFields>
  <rowItems count="4">
    <i>
      <x/>
    </i>
    <i>
      <x v="1"/>
    </i>
    <i>
      <x v="2"/>
    </i>
    <i t="grand">
      <x/>
    </i>
  </rowItems>
  <colItems count="1">
    <i/>
  </colItems>
  <dataFields count="1">
    <dataField name="Count of Match_No" fld="6"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2CC3B8C-2E7A-4E35-8FA2-8EB0CD8E4C4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4:T16" firstHeaderRow="1" firstDataRow="1" firstDataCol="1"/>
  <pivotFields count="14">
    <pivotField showAll="0"/>
    <pivotField showAll="0"/>
    <pivotField showAll="0"/>
    <pivotField showAll="0"/>
    <pivotField dataField="1" showAll="0"/>
    <pivotField showAll="0"/>
    <pivotField showAll="0"/>
    <pivotField showAll="0"/>
    <pivotField axis="axisRow" showAll="0">
      <items count="12">
        <item x="1"/>
        <item x="2"/>
        <item x="10"/>
        <item x="6"/>
        <item x="7"/>
        <item x="5"/>
        <item x="9"/>
        <item x="3"/>
        <item x="0"/>
        <item x="8"/>
        <item x="4"/>
        <item t="default"/>
      </items>
    </pivotField>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defaultSubtotal="0"/>
    <pivotField showAll="0" defaultSubtotal="0"/>
    <pivotField showAll="0" defaultSubtotal="0">
      <items count="12">
        <item x="0"/>
        <item x="1"/>
        <item x="2"/>
        <item x="3"/>
        <item x="4"/>
        <item x="5"/>
        <item x="6"/>
        <item x="7"/>
        <item x="8"/>
        <item x="9"/>
        <item x="10"/>
        <item x="11"/>
      </items>
    </pivotField>
  </pivotFields>
  <rowFields count="1">
    <field x="8"/>
  </rowFields>
  <rowItems count="12">
    <i>
      <x/>
    </i>
    <i>
      <x v="1"/>
    </i>
    <i>
      <x v="2"/>
    </i>
    <i>
      <x v="3"/>
    </i>
    <i>
      <x v="4"/>
    </i>
    <i>
      <x v="5"/>
    </i>
    <i>
      <x v="6"/>
    </i>
    <i>
      <x v="7"/>
    </i>
    <i>
      <x v="8"/>
    </i>
    <i>
      <x v="9"/>
    </i>
    <i>
      <x v="10"/>
    </i>
    <i t="grand">
      <x/>
    </i>
  </rowItems>
  <colItems count="1">
    <i/>
  </colItems>
  <dataFields count="1">
    <dataField name="Average of SR" fld="4" subtotal="average" baseField="8"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B82EC1BC-A23F-4FD6-A574-BB76818F460F}" sourceName="opponent">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s>
  <data>
    <tabular pivotCacheId="14459270">
      <items count="14">
        <i x="11" s="1"/>
        <i x="3" s="1"/>
        <i x="4" s="1"/>
        <i x="8" s="1"/>
        <i x="9" s="1"/>
        <i x="10" s="1"/>
        <i x="7" s="1"/>
        <i x="1" s="1"/>
        <i x="13" s="1"/>
        <i x="5" s="1"/>
        <i x="0" s="1"/>
        <i x="12" s="1"/>
        <i x="2"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nd" xr10:uid="{B4207E5B-54B7-4546-9CF0-E06B5B6731B4}" sourceName="ground">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s>
  <data>
    <tabular pivotCacheId="14459270">
      <items count="73">
        <i x="40" s="1"/>
        <i x="11" s="1"/>
        <i x="53" s="1"/>
        <i x="16" s="1"/>
        <i x="49" s="1"/>
        <i x="67" s="1"/>
        <i x="26" s="1"/>
        <i x="41" s="1"/>
        <i x="66" s="1"/>
        <i x="12" s="1"/>
        <i x="61" s="1"/>
        <i x="19" s="1"/>
        <i x="33" s="1"/>
        <i x="2" s="1"/>
        <i x="17" s="1"/>
        <i x="29" s="1"/>
        <i x="70" s="1"/>
        <i x="59" s="1"/>
        <i x="1" s="1"/>
        <i x="60" s="1"/>
        <i x="35" s="1"/>
        <i x="0" s="1"/>
        <i x="21" s="1"/>
        <i x="48" s="1"/>
        <i x="71" s="1"/>
        <i x="65" s="1"/>
        <i x="18" s="1"/>
        <i x="55" s="1"/>
        <i x="58" s="1"/>
        <i x="20" s="1"/>
        <i x="62" s="1"/>
        <i x="15" s="1"/>
        <i x="43" s="1"/>
        <i x="52" s="1"/>
        <i x="13" s="1"/>
        <i x="42" s="1"/>
        <i x="34" s="1"/>
        <i x="36" s="1"/>
        <i x="10" s="1"/>
        <i x="3" s="1"/>
        <i x="50" s="1"/>
        <i x="25" s="1"/>
        <i x="46" s="1"/>
        <i x="8" s="1"/>
        <i x="63" s="1"/>
        <i x="57" s="1"/>
        <i x="32" s="1"/>
        <i x="28" s="1"/>
        <i x="37" s="1"/>
        <i x="9" s="1"/>
        <i x="5" s="1"/>
        <i x="68" s="1"/>
        <i x="7" s="1"/>
        <i x="51" s="1"/>
        <i x="24" s="1"/>
        <i x="56" s="1"/>
        <i x="72" s="1"/>
        <i x="44" s="1"/>
        <i x="39" s="1"/>
        <i x="23" s="1"/>
        <i x="69" s="1"/>
        <i x="45" s="1"/>
        <i x="6" s="1"/>
        <i x="47" s="1"/>
        <i x="27" s="1"/>
        <i x="30" s="1"/>
        <i x="38" s="1"/>
        <i x="31" s="1"/>
        <i x="64" s="1"/>
        <i x="4" s="1"/>
        <i x="14" s="1"/>
        <i x="22" s="1"/>
        <i x="5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 xr10:uid="{17FCE247-3B6F-4E42-B097-40826C23AB4A}" sourceName="match">
  <pivotTables>
    <pivotTable tabId="4" name="PivotTable6"/>
    <pivotTable tabId="6" name="PivotTable8"/>
    <pivotTable tabId="4" name="PivotTable11"/>
    <pivotTable tabId="4" name="PivotTable13"/>
    <pivotTable tabId="4" name="PivotTable2"/>
    <pivotTable tabId="4" name="PivotTable3"/>
    <pivotTable tabId="4" name="PivotTable9"/>
    <pivotTable tabId="4" name="PivotTable10"/>
    <pivotTable tabId="4" name="PivotTable1"/>
  </pivotTables>
  <data>
    <tabular pivotCacheId="1445927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C86D9D5D-C169-4D17-9F82-1A6B534C20B3}" sourceName="Years (date)">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s>
  <data>
    <tabular pivotCacheId="14459270">
      <items count="17">
        <i x="1" s="1"/>
        <i x="2" s="1"/>
        <i x="3" s="1"/>
        <i x="4" s="1"/>
        <i x="5" s="1"/>
        <i x="6" s="1"/>
        <i x="7" s="1"/>
        <i x="8" s="1"/>
        <i x="9" s="1"/>
        <i x="10" s="1"/>
        <i x="11" s="1"/>
        <i x="12" s="1"/>
        <i x="13" s="1"/>
        <i x="14" s="1"/>
        <i x="15" s="1"/>
        <i x="0"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s" xr10:uid="{F2AD168C-6058-49E3-8C28-26EF6EC8DE78}" sourceName="runs">
  <pivotTables>
    <pivotTable tabId="4" name="PivotTable11"/>
    <pivotTable tabId="6" name="PivotTable8"/>
    <pivotTable tabId="4" name="PivotTable1"/>
    <pivotTable tabId="4" name="PivotTable10"/>
    <pivotTable tabId="4" name="PivotTable12"/>
    <pivotTable tabId="4" name="PivotTable13"/>
    <pivotTable tabId="4" name="PivotTable2"/>
    <pivotTable tabId="4" name="PivotTable3"/>
    <pivotTable tabId="4" name="PivotTable6"/>
    <pivotTable tabId="4" name="PivotTable9"/>
  </pivotTables>
  <data>
    <tabular pivotCacheId="14459270">
      <items count="8">
        <i x="1" s="1"/>
        <i x="3" s="1"/>
        <i x="4" s="1"/>
        <i x="5" s="1"/>
        <i x="6" s="1"/>
        <i x="2" s="1"/>
        <i x="0" s="1" nd="1"/>
        <i x="7"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_No" xr10:uid="{69812C7B-AE1F-4A6B-902E-A277855A6A7E}" sourceName="Match_No">
  <pivotTables>
    <pivotTable tabId="4" name="PivotTable11"/>
    <pivotTable tabId="6" name="PivotTable8"/>
    <pivotTable tabId="4" name="PivotTable1"/>
    <pivotTable tabId="4" name="PivotTable10"/>
    <pivotTable tabId="4" name="PivotTable12"/>
    <pivotTable tabId="4" name="PivotTable13"/>
    <pivotTable tabId="4" name="PivotTable2"/>
    <pivotTable tabId="4" name="PivotTable3"/>
    <pivotTable tabId="4" name="PivotTable6"/>
    <pivotTable tabId="4" name="PivotTable9"/>
  </pivotTables>
  <data>
    <tabular pivotCacheId="14459270" sortOrder="descending">
      <items count="13">
        <i x="2" s="1"/>
        <i x="11" s="1"/>
        <i x="10" s="1"/>
        <i x="9" s="1"/>
        <i x="8" s="1"/>
        <i x="7" s="1"/>
        <i x="6" s="1"/>
        <i x="5" s="1"/>
        <i x="4" s="1"/>
        <i x="1" s="1"/>
        <i x="3" s="1"/>
        <i x="12" s="1" nd="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1" xr10:uid="{68227C22-244E-4D35-ABF6-888D4830ECBE}" sourceName="match">
  <pivotTables>
    <pivotTable tabId="4" name="PivotTable22"/>
  </pivotTables>
  <data>
    <tabular pivotCacheId="853279945">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3DEA06F3-64DA-4064-8546-BB9CD2258BEB}" cache="Slicer_opponent" caption="opponent" rowHeight="234950"/>
  <slicer name="ground" xr10:uid="{14C6FB7E-05D4-4BAF-8E20-3FB75A244455}" cache="Slicer_ground" caption="ground" rowHeight="234950"/>
  <slicer name="match" xr10:uid="{471889BB-D668-49A5-BCC2-AC6BFD0CC601}" cache="Slicer_match" caption="match" rowHeight="234950"/>
  <slicer name="Years (date)" xr10:uid="{DB8D448C-F8D9-4208-BCE8-BF25FB7CD537}" cache="Slicer_Years__date" caption="Years (date)" rowHeight="234950"/>
  <slicer name="Years (date) 2" xr10:uid="{A681ED1C-AEE4-46D3-8F1D-D7C91D6752C4}" cache="Slicer_Years__date" caption="Years (date)" rowHeight="234950"/>
  <slicer name="match 2" xr10:uid="{4371B4D0-B35F-4C23-A777-96F61F917C9A}" cache="Slicer_match1" caption="match"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1" xr10:uid="{A13AED51-3307-44DC-A4AC-69BC4F449BD2}" cache="Slicer_opponent" caption="opponent" rowHeight="234950"/>
  <slicer name="ground 1" xr10:uid="{14CE9BE2-2FCB-4558-866A-12F40EF3EB4E}" cache="Slicer_ground" caption="ground" rowHeight="234950"/>
  <slicer name="match 1" xr10:uid="{EF191548-853A-4DCD-B483-28C833D508AC}" cache="Slicer_match" caption="match" columnCount="3" rowHeight="1080000"/>
  <slicer name="Years (date) 1" xr10:uid="{C00D694E-0F6E-4253-93A4-B6855C28094C}" cache="Slicer_Years__date" caption="Years (date)" rowHeight="234950"/>
  <slicer name="runs" xr10:uid="{235DF81B-BC1E-41AB-A8F8-E24DF9B4D955}" cache="Slicer_runs" caption="runs" rowHeight="234950"/>
  <slicer name="Match_No" xr10:uid="{0CA19294-0741-4835-8469-C2E97B97A680}" cache="Slicer_Match_No" caption="Match_No"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CD6958-29F4-4879-802B-87502AF5486F}" name="KohliStats" displayName="KohliStats" ref="A1:I517" totalsRowShown="0">
  <sortState xmlns:xlrd2="http://schemas.microsoft.com/office/spreadsheetml/2017/richdata2" ref="A2:I517">
    <sortCondition ref="A1:A517"/>
  </sortState>
  <tableColumns count="9">
    <tableColumn id="1" xr3:uid="{22622674-77D0-4041-AE5F-C9A1006499EE}" name="index"/>
    <tableColumn id="2" xr3:uid="{F23E227F-73D0-4A30-86C9-E27A11D3D364}" name="runs"/>
    <tableColumn id="3" xr3:uid="{6577AC0B-A641-4A2E-A2E1-2A99DABA0AB6}" name="opponent"/>
    <tableColumn id="4" xr3:uid="{38E400D7-57EA-4A2C-AFF3-1D0B1FB86E22}" name="ground"/>
    <tableColumn id="5" xr3:uid="{37C24D4D-FEB0-4553-9757-5F4FD10D94D6}" name="date" dataDxfId="17"/>
    <tableColumn id="6" xr3:uid="{AEB8FCA5-7A9D-483D-A4E0-D734FA1DA926}" name="match"/>
    <tableColumn id="7" xr3:uid="{EF53662F-2D00-4FFA-AF82-415E978C1BB5}" name="Match_No"/>
    <tableColumn id="9" xr3:uid="{B52A1E46-37FE-4E50-A96C-293177A6A18D}" name="CFD" dataDxfId="0">
      <calculatedColumnFormula>IF(AND(KohliStats[[#This Row],[runs]]&gt;=50,KohliStats[[#This Row],[runs]]&lt;100),"FIFTY",IF(KohliStats[[#This Row],[runs]]&gt;=100,"CENTURY",IF(KohliStats[[#This Row],[runs]]=0,"DUCK","")))</calculatedColumnFormula>
    </tableColumn>
    <tableColumn id="8" xr3:uid="{9AA6E006-0EC5-459D-AFB4-9C275BCE188C}"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C9F63E-F17E-4599-91E9-CEF4DB20EE5E}" name="FoursAndSixes" displayName="FoursAndSixes" ref="A1:K133" totalsRowShown="0" headerRowDxfId="16" dataDxfId="14" headerRowBorderDxfId="15" tableBorderDxfId="13" totalsRowBorderDxfId="12">
  <autoFilter ref="A1:K133" xr:uid="{0EC9F63E-F17E-4599-91E9-CEF4DB20EE5E}"/>
  <tableColumns count="11">
    <tableColumn id="1" xr3:uid="{61542B20-8EA5-4016-B140-C8C1ABEA1C78}" name="Runs" dataDxfId="11"/>
    <tableColumn id="2" xr3:uid="{C39F0DF1-FA6B-4615-AEFA-39FF8E8239C7}" name="BF" dataDxfId="10"/>
    <tableColumn id="3" xr3:uid="{2CD36D8E-40E8-41E0-B452-CD8FD0709056}" name="4s" dataDxfId="9"/>
    <tableColumn id="4" xr3:uid="{7D28857E-C188-449C-A000-1E8D2F7DB980}" name="6s" dataDxfId="8"/>
    <tableColumn id="5" xr3:uid="{A3B0BC29-7E19-4939-A12A-55309BF9C55A}" name="SR" dataDxfId="7"/>
    <tableColumn id="6" xr3:uid="{6D7D4D33-319C-4C0C-801B-D9E774DA0BD1}" name="Pos" dataDxfId="6"/>
    <tableColumn id="7" xr3:uid="{3D2FD63F-AC71-485E-AE61-96929124DF70}" name="Dismissal" dataDxfId="5"/>
    <tableColumn id="8" xr3:uid="{4E14A2D3-8C6C-4499-9D57-11E9F2E7B3D0}" name="Inns" dataDxfId="4"/>
    <tableColumn id="9" xr3:uid="{89973F7B-5D67-4B30-B624-9397D2E2002E}" name="Opposition" dataDxfId="3"/>
    <tableColumn id="10" xr3:uid="{2F97F571-9D9A-44AE-BEFE-22969B27B23D}" name="Ground" dataDxfId="2"/>
    <tableColumn id="11" xr3:uid="{6D472351-C0D1-44CC-A37B-A7D3DE1E787A}" name="Start Dat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173E373-E783-4229-9E6D-6F55243B842C}" sourceName="date">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 tabId="4" name="PivotTable12"/>
  </pivotTables>
  <state minimalRefreshVersion="6" lastRefreshVersion="6" pivotCacheId="14459270" filterType="unknown">
    <bounds startDate="2008-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80F9E96-CE6A-4E0A-87E0-A0CA8940C0A2}" cache="NativeTimeline_date" caption="date" level="2" selectionLevel="2" scrollPosition="2022-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055E77E4-F22D-4633-9848-4FCF50B48384}" cache="NativeTimeline_date" caption="date" level="2" selectionLevel="2" scrollPosition="2008-01-01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11/relationships/timeline" Target="../timelines/timeline1.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09F52-3FCB-483B-A009-D2196E9493A1}">
  <dimension ref="A1:CI77"/>
  <sheetViews>
    <sheetView topLeftCell="BW1" zoomScale="41" zoomScaleNormal="103" workbookViewId="0">
      <selection activeCell="CH3" sqref="CH3"/>
    </sheetView>
  </sheetViews>
  <sheetFormatPr defaultRowHeight="14.4" x14ac:dyDescent="0.3"/>
  <cols>
    <col min="1" max="1" width="21.77734375" bestFit="1" customWidth="1"/>
    <col min="2" max="2" width="25.5546875" bestFit="1" customWidth="1"/>
    <col min="3" max="4" width="8.77734375" bestFit="1" customWidth="1"/>
    <col min="5" max="5" width="16.88671875" bestFit="1" customWidth="1"/>
    <col min="6" max="16" width="5" bestFit="1" customWidth="1"/>
    <col min="17" max="17" width="21.77734375" bestFit="1" customWidth="1"/>
    <col min="18" max="18" width="16.6640625" bestFit="1" customWidth="1"/>
    <col min="19" max="20" width="5" bestFit="1" customWidth="1"/>
    <col min="21" max="21" width="10.77734375" bestFit="1" customWidth="1"/>
    <col min="23" max="23" width="21.77734375" bestFit="1" customWidth="1"/>
    <col min="24" max="24" width="16.88671875" bestFit="1" customWidth="1"/>
    <col min="29" max="29" width="12.5546875" bestFit="1" customWidth="1"/>
    <col min="30" max="30" width="12.44140625" bestFit="1" customWidth="1"/>
    <col min="31" max="31" width="5.77734375" bestFit="1" customWidth="1"/>
    <col min="32" max="32" width="5.33203125" bestFit="1" customWidth="1"/>
    <col min="33" max="33" width="10.77734375" bestFit="1" customWidth="1"/>
    <col min="38" max="38" width="21.77734375" bestFit="1" customWidth="1"/>
    <col min="39" max="39" width="25.5546875" bestFit="1" customWidth="1"/>
    <col min="40" max="41" width="8.77734375" bestFit="1" customWidth="1"/>
    <col min="42" max="42" width="16.88671875" bestFit="1" customWidth="1"/>
    <col min="43" max="43" width="11.21875" bestFit="1" customWidth="1"/>
    <col min="44" max="44" width="9.88671875" bestFit="1" customWidth="1"/>
    <col min="45" max="45" width="21.77734375" bestFit="1" customWidth="1"/>
    <col min="46" max="46" width="27.21875" bestFit="1" customWidth="1"/>
    <col min="47" max="47" width="6.21875" bestFit="1" customWidth="1"/>
    <col min="48" max="48" width="9.21875" bestFit="1" customWidth="1"/>
    <col min="49" max="49" width="8.6640625" bestFit="1" customWidth="1"/>
    <col min="50" max="50" width="9.88671875" bestFit="1" customWidth="1"/>
    <col min="51" max="51" width="21.77734375" bestFit="1" customWidth="1"/>
    <col min="52" max="52" width="22.109375" bestFit="1" customWidth="1"/>
    <col min="53" max="53" width="7.88671875" bestFit="1" customWidth="1"/>
    <col min="54" max="54" width="15.21875" bestFit="1" customWidth="1"/>
    <col min="55" max="55" width="11.5546875" bestFit="1" customWidth="1"/>
    <col min="56" max="56" width="13.21875" bestFit="1" customWidth="1"/>
    <col min="57" max="57" width="13.33203125" bestFit="1" customWidth="1"/>
    <col min="58" max="58" width="13.21875" bestFit="1" customWidth="1"/>
    <col min="59" max="59" width="7.44140625" bestFit="1" customWidth="1"/>
    <col min="60" max="60" width="9" bestFit="1" customWidth="1"/>
    <col min="61" max="61" width="5.21875" bestFit="1" customWidth="1"/>
    <col min="62" max="62" width="21.77734375" bestFit="1" customWidth="1"/>
    <col min="63" max="63" width="16.6640625" bestFit="1" customWidth="1"/>
    <col min="64" max="64" width="15.77734375" bestFit="1" customWidth="1"/>
    <col min="65" max="65" width="7.21875" bestFit="1" customWidth="1"/>
    <col min="66" max="66" width="7.6640625" bestFit="1" customWidth="1"/>
    <col min="67" max="67" width="5.109375" bestFit="1" customWidth="1"/>
    <col min="68" max="68" width="11.109375" bestFit="1" customWidth="1"/>
    <col min="69" max="69" width="12.77734375" bestFit="1" customWidth="1"/>
    <col min="70" max="70" width="15.5546875" bestFit="1" customWidth="1"/>
    <col min="71" max="71" width="8.77734375" bestFit="1" customWidth="1"/>
    <col min="72" max="72" width="10.77734375" bestFit="1" customWidth="1"/>
    <col min="73" max="73" width="7.77734375" bestFit="1" customWidth="1"/>
    <col min="74" max="74" width="7" bestFit="1" customWidth="1"/>
    <col min="75" max="76" width="11.6640625" bestFit="1" customWidth="1"/>
    <col min="77" max="77" width="8.21875" bestFit="1" customWidth="1"/>
    <col min="78" max="78" width="8.33203125" bestFit="1" customWidth="1"/>
    <col min="79" max="79" width="11" bestFit="1" customWidth="1"/>
    <col min="80" max="80" width="8.109375" bestFit="1" customWidth="1"/>
    <col min="81" max="81" width="6.21875" bestFit="1" customWidth="1"/>
    <col min="82" max="82" width="10.6640625" bestFit="1" customWidth="1"/>
    <col min="83" max="83" width="9.77734375" bestFit="1" customWidth="1"/>
    <col min="84" max="84" width="10.88671875" bestFit="1" customWidth="1"/>
    <col min="85" max="85" width="16" bestFit="1" customWidth="1"/>
    <col min="86" max="86" width="21.77734375" bestFit="1" customWidth="1"/>
    <col min="87" max="87" width="20.109375" bestFit="1" customWidth="1"/>
    <col min="88" max="90" width="16" bestFit="1" customWidth="1"/>
    <col min="91" max="92" width="12.77734375" bestFit="1" customWidth="1"/>
    <col min="93" max="210" width="16" bestFit="1" customWidth="1"/>
    <col min="211" max="211" width="10.77734375" bestFit="1" customWidth="1"/>
    <col min="212" max="212" width="6.88671875" bestFit="1" customWidth="1"/>
    <col min="213" max="213" width="7.21875" bestFit="1" customWidth="1"/>
    <col min="214" max="214" width="5.21875" bestFit="1" customWidth="1"/>
    <col min="215" max="215" width="5.33203125" bestFit="1" customWidth="1"/>
    <col min="216" max="216" width="6.44140625" bestFit="1" customWidth="1"/>
    <col min="217" max="217" width="6.6640625" bestFit="1" customWidth="1"/>
    <col min="218" max="218" width="12.6640625" bestFit="1" customWidth="1"/>
    <col min="219" max="219" width="7.88671875" bestFit="1" customWidth="1"/>
    <col min="220" max="220" width="14.21875" bestFit="1" customWidth="1"/>
    <col min="221" max="221" width="10.109375" bestFit="1" customWidth="1"/>
    <col min="222" max="222" width="15.6640625" bestFit="1" customWidth="1"/>
    <col min="223" max="223" width="10.109375" bestFit="1" customWidth="1"/>
    <col min="224" max="224" width="11.33203125" bestFit="1" customWidth="1"/>
    <col min="225" max="225" width="9.5546875" bestFit="1" customWidth="1"/>
    <col min="226" max="226" width="8.21875" bestFit="1" customWidth="1"/>
    <col min="227" max="227" width="9.21875" bestFit="1" customWidth="1"/>
    <col min="228" max="228" width="6.6640625" bestFit="1" customWidth="1"/>
    <col min="229" max="229" width="13.21875" bestFit="1" customWidth="1"/>
    <col min="230" max="230" width="13.33203125" bestFit="1" customWidth="1"/>
    <col min="231" max="231" width="13.21875" bestFit="1" customWidth="1"/>
    <col min="232" max="232" width="7.44140625" bestFit="1" customWidth="1"/>
    <col min="233" max="233" width="9" bestFit="1" customWidth="1"/>
    <col min="234" max="234" width="5.44140625" bestFit="1" customWidth="1"/>
    <col min="235" max="235" width="7.6640625" bestFit="1" customWidth="1"/>
    <col min="236" max="236" width="5.44140625" bestFit="1" customWidth="1"/>
    <col min="237" max="237" width="11.5546875" bestFit="1" customWidth="1"/>
    <col min="238" max="238" width="6.5546875" bestFit="1" customWidth="1"/>
    <col min="239" max="239" width="6.77734375" bestFit="1" customWidth="1"/>
    <col min="240" max="240" width="17.88671875" bestFit="1" customWidth="1"/>
    <col min="241" max="241" width="6.5546875" bestFit="1" customWidth="1"/>
    <col min="242" max="242" width="8.33203125" bestFit="1" customWidth="1"/>
    <col min="243" max="243" width="7.33203125" bestFit="1" customWidth="1"/>
    <col min="244" max="244" width="5.77734375" bestFit="1" customWidth="1"/>
    <col min="245" max="245" width="6.77734375" bestFit="1" customWidth="1"/>
    <col min="246" max="246" width="6.88671875" bestFit="1" customWidth="1"/>
    <col min="247" max="247" width="7.21875" bestFit="1" customWidth="1"/>
    <col min="248" max="248" width="8.77734375" bestFit="1" customWidth="1"/>
    <col min="249" max="249" width="5.5546875" bestFit="1" customWidth="1"/>
    <col min="250" max="250" width="11" bestFit="1" customWidth="1"/>
    <col min="251" max="251" width="5.33203125" bestFit="1" customWidth="1"/>
    <col min="252" max="252" width="6.44140625" bestFit="1" customWidth="1"/>
    <col min="253" max="253" width="6.6640625" bestFit="1" customWidth="1"/>
    <col min="254" max="254" width="7.88671875" bestFit="1" customWidth="1"/>
    <col min="255" max="255" width="10.109375" bestFit="1" customWidth="1"/>
    <col min="256" max="256" width="12.77734375" bestFit="1" customWidth="1"/>
    <col min="257" max="257" width="8.21875" bestFit="1" customWidth="1"/>
    <col min="258" max="258" width="10.88671875" bestFit="1" customWidth="1"/>
    <col min="259" max="259" width="12.21875" bestFit="1" customWidth="1"/>
    <col min="260" max="260" width="9.88671875" bestFit="1" customWidth="1"/>
    <col min="261" max="261" width="10.6640625" bestFit="1" customWidth="1"/>
    <col min="262" max="262" width="7.88671875" bestFit="1" customWidth="1"/>
    <col min="263" max="263" width="7.44140625" bestFit="1" customWidth="1"/>
    <col min="264" max="264" width="5.44140625" bestFit="1" customWidth="1"/>
    <col min="265" max="265" width="10.88671875" bestFit="1" customWidth="1"/>
    <col min="266" max="266" width="8.5546875" bestFit="1" customWidth="1"/>
    <col min="267" max="267" width="9" bestFit="1" customWidth="1"/>
    <col min="268" max="268" width="17.88671875" bestFit="1" customWidth="1"/>
    <col min="269" max="269" width="6.5546875" bestFit="1" customWidth="1"/>
    <col min="270" max="270" width="12.77734375" bestFit="1" customWidth="1"/>
    <col min="271" max="271" width="7.109375" bestFit="1" customWidth="1"/>
    <col min="272" max="272" width="8.33203125" bestFit="1" customWidth="1"/>
    <col min="273" max="273" width="5.6640625" bestFit="1" customWidth="1"/>
    <col min="274" max="274" width="7.33203125" bestFit="1" customWidth="1"/>
    <col min="275" max="275" width="9.33203125" bestFit="1" customWidth="1"/>
    <col min="276" max="276" width="11" bestFit="1" customWidth="1"/>
    <col min="277" max="277" width="6.77734375" bestFit="1" customWidth="1"/>
    <col min="278" max="278" width="11.33203125" bestFit="1" customWidth="1"/>
    <col min="279" max="279" width="5.5546875" bestFit="1" customWidth="1"/>
    <col min="280" max="280" width="11" bestFit="1" customWidth="1"/>
    <col min="281" max="281" width="10.44140625" bestFit="1" customWidth="1"/>
    <col min="282" max="282" width="5.33203125" bestFit="1" customWidth="1"/>
    <col min="283" max="283" width="6.44140625" bestFit="1" customWidth="1"/>
    <col min="284" max="284" width="7.109375" bestFit="1" customWidth="1"/>
    <col min="285" max="285" width="7.88671875" bestFit="1" customWidth="1"/>
    <col min="286" max="286" width="19.109375" bestFit="1" customWidth="1"/>
    <col min="287" max="287" width="14.21875" bestFit="1" customWidth="1"/>
    <col min="288" max="288" width="10.109375" bestFit="1" customWidth="1"/>
    <col min="289" max="289" width="15.33203125" bestFit="1" customWidth="1"/>
    <col min="290" max="290" width="11.77734375" bestFit="1" customWidth="1"/>
    <col min="291" max="291" width="9.21875" bestFit="1" customWidth="1"/>
    <col min="292" max="292" width="6.5546875" bestFit="1" customWidth="1"/>
    <col min="293" max="293" width="14.5546875" bestFit="1" customWidth="1"/>
    <col min="294" max="294" width="10.77734375" bestFit="1" customWidth="1"/>
  </cols>
  <sheetData>
    <row r="1" spans="1:87" x14ac:dyDescent="0.3">
      <c r="A1" s="2" t="s">
        <v>138</v>
      </c>
      <c r="B1" s="2" t="s">
        <v>149</v>
      </c>
      <c r="AG1" s="4" t="s">
        <v>166</v>
      </c>
      <c r="AL1" t="s">
        <v>174</v>
      </c>
      <c r="AS1" s="4" t="s">
        <v>171</v>
      </c>
      <c r="AY1" s="4" t="s">
        <v>175</v>
      </c>
    </row>
    <row r="2" spans="1:87" x14ac:dyDescent="0.3">
      <c r="A2" s="2" t="s">
        <v>136</v>
      </c>
      <c r="B2" t="s">
        <v>10</v>
      </c>
      <c r="C2" t="s">
        <v>30</v>
      </c>
      <c r="D2" t="s">
        <v>47</v>
      </c>
      <c r="E2" t="s">
        <v>137</v>
      </c>
      <c r="AA2" s="4" t="s">
        <v>170</v>
      </c>
      <c r="AG2" s="2" t="s">
        <v>136</v>
      </c>
      <c r="AH2" s="2" t="s">
        <v>167</v>
      </c>
      <c r="AI2" t="s">
        <v>168</v>
      </c>
      <c r="AL2" s="2" t="s">
        <v>138</v>
      </c>
      <c r="AM2" s="2" t="s">
        <v>149</v>
      </c>
      <c r="AS2" s="2" t="s">
        <v>136</v>
      </c>
      <c r="AT2" t="s">
        <v>172</v>
      </c>
      <c r="AY2" s="2" t="s">
        <v>136</v>
      </c>
      <c r="AZ2" t="s">
        <v>176</v>
      </c>
      <c r="BQ2" s="4" t="s">
        <v>199</v>
      </c>
      <c r="CH2" s="4" t="s">
        <v>158</v>
      </c>
    </row>
    <row r="3" spans="1:87" x14ac:dyDescent="0.3">
      <c r="A3" s="3" t="s">
        <v>139</v>
      </c>
      <c r="B3" s="31">
        <v>159</v>
      </c>
      <c r="C3" s="31"/>
      <c r="D3" s="31"/>
      <c r="E3" s="31">
        <v>159</v>
      </c>
      <c r="AA3" s="2" t="s">
        <v>136</v>
      </c>
      <c r="AB3" t="s">
        <v>169</v>
      </c>
      <c r="AG3" s="3" t="s">
        <v>139</v>
      </c>
      <c r="AH3">
        <v>21</v>
      </c>
      <c r="AI3">
        <v>1</v>
      </c>
      <c r="AL3" s="2" t="s">
        <v>136</v>
      </c>
      <c r="AM3" t="s">
        <v>10</v>
      </c>
      <c r="AN3" t="s">
        <v>30</v>
      </c>
      <c r="AO3" t="s">
        <v>47</v>
      </c>
      <c r="AP3" t="s">
        <v>137</v>
      </c>
      <c r="AS3" s="3" t="s">
        <v>10</v>
      </c>
      <c r="AT3" s="31">
        <v>252</v>
      </c>
      <c r="AY3" s="3" t="s">
        <v>67</v>
      </c>
      <c r="AZ3" s="25">
        <v>58.5</v>
      </c>
      <c r="BJ3" s="2" t="s">
        <v>136</v>
      </c>
      <c r="BK3" t="s">
        <v>138</v>
      </c>
      <c r="BQ3" s="2" t="s">
        <v>162</v>
      </c>
      <c r="BR3" s="2" t="s">
        <v>149</v>
      </c>
      <c r="CH3" s="2" t="s">
        <v>136</v>
      </c>
      <c r="CI3" t="s">
        <v>200</v>
      </c>
    </row>
    <row r="4" spans="1:87" x14ac:dyDescent="0.3">
      <c r="A4" s="3" t="s">
        <v>140</v>
      </c>
      <c r="B4" s="31">
        <v>325</v>
      </c>
      <c r="C4" s="31"/>
      <c r="D4" s="31"/>
      <c r="E4" s="31">
        <v>325</v>
      </c>
      <c r="W4" s="4" t="s">
        <v>156</v>
      </c>
      <c r="AA4" s="3" t="s">
        <v>116</v>
      </c>
      <c r="AB4" s="23">
        <v>82.615499999999997</v>
      </c>
      <c r="AC4" s="4" t="s">
        <v>155</v>
      </c>
      <c r="AG4" s="3" t="s">
        <v>140</v>
      </c>
      <c r="AH4">
        <v>26</v>
      </c>
      <c r="AI4">
        <v>1</v>
      </c>
      <c r="AL4" s="3" t="s">
        <v>62</v>
      </c>
      <c r="AM4" s="31">
        <v>244</v>
      </c>
      <c r="AN4" s="31">
        <v>90</v>
      </c>
      <c r="AO4" s="31">
        <v>509</v>
      </c>
      <c r="AP4" s="31">
        <v>843</v>
      </c>
      <c r="AS4" s="3" t="s">
        <v>30</v>
      </c>
      <c r="AT4" s="31">
        <v>91</v>
      </c>
      <c r="AY4" s="3" t="s">
        <v>16</v>
      </c>
      <c r="AZ4" s="25">
        <v>47.189473684210526</v>
      </c>
      <c r="BJ4" s="3" t="s">
        <v>179</v>
      </c>
      <c r="BK4" s="31">
        <v>1940</v>
      </c>
      <c r="BQ4" s="2" t="s">
        <v>136</v>
      </c>
      <c r="BR4" t="s">
        <v>67</v>
      </c>
      <c r="BS4" t="s">
        <v>16</v>
      </c>
      <c r="BT4" t="s">
        <v>23</v>
      </c>
      <c r="BU4" t="s">
        <v>39</v>
      </c>
      <c r="BV4" t="s">
        <v>40</v>
      </c>
      <c r="BW4" t="s">
        <v>41</v>
      </c>
      <c r="BX4" t="s">
        <v>31</v>
      </c>
      <c r="BY4" t="s">
        <v>12</v>
      </c>
      <c r="BZ4" t="s">
        <v>96</v>
      </c>
      <c r="CA4" t="s">
        <v>24</v>
      </c>
      <c r="CB4" t="s">
        <v>8</v>
      </c>
      <c r="CC4" t="s">
        <v>81</v>
      </c>
      <c r="CD4" t="s">
        <v>14</v>
      </c>
      <c r="CE4" t="s">
        <v>27</v>
      </c>
      <c r="CF4" t="s">
        <v>137</v>
      </c>
      <c r="CH4" s="3"/>
      <c r="CI4" s="31">
        <v>130</v>
      </c>
    </row>
    <row r="5" spans="1:87" x14ac:dyDescent="0.3">
      <c r="A5" s="3" t="s">
        <v>141</v>
      </c>
      <c r="B5" s="31">
        <v>995</v>
      </c>
      <c r="C5" s="31">
        <v>26</v>
      </c>
      <c r="D5" s="31"/>
      <c r="E5" s="31">
        <v>1021</v>
      </c>
      <c r="W5" s="2" t="s">
        <v>136</v>
      </c>
      <c r="X5" t="s">
        <v>150</v>
      </c>
      <c r="AA5" s="3" t="s">
        <v>117</v>
      </c>
      <c r="AB5" s="23">
        <v>86.325000000000003</v>
      </c>
      <c r="AC5" s="2" t="s">
        <v>136</v>
      </c>
      <c r="AD5" t="s">
        <v>162</v>
      </c>
      <c r="AG5" s="3" t="s">
        <v>141</v>
      </c>
      <c r="AH5">
        <v>69</v>
      </c>
      <c r="AI5">
        <v>4</v>
      </c>
      <c r="AL5" s="3" t="s">
        <v>26</v>
      </c>
      <c r="AM5" s="31">
        <v>176</v>
      </c>
      <c r="AN5" s="31">
        <v>258</v>
      </c>
      <c r="AO5" s="31">
        <v>60</v>
      </c>
      <c r="AP5" s="31">
        <v>494</v>
      </c>
      <c r="AS5" s="3" t="s">
        <v>47</v>
      </c>
      <c r="AT5" s="31">
        <v>173</v>
      </c>
      <c r="AY5" s="3" t="s">
        <v>23</v>
      </c>
      <c r="AZ5" s="25">
        <v>57.19047619047619</v>
      </c>
      <c r="BJ5" s="3" t="s">
        <v>180</v>
      </c>
      <c r="BK5" s="31">
        <v>1791</v>
      </c>
      <c r="BQ5" s="3" t="s">
        <v>193</v>
      </c>
      <c r="BR5" s="31"/>
      <c r="BS5" s="31">
        <v>58</v>
      </c>
      <c r="BT5" s="31">
        <v>12</v>
      </c>
      <c r="BU5" s="31">
        <v>73</v>
      </c>
      <c r="BV5" s="31">
        <v>4</v>
      </c>
      <c r="BW5" s="31">
        <v>1</v>
      </c>
      <c r="BX5" s="31">
        <v>36</v>
      </c>
      <c r="BY5" s="31">
        <v>13</v>
      </c>
      <c r="BZ5" s="31">
        <v>1</v>
      </c>
      <c r="CA5" s="31">
        <v>40</v>
      </c>
      <c r="CB5" s="31">
        <v>40</v>
      </c>
      <c r="CC5" s="31">
        <v>1</v>
      </c>
      <c r="CD5" s="31">
        <v>40</v>
      </c>
      <c r="CE5" s="31">
        <v>5</v>
      </c>
      <c r="CF5" s="31">
        <v>324</v>
      </c>
      <c r="CH5" s="3" t="s">
        <v>160</v>
      </c>
      <c r="CI5" s="31">
        <v>43</v>
      </c>
    </row>
    <row r="6" spans="1:87" x14ac:dyDescent="0.3">
      <c r="A6" s="3" t="s">
        <v>142</v>
      </c>
      <c r="B6" s="31">
        <v>1381</v>
      </c>
      <c r="C6" s="31">
        <v>61</v>
      </c>
      <c r="D6" s="31">
        <v>202</v>
      </c>
      <c r="E6" s="31">
        <v>1644</v>
      </c>
      <c r="W6" s="3" t="s">
        <v>10</v>
      </c>
      <c r="X6" s="31">
        <v>183</v>
      </c>
      <c r="AA6" s="3" t="s">
        <v>132</v>
      </c>
      <c r="AB6" s="23">
        <v>76.599047619047624</v>
      </c>
      <c r="AC6" s="3" t="s">
        <v>160</v>
      </c>
      <c r="AD6">
        <v>69</v>
      </c>
      <c r="AG6" s="3" t="s">
        <v>142</v>
      </c>
      <c r="AH6">
        <v>121</v>
      </c>
      <c r="AI6">
        <v>7</v>
      </c>
      <c r="AL6" s="3" t="s">
        <v>76</v>
      </c>
      <c r="AM6" s="31">
        <v>59</v>
      </c>
      <c r="AN6" s="31">
        <v>56</v>
      </c>
      <c r="AO6" s="31">
        <v>71</v>
      </c>
      <c r="AP6" s="31">
        <v>186</v>
      </c>
      <c r="AS6" s="3" t="s">
        <v>137</v>
      </c>
      <c r="AT6" s="31">
        <v>516</v>
      </c>
      <c r="AY6" s="3" t="s">
        <v>39</v>
      </c>
      <c r="AZ6" s="25">
        <v>37.893203883495147</v>
      </c>
      <c r="BJ6" s="3" t="s">
        <v>181</v>
      </c>
      <c r="BK6" s="31">
        <v>2243</v>
      </c>
      <c r="BQ6" s="3" t="s">
        <v>194</v>
      </c>
      <c r="BR6" s="31">
        <v>2</v>
      </c>
      <c r="BS6" s="31">
        <v>22</v>
      </c>
      <c r="BT6" s="31">
        <v>4</v>
      </c>
      <c r="BU6" s="31">
        <v>22</v>
      </c>
      <c r="BV6" s="31"/>
      <c r="BW6" s="31"/>
      <c r="BX6" s="31">
        <v>13</v>
      </c>
      <c r="BY6" s="31">
        <v>5</v>
      </c>
      <c r="BZ6" s="31"/>
      <c r="CA6" s="31">
        <v>14</v>
      </c>
      <c r="CB6" s="31">
        <v>17</v>
      </c>
      <c r="CC6" s="31"/>
      <c r="CD6" s="31">
        <v>22</v>
      </c>
      <c r="CE6" s="31">
        <v>1</v>
      </c>
      <c r="CF6" s="31">
        <v>122</v>
      </c>
      <c r="CH6" s="3" t="s">
        <v>159</v>
      </c>
      <c r="CI6" s="31">
        <v>15</v>
      </c>
    </row>
    <row r="7" spans="1:87" x14ac:dyDescent="0.3">
      <c r="A7" s="3" t="s">
        <v>143</v>
      </c>
      <c r="B7" s="31">
        <v>1026</v>
      </c>
      <c r="C7" s="31">
        <v>471</v>
      </c>
      <c r="D7" s="31">
        <v>689</v>
      </c>
      <c r="E7" s="31">
        <v>2186</v>
      </c>
      <c r="W7" s="3" t="s">
        <v>30</v>
      </c>
      <c r="X7" s="31">
        <v>94</v>
      </c>
      <c r="AA7" s="3" t="s">
        <v>124</v>
      </c>
      <c r="AB7" s="23">
        <v>64.150000000000006</v>
      </c>
      <c r="AC7" s="3" t="s">
        <v>159</v>
      </c>
      <c r="AD7">
        <v>32</v>
      </c>
      <c r="AG7" s="3" t="s">
        <v>143</v>
      </c>
      <c r="AH7">
        <v>36</v>
      </c>
      <c r="AI7">
        <v>1</v>
      </c>
      <c r="AL7" s="3" t="s">
        <v>34</v>
      </c>
      <c r="AM7" s="31">
        <v>152</v>
      </c>
      <c r="AN7" s="31">
        <v>116</v>
      </c>
      <c r="AO7" s="31">
        <v>217</v>
      </c>
      <c r="AP7" s="31">
        <v>485</v>
      </c>
      <c r="AY7" s="3" t="s">
        <v>40</v>
      </c>
      <c r="AZ7" s="25">
        <v>21.75</v>
      </c>
      <c r="BG7" s="14"/>
      <c r="BH7" s="15"/>
      <c r="BI7" s="16"/>
      <c r="BJ7" s="3" t="s">
        <v>182</v>
      </c>
      <c r="BK7" s="31">
        <v>2395</v>
      </c>
      <c r="BQ7" s="3" t="s">
        <v>195</v>
      </c>
      <c r="BR7" s="31"/>
      <c r="BS7" s="31">
        <v>14</v>
      </c>
      <c r="BT7" s="31">
        <v>4</v>
      </c>
      <c r="BU7" s="31">
        <v>6</v>
      </c>
      <c r="BV7" s="31"/>
      <c r="BW7" s="31"/>
      <c r="BX7" s="31">
        <v>6</v>
      </c>
      <c r="BY7" s="31">
        <v>1</v>
      </c>
      <c r="BZ7" s="31"/>
      <c r="CA7" s="31">
        <v>4</v>
      </c>
      <c r="CB7" s="31">
        <v>11</v>
      </c>
      <c r="CC7" s="31"/>
      <c r="CD7" s="31">
        <v>9</v>
      </c>
      <c r="CE7" s="31">
        <v>1</v>
      </c>
      <c r="CF7" s="31">
        <v>56</v>
      </c>
      <c r="CH7" s="3" t="s">
        <v>161</v>
      </c>
      <c r="CI7" s="31">
        <v>64</v>
      </c>
    </row>
    <row r="8" spans="1:87" x14ac:dyDescent="0.3">
      <c r="A8" s="3" t="s">
        <v>144</v>
      </c>
      <c r="B8" s="31">
        <v>1268</v>
      </c>
      <c r="C8" s="31">
        <v>29</v>
      </c>
      <c r="D8" s="31">
        <v>616</v>
      </c>
      <c r="E8" s="31">
        <v>1913</v>
      </c>
      <c r="W8" s="3" t="s">
        <v>47</v>
      </c>
      <c r="X8" s="31">
        <v>254</v>
      </c>
      <c r="AA8" s="3" t="s">
        <v>125</v>
      </c>
      <c r="AB8" s="23">
        <v>60</v>
      </c>
      <c r="AC8" s="3" t="s">
        <v>161</v>
      </c>
      <c r="AD8">
        <v>122</v>
      </c>
      <c r="AG8" s="3" t="s">
        <v>144</v>
      </c>
      <c r="AH8">
        <v>120</v>
      </c>
      <c r="AI8">
        <v>19</v>
      </c>
      <c r="AL8" s="3" t="s">
        <v>72</v>
      </c>
      <c r="AM8" s="31">
        <v>335</v>
      </c>
      <c r="AN8" s="31">
        <v>67</v>
      </c>
      <c r="AO8" s="31">
        <v>231</v>
      </c>
      <c r="AP8" s="31">
        <v>633</v>
      </c>
      <c r="AS8" s="3" t="s">
        <v>10</v>
      </c>
      <c r="AT8">
        <f>IFERROR(GETPIVOTDATA("Match_No",$AS$2,"match","ODI"),0)</f>
        <v>252</v>
      </c>
      <c r="AY8" s="3" t="s">
        <v>41</v>
      </c>
      <c r="AZ8" s="25">
        <v>12</v>
      </c>
      <c r="BG8" s="17"/>
      <c r="BH8" s="18"/>
      <c r="BI8" s="19"/>
      <c r="BJ8" s="3" t="s">
        <v>183</v>
      </c>
      <c r="BK8" s="31">
        <v>2127</v>
      </c>
      <c r="BQ8" s="3" t="s">
        <v>196</v>
      </c>
      <c r="BR8" s="31"/>
      <c r="BS8" s="31">
        <v>1</v>
      </c>
      <c r="BT8" s="31"/>
      <c r="BU8" s="31">
        <v>1</v>
      </c>
      <c r="BV8" s="31"/>
      <c r="BW8" s="31"/>
      <c r="BX8" s="31">
        <v>1</v>
      </c>
      <c r="BY8" s="31">
        <v>1</v>
      </c>
      <c r="BZ8" s="31"/>
      <c r="CA8" s="31">
        <v>2</v>
      </c>
      <c r="CB8" s="31"/>
      <c r="CC8" s="31"/>
      <c r="CD8" s="31">
        <v>1</v>
      </c>
      <c r="CE8" s="31"/>
      <c r="CF8" s="31">
        <v>7</v>
      </c>
      <c r="CH8" s="3" t="s">
        <v>137</v>
      </c>
      <c r="CI8" s="31">
        <v>252</v>
      </c>
    </row>
    <row r="9" spans="1:87" x14ac:dyDescent="0.3">
      <c r="A9" s="3" t="s">
        <v>145</v>
      </c>
      <c r="B9" s="31">
        <v>1054</v>
      </c>
      <c r="C9" s="31">
        <v>385</v>
      </c>
      <c r="D9" s="31">
        <v>847</v>
      </c>
      <c r="E9" s="31">
        <v>2286</v>
      </c>
      <c r="W9" s="3" t="s">
        <v>137</v>
      </c>
      <c r="X9" s="31">
        <v>254</v>
      </c>
      <c r="AA9" s="3" t="s">
        <v>121</v>
      </c>
      <c r="AB9" s="23">
        <v>80.170714285714283</v>
      </c>
      <c r="AC9" s="3" t="s">
        <v>137</v>
      </c>
      <c r="AD9">
        <v>223</v>
      </c>
      <c r="AG9" s="3" t="s">
        <v>145</v>
      </c>
      <c r="AH9">
        <v>89</v>
      </c>
      <c r="AI9">
        <v>19</v>
      </c>
      <c r="AL9" s="3" t="s">
        <v>91</v>
      </c>
      <c r="AM9" s="31">
        <v>16</v>
      </c>
      <c r="AN9" s="31"/>
      <c r="AO9" s="31"/>
      <c r="AP9" s="31">
        <v>16</v>
      </c>
      <c r="AS9" s="3" t="s">
        <v>30</v>
      </c>
      <c r="AT9">
        <f>IFERROR(GETPIVOTDATA("Match_No",$AS$2,"match","T20"),0)</f>
        <v>91</v>
      </c>
      <c r="AY9" s="3" t="s">
        <v>31</v>
      </c>
      <c r="AZ9" s="25">
        <v>44.824561403508774</v>
      </c>
      <c r="BG9" s="17"/>
      <c r="BH9" s="18"/>
      <c r="BI9" s="19"/>
      <c r="BJ9" s="3" t="s">
        <v>184</v>
      </c>
      <c r="BK9" s="31">
        <v>3062</v>
      </c>
      <c r="BQ9" s="3" t="s">
        <v>197</v>
      </c>
      <c r="BR9" s="31"/>
      <c r="BS9" s="31"/>
      <c r="BT9" s="31">
        <v>1</v>
      </c>
      <c r="BU9" s="31">
        <v>1</v>
      </c>
      <c r="BV9" s="31"/>
      <c r="BW9" s="31"/>
      <c r="BX9" s="31">
        <v>1</v>
      </c>
      <c r="BY9" s="31"/>
      <c r="BZ9" s="31"/>
      <c r="CA9" s="31"/>
      <c r="CB9" s="31">
        <v>2</v>
      </c>
      <c r="CC9" s="31"/>
      <c r="CD9" s="31">
        <v>1</v>
      </c>
      <c r="CE9" s="31"/>
      <c r="CF9" s="31">
        <v>6</v>
      </c>
    </row>
    <row r="10" spans="1:87" x14ac:dyDescent="0.3">
      <c r="A10" s="3" t="s">
        <v>146</v>
      </c>
      <c r="B10" s="31">
        <v>623</v>
      </c>
      <c r="C10" s="31">
        <v>44</v>
      </c>
      <c r="D10" s="31">
        <v>640</v>
      </c>
      <c r="E10" s="31">
        <v>1307</v>
      </c>
      <c r="Q10" s="4" t="s">
        <v>157</v>
      </c>
      <c r="AA10" s="3" t="s">
        <v>127</v>
      </c>
      <c r="AB10" s="23">
        <v>37.67</v>
      </c>
      <c r="AG10" s="3" t="s">
        <v>146</v>
      </c>
      <c r="AH10">
        <v>15</v>
      </c>
      <c r="AI10">
        <v>7</v>
      </c>
      <c r="AL10" s="3" t="s">
        <v>48</v>
      </c>
      <c r="AM10" s="31"/>
      <c r="AN10" s="31"/>
      <c r="AO10" s="31">
        <v>27</v>
      </c>
      <c r="AP10" s="31">
        <v>27</v>
      </c>
      <c r="AS10" s="3" t="s">
        <v>173</v>
      </c>
      <c r="AT10">
        <f>IFERROR(GETPIVOTDATA("Match_No",$AS$2,"match","Test"),0)</f>
        <v>173</v>
      </c>
      <c r="AY10" s="3" t="s">
        <v>12</v>
      </c>
      <c r="AZ10" s="25">
        <v>42.35</v>
      </c>
      <c r="BG10" s="17"/>
      <c r="BH10" s="18"/>
      <c r="BI10" s="19"/>
      <c r="BJ10" s="3" t="s">
        <v>185</v>
      </c>
      <c r="BK10" s="31">
        <v>2646</v>
      </c>
      <c r="BQ10" s="3" t="s">
        <v>198</v>
      </c>
      <c r="BR10" s="31"/>
      <c r="BS10" s="31"/>
      <c r="BT10" s="31"/>
      <c r="BU10" s="31"/>
      <c r="BV10" s="31"/>
      <c r="BW10" s="31"/>
      <c r="BX10" s="31"/>
      <c r="BY10" s="31"/>
      <c r="BZ10" s="31"/>
      <c r="CA10" s="31">
        <v>1</v>
      </c>
      <c r="CB10" s="31"/>
      <c r="CC10" s="31"/>
      <c r="CD10" s="31"/>
      <c r="CE10" s="31"/>
      <c r="CF10" s="31">
        <v>1</v>
      </c>
    </row>
    <row r="11" spans="1:87" x14ac:dyDescent="0.3">
      <c r="A11" s="3" t="s">
        <v>147</v>
      </c>
      <c r="B11" s="31">
        <v>739</v>
      </c>
      <c r="C11" s="31">
        <v>641</v>
      </c>
      <c r="D11" s="31">
        <v>1215</v>
      </c>
      <c r="E11" s="31">
        <v>2595</v>
      </c>
      <c r="Q11" s="2" t="s">
        <v>136</v>
      </c>
      <c r="R11" t="s">
        <v>138</v>
      </c>
      <c r="AA11" s="3" t="s">
        <v>119</v>
      </c>
      <c r="AB11" s="23">
        <v>68.557333333333332</v>
      </c>
      <c r="AG11" s="3" t="s">
        <v>147</v>
      </c>
      <c r="AH11">
        <v>62</v>
      </c>
      <c r="AI11">
        <v>8</v>
      </c>
      <c r="AL11" s="3" t="s">
        <v>63</v>
      </c>
      <c r="AM11" s="31">
        <v>141</v>
      </c>
      <c r="AN11" s="31">
        <v>4</v>
      </c>
      <c r="AO11" s="31">
        <v>20</v>
      </c>
      <c r="AP11" s="31">
        <v>165</v>
      </c>
      <c r="AS11" s="3" t="s">
        <v>154</v>
      </c>
      <c r="AT11">
        <f>GETPIVOTDATA("Match_No",$AS$2)</f>
        <v>516</v>
      </c>
      <c r="AY11" s="3" t="s">
        <v>96</v>
      </c>
      <c r="AZ11" s="25">
        <v>2</v>
      </c>
      <c r="BG11" s="17"/>
      <c r="BH11" s="18"/>
      <c r="BI11" s="19"/>
      <c r="BJ11" s="3" t="s">
        <v>186</v>
      </c>
      <c r="BK11" s="31">
        <v>2811</v>
      </c>
      <c r="BQ11" s="3" t="s">
        <v>137</v>
      </c>
      <c r="BR11" s="31">
        <v>2</v>
      </c>
      <c r="BS11" s="31">
        <v>95</v>
      </c>
      <c r="BT11" s="31">
        <v>21</v>
      </c>
      <c r="BU11" s="31">
        <v>103</v>
      </c>
      <c r="BV11" s="31">
        <v>4</v>
      </c>
      <c r="BW11" s="31">
        <v>1</v>
      </c>
      <c r="BX11" s="31">
        <v>57</v>
      </c>
      <c r="BY11" s="31">
        <v>20</v>
      </c>
      <c r="BZ11" s="31">
        <v>1</v>
      </c>
      <c r="CA11" s="31">
        <v>61</v>
      </c>
      <c r="CB11" s="31">
        <v>70</v>
      </c>
      <c r="CC11" s="31">
        <v>1</v>
      </c>
      <c r="CD11" s="31">
        <v>73</v>
      </c>
      <c r="CE11" s="31">
        <v>7</v>
      </c>
      <c r="CF11" s="31">
        <v>516</v>
      </c>
    </row>
    <row r="12" spans="1:87" x14ac:dyDescent="0.3">
      <c r="A12" s="3" t="s">
        <v>148</v>
      </c>
      <c r="B12" s="31">
        <v>1460</v>
      </c>
      <c r="C12" s="31">
        <v>299</v>
      </c>
      <c r="D12" s="31">
        <v>1059</v>
      </c>
      <c r="E12" s="31">
        <v>2818</v>
      </c>
      <c r="Q12" s="3" t="s">
        <v>67</v>
      </c>
      <c r="R12" s="31">
        <v>117</v>
      </c>
      <c r="W12" s="3" t="s">
        <v>151</v>
      </c>
      <c r="X12">
        <f>IFERROR(GETPIVOTDATA("runs",$W$5,"match","T20"),0)</f>
        <v>94</v>
      </c>
      <c r="AA12" s="3" t="s">
        <v>110</v>
      </c>
      <c r="AB12" s="23">
        <v>78.992499999999993</v>
      </c>
      <c r="AC12" s="3" t="s">
        <v>163</v>
      </c>
      <c r="AD12">
        <f>IFERROR(GETPIVOTDATA("runs",$AC$5,"CFD","CENTURY"),0)</f>
        <v>69</v>
      </c>
      <c r="AG12" s="3" t="s">
        <v>148</v>
      </c>
      <c r="AH12">
        <v>18</v>
      </c>
      <c r="AI12">
        <v>5</v>
      </c>
      <c r="AL12" s="3" t="s">
        <v>90</v>
      </c>
      <c r="AM12" s="31"/>
      <c r="AN12" s="31">
        <v>43</v>
      </c>
      <c r="AO12" s="31"/>
      <c r="AP12" s="31">
        <v>43</v>
      </c>
      <c r="AY12" s="3" t="s">
        <v>24</v>
      </c>
      <c r="AZ12" s="25">
        <v>47.42622950819672</v>
      </c>
      <c r="BG12" s="17"/>
      <c r="BH12" s="18"/>
      <c r="BI12" s="19"/>
      <c r="BJ12" s="3" t="s">
        <v>187</v>
      </c>
      <c r="BK12" s="31">
        <v>2713</v>
      </c>
    </row>
    <row r="13" spans="1:87" x14ac:dyDescent="0.3">
      <c r="A13" s="3" t="s">
        <v>190</v>
      </c>
      <c r="B13" s="31">
        <v>1202</v>
      </c>
      <c r="C13" s="31">
        <v>211</v>
      </c>
      <c r="D13" s="31">
        <v>1322</v>
      </c>
      <c r="E13" s="31">
        <v>2735</v>
      </c>
      <c r="Q13" s="3" t="s">
        <v>16</v>
      </c>
      <c r="R13" s="31">
        <v>4483</v>
      </c>
      <c r="W13" s="3" t="s">
        <v>152</v>
      </c>
      <c r="X13">
        <f>IFERROR(GETPIVOTDATA("runs",$W$5,"match","ODI"),0)</f>
        <v>183</v>
      </c>
      <c r="AA13" s="3" t="s">
        <v>126</v>
      </c>
      <c r="AB13" s="23">
        <v>82.440526315789484</v>
      </c>
      <c r="AC13" s="3" t="s">
        <v>164</v>
      </c>
      <c r="AD13">
        <f>IFERROR(GETPIVOTDATA("runs",$AC$5,"CFD","FIFTY"),0)</f>
        <v>122</v>
      </c>
      <c r="AG13" s="3" t="s">
        <v>137</v>
      </c>
      <c r="AH13">
        <v>577</v>
      </c>
      <c r="AI13">
        <v>72</v>
      </c>
      <c r="AL13" s="3" t="s">
        <v>28</v>
      </c>
      <c r="AM13" s="31">
        <v>82</v>
      </c>
      <c r="AN13" s="31"/>
      <c r="AO13" s="31"/>
      <c r="AP13" s="31">
        <v>82</v>
      </c>
      <c r="AY13" s="3" t="s">
        <v>8</v>
      </c>
      <c r="AZ13" s="25">
        <v>52.057142857142857</v>
      </c>
      <c r="BG13" s="17"/>
      <c r="BH13" s="18"/>
      <c r="BI13" s="19"/>
      <c r="BJ13" s="3" t="s">
        <v>188</v>
      </c>
      <c r="BK13" s="31">
        <v>1630</v>
      </c>
    </row>
    <row r="14" spans="1:87" x14ac:dyDescent="0.3">
      <c r="A14" s="3" t="s">
        <v>177</v>
      </c>
      <c r="B14" s="31">
        <v>1377</v>
      </c>
      <c r="C14" s="31">
        <v>466</v>
      </c>
      <c r="D14" s="31">
        <v>612</v>
      </c>
      <c r="E14" s="31">
        <v>2455</v>
      </c>
      <c r="Q14" s="3" t="s">
        <v>23</v>
      </c>
      <c r="R14" s="31">
        <v>1201</v>
      </c>
      <c r="W14" s="3" t="s">
        <v>153</v>
      </c>
      <c r="X14">
        <f>IFERROR(GETPIVOTDATA("runs",$W$5,"match","Test"),0)</f>
        <v>254</v>
      </c>
      <c r="AA14" s="3" t="s">
        <v>120</v>
      </c>
      <c r="AB14" s="23">
        <v>64.715999999999994</v>
      </c>
      <c r="AC14" s="3" t="s">
        <v>165</v>
      </c>
      <c r="AD14">
        <f>IFERROR(GETPIVOTDATA("runs",$AC$5,"CFD","DUCK"),0)</f>
        <v>32</v>
      </c>
      <c r="AL14" s="3" t="s">
        <v>85</v>
      </c>
      <c r="AM14" s="31">
        <v>169</v>
      </c>
      <c r="AN14" s="31">
        <v>9</v>
      </c>
      <c r="AO14" s="31"/>
      <c r="AP14" s="31">
        <v>178</v>
      </c>
      <c r="AY14" s="3" t="s">
        <v>81</v>
      </c>
      <c r="AZ14" s="25">
        <v>33</v>
      </c>
      <c r="BG14" s="17"/>
      <c r="BH14" s="18"/>
      <c r="BI14" s="19"/>
      <c r="BJ14" s="3" t="s">
        <v>189</v>
      </c>
      <c r="BK14" s="31">
        <v>351</v>
      </c>
    </row>
    <row r="15" spans="1:87" x14ac:dyDescent="0.3">
      <c r="A15" s="3" t="s">
        <v>191</v>
      </c>
      <c r="B15" s="31">
        <v>431</v>
      </c>
      <c r="C15" s="31">
        <v>295</v>
      </c>
      <c r="D15" s="31">
        <v>116</v>
      </c>
      <c r="E15" s="31">
        <v>842</v>
      </c>
      <c r="Q15" s="3" t="s">
        <v>39</v>
      </c>
      <c r="R15" s="31">
        <v>3903</v>
      </c>
      <c r="AA15" s="3" t="s">
        <v>137</v>
      </c>
      <c r="AB15" s="23">
        <v>76.991212121212115</v>
      </c>
      <c r="AG15" s="3" t="s">
        <v>167</v>
      </c>
      <c r="AH15">
        <f>GETPIVOTDATA("Total 4s",$AG$2)</f>
        <v>577</v>
      </c>
      <c r="AL15" s="3" t="s">
        <v>37</v>
      </c>
      <c r="AM15" s="31">
        <v>253</v>
      </c>
      <c r="AN15" s="31"/>
      <c r="AO15" s="31">
        <v>141</v>
      </c>
      <c r="AP15" s="31">
        <v>394</v>
      </c>
      <c r="AY15" s="3" t="s">
        <v>14</v>
      </c>
      <c r="AZ15" s="25">
        <v>50.041095890410958</v>
      </c>
      <c r="BG15" s="17"/>
      <c r="BH15" s="18"/>
      <c r="BI15" s="19"/>
      <c r="BJ15" s="3" t="s">
        <v>137</v>
      </c>
      <c r="BK15" s="31">
        <v>23709</v>
      </c>
    </row>
    <row r="16" spans="1:87" x14ac:dyDescent="0.3">
      <c r="A16" s="3" t="s">
        <v>178</v>
      </c>
      <c r="B16" s="31">
        <v>129</v>
      </c>
      <c r="C16" s="31">
        <v>299</v>
      </c>
      <c r="D16" s="31">
        <v>536</v>
      </c>
      <c r="E16" s="31">
        <v>964</v>
      </c>
      <c r="Q16" s="3" t="s">
        <v>40</v>
      </c>
      <c r="R16" s="31">
        <v>87</v>
      </c>
      <c r="AG16" s="3" t="s">
        <v>168</v>
      </c>
      <c r="AH16">
        <f>GETPIVOTDATA("Total 6s",$AG$2)</f>
        <v>72</v>
      </c>
      <c r="AL16" s="3" t="s">
        <v>55</v>
      </c>
      <c r="AM16" s="31">
        <v>196</v>
      </c>
      <c r="AN16" s="31">
        <v>47</v>
      </c>
      <c r="AO16" s="31"/>
      <c r="AP16" s="31">
        <v>243</v>
      </c>
      <c r="AY16" s="3" t="s">
        <v>27</v>
      </c>
      <c r="AZ16" s="25">
        <v>39.857142857142854</v>
      </c>
      <c r="BG16" s="17"/>
      <c r="BH16" s="18"/>
      <c r="BI16" s="19"/>
    </row>
    <row r="17" spans="1:61" x14ac:dyDescent="0.3">
      <c r="A17" s="3" t="s">
        <v>192</v>
      </c>
      <c r="B17" s="31">
        <v>158</v>
      </c>
      <c r="C17" s="31">
        <v>81</v>
      </c>
      <c r="D17" s="31">
        <v>220</v>
      </c>
      <c r="E17" s="31">
        <v>459</v>
      </c>
      <c r="Q17" s="3" t="s">
        <v>41</v>
      </c>
      <c r="R17" s="31">
        <v>12</v>
      </c>
      <c r="AL17" s="3" t="s">
        <v>13</v>
      </c>
      <c r="AM17" s="31">
        <v>193</v>
      </c>
      <c r="AN17" s="31">
        <v>1</v>
      </c>
      <c r="AO17" s="31">
        <v>211</v>
      </c>
      <c r="AP17" s="31">
        <v>405</v>
      </c>
      <c r="AY17" s="3" t="s">
        <v>137</v>
      </c>
      <c r="AZ17" s="25">
        <v>45.947674418604649</v>
      </c>
      <c r="BG17" s="17"/>
      <c r="BH17" s="18"/>
      <c r="BI17" s="19"/>
    </row>
    <row r="18" spans="1:61" x14ac:dyDescent="0.3">
      <c r="A18" s="3" t="s">
        <v>137</v>
      </c>
      <c r="B18" s="31">
        <v>12327</v>
      </c>
      <c r="C18" s="31">
        <v>3308</v>
      </c>
      <c r="D18" s="31">
        <v>8074</v>
      </c>
      <c r="E18" s="31">
        <v>23709</v>
      </c>
      <c r="Q18" s="3" t="s">
        <v>31</v>
      </c>
      <c r="R18" s="31">
        <v>2555</v>
      </c>
      <c r="AL18" s="3" t="s">
        <v>35</v>
      </c>
      <c r="AM18" s="31">
        <v>283</v>
      </c>
      <c r="AN18" s="31">
        <v>70</v>
      </c>
      <c r="AO18" s="31">
        <v>267</v>
      </c>
      <c r="AP18" s="31">
        <v>620</v>
      </c>
      <c r="BG18" s="17"/>
      <c r="BH18" s="18"/>
      <c r="BI18" s="19"/>
    </row>
    <row r="19" spans="1:61" x14ac:dyDescent="0.3">
      <c r="Q19" s="3" t="s">
        <v>12</v>
      </c>
      <c r="R19" s="31">
        <v>847</v>
      </c>
      <c r="AL19" s="3" t="s">
        <v>51</v>
      </c>
      <c r="AM19" s="31">
        <v>55</v>
      </c>
      <c r="AN19" s="31"/>
      <c r="AO19" s="31"/>
      <c r="AP19" s="31">
        <v>55</v>
      </c>
      <c r="BG19" s="17"/>
      <c r="BH19" s="18"/>
      <c r="BI19" s="19"/>
    </row>
    <row r="20" spans="1:61" x14ac:dyDescent="0.3">
      <c r="Q20" s="3" t="s">
        <v>96</v>
      </c>
      <c r="R20" s="31">
        <v>2</v>
      </c>
      <c r="AL20" s="3" t="s">
        <v>94</v>
      </c>
      <c r="AM20" s="31"/>
      <c r="AN20" s="31"/>
      <c r="AO20" s="31">
        <v>17</v>
      </c>
      <c r="AP20" s="31">
        <v>17</v>
      </c>
      <c r="BG20" s="17"/>
      <c r="BH20" s="18"/>
      <c r="BI20" s="19"/>
    </row>
    <row r="21" spans="1:61" x14ac:dyDescent="0.3">
      <c r="Q21" s="3" t="s">
        <v>24</v>
      </c>
      <c r="R21" s="31">
        <v>2893</v>
      </c>
      <c r="AL21" s="3" t="s">
        <v>83</v>
      </c>
      <c r="AM21" s="31"/>
      <c r="AN21" s="31"/>
      <c r="AO21" s="31">
        <v>88</v>
      </c>
      <c r="AP21" s="31">
        <v>88</v>
      </c>
      <c r="BG21" s="17"/>
      <c r="BH21" s="18"/>
      <c r="BI21" s="19"/>
    </row>
    <row r="22" spans="1:61" x14ac:dyDescent="0.3">
      <c r="Q22" s="3" t="s">
        <v>8</v>
      </c>
      <c r="R22" s="31">
        <v>3644</v>
      </c>
      <c r="AL22" s="3" t="s">
        <v>11</v>
      </c>
      <c r="AM22" s="31">
        <v>519</v>
      </c>
      <c r="AN22" s="31">
        <v>267</v>
      </c>
      <c r="AO22" s="31"/>
      <c r="AP22" s="31">
        <v>786</v>
      </c>
      <c r="BG22" s="17"/>
      <c r="BH22" s="18"/>
      <c r="BI22" s="19"/>
    </row>
    <row r="23" spans="1:61" x14ac:dyDescent="0.3">
      <c r="Q23" s="3" t="s">
        <v>81</v>
      </c>
      <c r="R23" s="31">
        <v>33</v>
      </c>
      <c r="AL23" s="3" t="s">
        <v>84</v>
      </c>
      <c r="AM23" s="31"/>
      <c r="AN23" s="31"/>
      <c r="AO23" s="31">
        <v>52</v>
      </c>
      <c r="AP23" s="31">
        <v>52</v>
      </c>
      <c r="BG23" s="17"/>
      <c r="BH23" s="18"/>
      <c r="BI23" s="19"/>
    </row>
    <row r="24" spans="1:61" x14ac:dyDescent="0.3">
      <c r="Q24" s="3" t="s">
        <v>14</v>
      </c>
      <c r="R24" s="31">
        <v>3653</v>
      </c>
      <c r="AL24" s="3" t="s">
        <v>57</v>
      </c>
      <c r="AM24" s="31">
        <v>118</v>
      </c>
      <c r="AN24" s="31">
        <v>1</v>
      </c>
      <c r="AO24" s="31"/>
      <c r="AP24" s="31">
        <v>119</v>
      </c>
      <c r="BG24" s="20"/>
      <c r="BH24" s="21"/>
      <c r="BI24" s="22"/>
    </row>
    <row r="25" spans="1:61" x14ac:dyDescent="0.3">
      <c r="Q25" s="3" t="s">
        <v>27</v>
      </c>
      <c r="R25" s="31">
        <v>279</v>
      </c>
      <c r="AL25" s="3" t="s">
        <v>9</v>
      </c>
      <c r="AM25" s="31">
        <v>243</v>
      </c>
      <c r="AN25" s="31"/>
      <c r="AO25" s="31"/>
      <c r="AP25" s="31">
        <v>243</v>
      </c>
    </row>
    <row r="26" spans="1:61" x14ac:dyDescent="0.3">
      <c r="Q26" s="3" t="s">
        <v>137</v>
      </c>
      <c r="R26" s="31">
        <v>23709</v>
      </c>
      <c r="AL26" s="3" t="s">
        <v>42</v>
      </c>
      <c r="AM26" s="31">
        <v>222</v>
      </c>
      <c r="AN26" s="31">
        <v>26</v>
      </c>
      <c r="AO26" s="31">
        <v>467</v>
      </c>
      <c r="AP26" s="31">
        <v>715</v>
      </c>
    </row>
    <row r="27" spans="1:61" x14ac:dyDescent="0.3">
      <c r="AL27" s="3" t="s">
        <v>71</v>
      </c>
      <c r="AM27" s="31">
        <v>212</v>
      </c>
      <c r="AN27" s="31">
        <v>43</v>
      </c>
      <c r="AO27" s="31"/>
      <c r="AP27" s="31">
        <v>255</v>
      </c>
    </row>
    <row r="28" spans="1:61" x14ac:dyDescent="0.3">
      <c r="AL28" s="3" t="s">
        <v>95</v>
      </c>
      <c r="AM28" s="31"/>
      <c r="AN28" s="31">
        <v>68</v>
      </c>
      <c r="AO28" s="31"/>
      <c r="AP28" s="31">
        <v>68</v>
      </c>
    </row>
    <row r="29" spans="1:61" x14ac:dyDescent="0.3">
      <c r="AL29" s="3" t="s">
        <v>89</v>
      </c>
      <c r="AM29" s="31"/>
      <c r="AN29" s="31">
        <v>9</v>
      </c>
      <c r="AO29" s="31"/>
      <c r="AP29" s="31">
        <v>9</v>
      </c>
    </row>
    <row r="30" spans="1:61" x14ac:dyDescent="0.3">
      <c r="AL30" s="3" t="s">
        <v>36</v>
      </c>
      <c r="AM30" s="31">
        <v>166</v>
      </c>
      <c r="AN30" s="31">
        <v>28</v>
      </c>
      <c r="AO30" s="31">
        <v>57</v>
      </c>
      <c r="AP30" s="31">
        <v>251</v>
      </c>
    </row>
    <row r="31" spans="1:61" x14ac:dyDescent="0.3">
      <c r="AL31" s="3" t="s">
        <v>78</v>
      </c>
      <c r="AM31" s="31">
        <v>184</v>
      </c>
      <c r="AN31" s="31"/>
      <c r="AO31" s="31">
        <v>14</v>
      </c>
      <c r="AP31" s="31">
        <v>198</v>
      </c>
    </row>
    <row r="32" spans="1:61" x14ac:dyDescent="0.3">
      <c r="AL32" s="3" t="s">
        <v>82</v>
      </c>
      <c r="AM32" s="31"/>
      <c r="AN32" s="31"/>
      <c r="AO32" s="31">
        <v>212</v>
      </c>
      <c r="AP32" s="31">
        <v>212</v>
      </c>
    </row>
    <row r="33" spans="38:42" x14ac:dyDescent="0.3">
      <c r="AL33" s="3" t="s">
        <v>38</v>
      </c>
      <c r="AM33" s="31">
        <v>123</v>
      </c>
      <c r="AN33" s="31"/>
      <c r="AO33" s="31"/>
      <c r="AP33" s="31">
        <v>123</v>
      </c>
    </row>
    <row r="34" spans="38:42" x14ac:dyDescent="0.3">
      <c r="AL34" s="3" t="s">
        <v>86</v>
      </c>
      <c r="AM34" s="31"/>
      <c r="AN34" s="31"/>
      <c r="AO34" s="31">
        <v>7</v>
      </c>
      <c r="AP34" s="31">
        <v>7</v>
      </c>
    </row>
    <row r="35" spans="38:42" x14ac:dyDescent="0.3">
      <c r="AL35" s="3" t="s">
        <v>33</v>
      </c>
      <c r="AM35" s="31">
        <v>245</v>
      </c>
      <c r="AN35" s="31">
        <v>0</v>
      </c>
      <c r="AO35" s="31"/>
      <c r="AP35" s="31">
        <v>245</v>
      </c>
    </row>
    <row r="36" spans="38:42" x14ac:dyDescent="0.3">
      <c r="AL36" s="3" t="s">
        <v>65</v>
      </c>
      <c r="AM36" s="31">
        <v>107</v>
      </c>
      <c r="AN36" s="31"/>
      <c r="AO36" s="31"/>
      <c r="AP36" s="31">
        <v>107</v>
      </c>
    </row>
    <row r="37" spans="38:42" x14ac:dyDescent="0.3">
      <c r="AL37" s="3" t="s">
        <v>75</v>
      </c>
      <c r="AM37" s="31">
        <v>175</v>
      </c>
      <c r="AN37" s="31">
        <v>38</v>
      </c>
      <c r="AO37" s="31"/>
      <c r="AP37" s="31">
        <v>213</v>
      </c>
    </row>
    <row r="38" spans="38:42" x14ac:dyDescent="0.3">
      <c r="AL38" s="3" t="s">
        <v>29</v>
      </c>
      <c r="AM38" s="31">
        <v>283</v>
      </c>
      <c r="AN38" s="31">
        <v>26</v>
      </c>
      <c r="AO38" s="31"/>
      <c r="AP38" s="31">
        <v>309</v>
      </c>
    </row>
    <row r="39" spans="38:42" x14ac:dyDescent="0.3">
      <c r="AL39" s="3" t="s">
        <v>64</v>
      </c>
      <c r="AM39" s="31">
        <v>133</v>
      </c>
      <c r="AN39" s="31"/>
      <c r="AO39" s="31"/>
      <c r="AP39" s="31">
        <v>133</v>
      </c>
    </row>
    <row r="40" spans="38:42" x14ac:dyDescent="0.3">
      <c r="AL40" s="3" t="s">
        <v>56</v>
      </c>
      <c r="AM40" s="31">
        <v>134</v>
      </c>
      <c r="AN40" s="31">
        <v>94</v>
      </c>
      <c r="AO40" s="31">
        <v>379</v>
      </c>
      <c r="AP40" s="31">
        <v>607</v>
      </c>
    </row>
    <row r="41" spans="38:42" x14ac:dyDescent="0.3">
      <c r="AL41" s="3" t="s">
        <v>58</v>
      </c>
      <c r="AM41" s="31">
        <v>63</v>
      </c>
      <c r="AN41" s="31">
        <v>30</v>
      </c>
      <c r="AO41" s="31">
        <v>228</v>
      </c>
      <c r="AP41" s="31">
        <v>321</v>
      </c>
    </row>
    <row r="42" spans="38:42" x14ac:dyDescent="0.3">
      <c r="AL42" s="3" t="s">
        <v>25</v>
      </c>
      <c r="AM42" s="31">
        <v>195</v>
      </c>
      <c r="AN42" s="31"/>
      <c r="AO42" s="31"/>
      <c r="AP42" s="31">
        <v>195</v>
      </c>
    </row>
    <row r="43" spans="38:42" x14ac:dyDescent="0.3">
      <c r="AL43" s="3" t="s">
        <v>15</v>
      </c>
      <c r="AM43" s="31">
        <v>207</v>
      </c>
      <c r="AN43" s="31">
        <v>26</v>
      </c>
      <c r="AO43" s="31">
        <v>310</v>
      </c>
      <c r="AP43" s="31">
        <v>543</v>
      </c>
    </row>
    <row r="44" spans="38:42" x14ac:dyDescent="0.3">
      <c r="AL44" s="3" t="s">
        <v>73</v>
      </c>
      <c r="AM44" s="31">
        <v>143</v>
      </c>
      <c r="AN44" s="31">
        <v>29</v>
      </c>
      <c r="AO44" s="31">
        <v>27</v>
      </c>
      <c r="AP44" s="31">
        <v>199</v>
      </c>
    </row>
    <row r="45" spans="38:42" x14ac:dyDescent="0.3">
      <c r="AL45" s="3" t="s">
        <v>46</v>
      </c>
      <c r="AM45" s="31">
        <v>218</v>
      </c>
      <c r="AN45" s="31">
        <v>39</v>
      </c>
      <c r="AO45" s="31">
        <v>139</v>
      </c>
      <c r="AP45" s="31">
        <v>396</v>
      </c>
    </row>
    <row r="46" spans="38:42" x14ac:dyDescent="0.3">
      <c r="AL46" s="3" t="s">
        <v>69</v>
      </c>
      <c r="AM46" s="31">
        <v>125</v>
      </c>
      <c r="AN46" s="31"/>
      <c r="AO46" s="31"/>
      <c r="AP46" s="31">
        <v>125</v>
      </c>
    </row>
    <row r="47" spans="38:42" x14ac:dyDescent="0.3">
      <c r="AL47" s="3" t="s">
        <v>21</v>
      </c>
      <c r="AM47" s="31">
        <v>326</v>
      </c>
      <c r="AN47" s="31">
        <v>139</v>
      </c>
      <c r="AO47" s="31">
        <v>323</v>
      </c>
      <c r="AP47" s="31">
        <v>788</v>
      </c>
    </row>
    <row r="48" spans="38:42" x14ac:dyDescent="0.3">
      <c r="AL48" s="3" t="s">
        <v>87</v>
      </c>
      <c r="AM48" s="31"/>
      <c r="AN48" s="31">
        <v>63</v>
      </c>
      <c r="AO48" s="31"/>
      <c r="AP48" s="31">
        <v>63</v>
      </c>
    </row>
    <row r="49" spans="38:42" x14ac:dyDescent="0.3">
      <c r="AL49" s="3" t="s">
        <v>80</v>
      </c>
      <c r="AM49" s="31">
        <v>118</v>
      </c>
      <c r="AN49" s="31"/>
      <c r="AO49" s="31">
        <v>62</v>
      </c>
      <c r="AP49" s="31">
        <v>180</v>
      </c>
    </row>
    <row r="50" spans="38:42" x14ac:dyDescent="0.3">
      <c r="AL50" s="3" t="s">
        <v>54</v>
      </c>
      <c r="AM50" s="31">
        <v>77</v>
      </c>
      <c r="AN50" s="31"/>
      <c r="AO50" s="31">
        <v>127</v>
      </c>
      <c r="AP50" s="31">
        <v>204</v>
      </c>
    </row>
    <row r="51" spans="38:42" x14ac:dyDescent="0.3">
      <c r="AL51" s="3" t="s">
        <v>50</v>
      </c>
      <c r="AM51" s="31">
        <v>150</v>
      </c>
      <c r="AN51" s="31">
        <v>24</v>
      </c>
      <c r="AO51" s="31">
        <v>7</v>
      </c>
      <c r="AP51" s="31">
        <v>181</v>
      </c>
    </row>
    <row r="52" spans="38:42" x14ac:dyDescent="0.3">
      <c r="AL52" s="3" t="s">
        <v>59</v>
      </c>
      <c r="AM52" s="31">
        <v>252</v>
      </c>
      <c r="AN52" s="31">
        <v>90</v>
      </c>
      <c r="AO52" s="31">
        <v>316</v>
      </c>
      <c r="AP52" s="31">
        <v>658</v>
      </c>
    </row>
    <row r="53" spans="38:42" x14ac:dyDescent="0.3">
      <c r="AL53" s="3" t="s">
        <v>22</v>
      </c>
      <c r="AM53" s="31">
        <v>786</v>
      </c>
      <c r="AN53" s="31">
        <v>472</v>
      </c>
      <c r="AO53" s="31"/>
      <c r="AP53" s="31">
        <v>1258</v>
      </c>
    </row>
    <row r="54" spans="38:42" x14ac:dyDescent="0.3">
      <c r="AL54" s="3" t="s">
        <v>18</v>
      </c>
      <c r="AM54" s="31">
        <v>309</v>
      </c>
      <c r="AN54" s="31">
        <v>154</v>
      </c>
      <c r="AO54" s="31">
        <v>244</v>
      </c>
      <c r="AP54" s="31">
        <v>707</v>
      </c>
    </row>
    <row r="55" spans="38:42" x14ac:dyDescent="0.3">
      <c r="AL55" s="3" t="s">
        <v>92</v>
      </c>
      <c r="AM55" s="31">
        <v>112</v>
      </c>
      <c r="AN55" s="31"/>
      <c r="AO55" s="31"/>
      <c r="AP55" s="31">
        <v>112</v>
      </c>
    </row>
    <row r="56" spans="38:42" x14ac:dyDescent="0.3">
      <c r="AL56" s="3" t="s">
        <v>20</v>
      </c>
      <c r="AM56" s="31">
        <v>325</v>
      </c>
      <c r="AN56" s="31">
        <v>44</v>
      </c>
      <c r="AO56" s="31">
        <v>354</v>
      </c>
      <c r="AP56" s="31">
        <v>723</v>
      </c>
    </row>
    <row r="57" spans="38:42" x14ac:dyDescent="0.3">
      <c r="AL57" s="3" t="s">
        <v>74</v>
      </c>
      <c r="AM57" s="31">
        <v>168</v>
      </c>
      <c r="AN57" s="31"/>
      <c r="AO57" s="31"/>
      <c r="AP57" s="31">
        <v>168</v>
      </c>
    </row>
    <row r="58" spans="38:42" x14ac:dyDescent="0.3">
      <c r="AL58" s="3" t="s">
        <v>45</v>
      </c>
      <c r="AM58" s="31">
        <v>36</v>
      </c>
      <c r="AN58" s="31"/>
      <c r="AO58" s="31">
        <v>260</v>
      </c>
      <c r="AP58" s="31">
        <v>296</v>
      </c>
    </row>
    <row r="59" spans="38:42" x14ac:dyDescent="0.3">
      <c r="AL59" s="3" t="s">
        <v>79</v>
      </c>
      <c r="AM59" s="31">
        <v>115</v>
      </c>
      <c r="AN59" s="31">
        <v>11</v>
      </c>
      <c r="AO59" s="31">
        <v>209</v>
      </c>
      <c r="AP59" s="31">
        <v>335</v>
      </c>
    </row>
    <row r="60" spans="38:42" x14ac:dyDescent="0.3">
      <c r="AL60" s="3" t="s">
        <v>97</v>
      </c>
      <c r="AM60" s="31">
        <v>51</v>
      </c>
      <c r="AN60" s="31"/>
      <c r="AO60" s="31"/>
      <c r="AP60" s="31">
        <v>51</v>
      </c>
    </row>
    <row r="61" spans="38:42" x14ac:dyDescent="0.3">
      <c r="AL61" s="3" t="s">
        <v>66</v>
      </c>
      <c r="AM61" s="31">
        <v>30</v>
      </c>
      <c r="AN61" s="31">
        <v>68</v>
      </c>
      <c r="AO61" s="31">
        <v>42</v>
      </c>
      <c r="AP61" s="31">
        <v>140</v>
      </c>
    </row>
    <row r="62" spans="38:42" x14ac:dyDescent="0.3">
      <c r="AL62" s="3" t="s">
        <v>61</v>
      </c>
      <c r="AM62" s="31">
        <v>242</v>
      </c>
      <c r="AN62" s="31"/>
      <c r="AO62" s="31">
        <v>259</v>
      </c>
      <c r="AP62" s="31">
        <v>501</v>
      </c>
    </row>
    <row r="63" spans="38:42" x14ac:dyDescent="0.3">
      <c r="AL63" s="3" t="s">
        <v>44</v>
      </c>
      <c r="AM63" s="31">
        <v>571</v>
      </c>
      <c r="AN63" s="31">
        <v>14</v>
      </c>
      <c r="AO63" s="31"/>
      <c r="AP63" s="31">
        <v>585</v>
      </c>
    </row>
    <row r="64" spans="38:42" x14ac:dyDescent="0.3">
      <c r="AL64" s="3" t="s">
        <v>93</v>
      </c>
      <c r="AM64" s="31"/>
      <c r="AN64" s="31">
        <v>59</v>
      </c>
      <c r="AO64" s="31"/>
      <c r="AP64" s="31">
        <v>59</v>
      </c>
    </row>
    <row r="65" spans="38:42" x14ac:dyDescent="0.3">
      <c r="AL65" s="3" t="s">
        <v>68</v>
      </c>
      <c r="AM65" s="31">
        <v>448</v>
      </c>
      <c r="AN65" s="31">
        <v>47</v>
      </c>
      <c r="AO65" s="31">
        <v>267</v>
      </c>
      <c r="AP65" s="31">
        <v>762</v>
      </c>
    </row>
    <row r="66" spans="38:42" x14ac:dyDescent="0.3">
      <c r="AL66" s="3" t="s">
        <v>19</v>
      </c>
      <c r="AM66" s="31">
        <v>197</v>
      </c>
      <c r="AN66" s="31">
        <v>94</v>
      </c>
      <c r="AO66" s="31">
        <v>228</v>
      </c>
      <c r="AP66" s="31">
        <v>519</v>
      </c>
    </row>
    <row r="67" spans="38:42" x14ac:dyDescent="0.3">
      <c r="AL67" s="3" t="s">
        <v>70</v>
      </c>
      <c r="AM67" s="31">
        <v>384</v>
      </c>
      <c r="AN67" s="31">
        <v>22</v>
      </c>
      <c r="AO67" s="31">
        <v>18</v>
      </c>
      <c r="AP67" s="31">
        <v>424</v>
      </c>
    </row>
    <row r="68" spans="38:42" x14ac:dyDescent="0.3">
      <c r="AL68" s="3" t="s">
        <v>49</v>
      </c>
      <c r="AM68" s="31"/>
      <c r="AN68" s="31"/>
      <c r="AO68" s="31">
        <v>30</v>
      </c>
      <c r="AP68" s="31">
        <v>30</v>
      </c>
    </row>
    <row r="69" spans="38:42" x14ac:dyDescent="0.3">
      <c r="AL69" s="3" t="s">
        <v>52</v>
      </c>
      <c r="AM69" s="31">
        <v>94</v>
      </c>
      <c r="AN69" s="31"/>
      <c r="AO69" s="31">
        <v>228</v>
      </c>
      <c r="AP69" s="31">
        <v>322</v>
      </c>
    </row>
    <row r="70" spans="38:42" x14ac:dyDescent="0.3">
      <c r="AL70" s="3" t="s">
        <v>60</v>
      </c>
      <c r="AM70" s="31">
        <v>146</v>
      </c>
      <c r="AN70" s="31">
        <v>258</v>
      </c>
      <c r="AO70" s="31">
        <v>248</v>
      </c>
      <c r="AP70" s="31">
        <v>652</v>
      </c>
    </row>
    <row r="71" spans="38:42" x14ac:dyDescent="0.3">
      <c r="AL71" s="3" t="s">
        <v>53</v>
      </c>
      <c r="AM71" s="31">
        <v>192</v>
      </c>
      <c r="AN71" s="31"/>
      <c r="AO71" s="31">
        <v>169</v>
      </c>
      <c r="AP71" s="31">
        <v>361</v>
      </c>
    </row>
    <row r="72" spans="38:42" x14ac:dyDescent="0.3">
      <c r="AL72" s="3" t="s">
        <v>88</v>
      </c>
      <c r="AM72" s="31">
        <v>33</v>
      </c>
      <c r="AN72" s="31">
        <v>32</v>
      </c>
      <c r="AO72" s="31"/>
      <c r="AP72" s="31">
        <v>65</v>
      </c>
    </row>
    <row r="73" spans="38:42" x14ac:dyDescent="0.3">
      <c r="AL73" s="3" t="s">
        <v>17</v>
      </c>
      <c r="AM73" s="31">
        <v>93</v>
      </c>
      <c r="AN73" s="31"/>
      <c r="AO73" s="31"/>
      <c r="AP73" s="31">
        <v>93</v>
      </c>
    </row>
    <row r="74" spans="38:42" x14ac:dyDescent="0.3">
      <c r="AL74" s="3" t="s">
        <v>32</v>
      </c>
      <c r="AM74" s="31">
        <v>556</v>
      </c>
      <c r="AN74" s="31">
        <v>24</v>
      </c>
      <c r="AO74" s="31">
        <v>299</v>
      </c>
      <c r="AP74" s="31">
        <v>879</v>
      </c>
    </row>
    <row r="75" spans="38:42" x14ac:dyDescent="0.3">
      <c r="AL75" s="3" t="s">
        <v>43</v>
      </c>
      <c r="AM75" s="31">
        <v>265</v>
      </c>
      <c r="AN75" s="31">
        <v>197</v>
      </c>
      <c r="AO75" s="31">
        <v>469</v>
      </c>
      <c r="AP75" s="31">
        <v>931</v>
      </c>
    </row>
    <row r="76" spans="38:42" x14ac:dyDescent="0.3">
      <c r="AL76" s="3" t="s">
        <v>77</v>
      </c>
      <c r="AM76" s="31">
        <v>82</v>
      </c>
      <c r="AN76" s="31">
        <v>11</v>
      </c>
      <c r="AO76" s="31">
        <v>164</v>
      </c>
      <c r="AP76" s="31">
        <v>257</v>
      </c>
    </row>
    <row r="77" spans="38:42" x14ac:dyDescent="0.3">
      <c r="AL77" s="3" t="s">
        <v>137</v>
      </c>
      <c r="AM77" s="31">
        <v>12327</v>
      </c>
      <c r="AN77" s="31">
        <v>3308</v>
      </c>
      <c r="AO77" s="31">
        <v>8074</v>
      </c>
      <c r="AP77" s="31">
        <v>23709</v>
      </c>
    </row>
  </sheetData>
  <pageMargins left="0.7" right="0.7" top="0.75" bottom="0.75" header="0.3" footer="0.3"/>
  <pageSetup orientation="portrait" r:id="rId14"/>
  <drawing r:id="rId15"/>
  <extLst>
    <ext xmlns:x14="http://schemas.microsoft.com/office/spreadsheetml/2009/9/main" uri="{A8765BA9-456A-4dab-B4F3-ACF838C121DE}">
      <x14:slicerList>
        <x14:slicer r:id="rId16"/>
      </x14:slicerList>
    </ext>
    <ext xmlns:x15="http://schemas.microsoft.com/office/spreadsheetml/2010/11/main" uri="{7E03D99C-DC04-49d9-9315-930204A7B6E9}">
      <x15:timelineRefs>
        <x15:timelineRef r:id="rId1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439D0-93B3-4205-B337-058239D25031}">
  <dimension ref="A1:N517"/>
  <sheetViews>
    <sheetView topLeftCell="I1" workbookViewId="0">
      <selection activeCell="M7" sqref="M4:M13"/>
      <pivotSelection pane="bottomRight" showHeader="1" axis="axisRow" activeRow="6" activeCol="12" previousRow="6" previousCol="12" click="1" r:id="rId1">
        <pivotArea dataOnly="0" labelOnly="1" fieldPosition="0">
          <references count="1">
            <reference field="6" count="0"/>
          </references>
        </pivotArea>
      </pivotSelection>
    </sheetView>
  </sheetViews>
  <sheetFormatPr defaultRowHeight="14.4" x14ac:dyDescent="0.3"/>
  <cols>
    <col min="3" max="3" width="11.21875" customWidth="1"/>
    <col min="4" max="4" width="9" customWidth="1"/>
    <col min="7" max="7" width="11.77734375" customWidth="1"/>
    <col min="12" max="12" width="12.5546875" bestFit="1" customWidth="1"/>
    <col min="13" max="13" width="18.77734375" bestFit="1" customWidth="1"/>
    <col min="14" max="14" width="13.109375" bestFit="1" customWidth="1"/>
    <col min="15" max="23" width="4" bestFit="1" customWidth="1"/>
    <col min="24" max="24" width="10.77734375" bestFit="1" customWidth="1"/>
    <col min="25" max="25" width="6.21875" bestFit="1" customWidth="1"/>
    <col min="26" max="26" width="10.21875" bestFit="1" customWidth="1"/>
    <col min="27" max="27" width="9.77734375" bestFit="1" customWidth="1"/>
    <col min="28" max="28" width="10.77734375" bestFit="1" customWidth="1"/>
    <col min="29" max="30" width="4" bestFit="1" customWidth="1"/>
    <col min="31" max="31" width="3" bestFit="1" customWidth="1"/>
    <col min="32" max="37" width="4" bestFit="1" customWidth="1"/>
    <col min="38" max="39" width="3" bestFit="1" customWidth="1"/>
    <col min="40" max="43" width="4" bestFit="1" customWidth="1"/>
    <col min="44" max="44" width="3" bestFit="1" customWidth="1"/>
    <col min="45" max="45" width="4" bestFit="1" customWidth="1"/>
    <col min="46" max="47" width="3" bestFit="1" customWidth="1"/>
    <col min="48" max="55" width="4" bestFit="1" customWidth="1"/>
    <col min="56" max="56" width="3" bestFit="1" customWidth="1"/>
    <col min="57" max="60" width="4" bestFit="1" customWidth="1"/>
    <col min="61" max="62" width="3" bestFit="1" customWidth="1"/>
    <col min="63" max="66" width="4" bestFit="1" customWidth="1"/>
    <col min="67" max="67" width="3" bestFit="1" customWidth="1"/>
    <col min="68" max="73" width="4" bestFit="1" customWidth="1"/>
    <col min="74" max="74" width="3" bestFit="1" customWidth="1"/>
    <col min="75" max="77" width="4" bestFit="1" customWidth="1"/>
    <col min="78" max="78" width="3" bestFit="1" customWidth="1"/>
    <col min="79" max="85" width="4" bestFit="1" customWidth="1"/>
    <col min="86" max="87" width="3" bestFit="1" customWidth="1"/>
    <col min="88" max="98" width="4" bestFit="1" customWidth="1"/>
    <col min="99" max="99" width="3" bestFit="1" customWidth="1"/>
    <col min="100" max="100" width="4" bestFit="1" customWidth="1"/>
    <col min="101" max="101" width="3" bestFit="1" customWidth="1"/>
    <col min="102" max="102" width="4" bestFit="1" customWidth="1"/>
    <col min="103" max="103" width="3" bestFit="1" customWidth="1"/>
    <col min="104" max="105" width="4" bestFit="1" customWidth="1"/>
    <col min="106" max="107" width="3" bestFit="1" customWidth="1"/>
    <col min="108" max="155" width="4" bestFit="1" customWidth="1"/>
    <col min="156" max="156" width="10.77734375" bestFit="1" customWidth="1"/>
  </cols>
  <sheetData>
    <row r="1" spans="1:14" x14ac:dyDescent="0.3">
      <c r="A1" t="s">
        <v>0</v>
      </c>
      <c r="B1" t="s">
        <v>1</v>
      </c>
      <c r="C1" t="s">
        <v>2</v>
      </c>
      <c r="D1" t="s">
        <v>3</v>
      </c>
      <c r="E1" t="s">
        <v>4</v>
      </c>
      <c r="F1" t="s">
        <v>5</v>
      </c>
      <c r="G1" t="s">
        <v>6</v>
      </c>
      <c r="H1" t="s">
        <v>158</v>
      </c>
      <c r="I1" t="s">
        <v>7</v>
      </c>
    </row>
    <row r="2" spans="1:14" x14ac:dyDescent="0.3">
      <c r="A2">
        <v>0</v>
      </c>
      <c r="B2">
        <v>12</v>
      </c>
      <c r="C2" t="s">
        <v>8</v>
      </c>
      <c r="D2" t="s">
        <v>9</v>
      </c>
      <c r="E2" s="1">
        <v>39678</v>
      </c>
      <c r="F2" t="s">
        <v>10</v>
      </c>
      <c r="G2">
        <v>1</v>
      </c>
      <c r="H2" t="str">
        <f>IF(AND(KohliStats[[#This Row],[runs]]&gt;=50,KohliStats[[#This Row],[runs]]&lt;100),"FIFTY",IF(KohliStats[[#This Row],[runs]]&gt;=100,"CENTURY",IF(KohliStats[[#This Row],[runs]]=0,"DUCK","")))</f>
        <v/>
      </c>
      <c r="I2">
        <v>12</v>
      </c>
    </row>
    <row r="3" spans="1:14" x14ac:dyDescent="0.3">
      <c r="A3">
        <v>1</v>
      </c>
      <c r="B3">
        <v>37</v>
      </c>
      <c r="C3" t="s">
        <v>8</v>
      </c>
      <c r="D3" t="s">
        <v>9</v>
      </c>
      <c r="E3" s="1">
        <v>39680</v>
      </c>
      <c r="F3" t="s">
        <v>10</v>
      </c>
      <c r="G3">
        <v>2</v>
      </c>
      <c r="H3" t="str">
        <f>IF(AND(KohliStats[[#This Row],[runs]]&gt;=50,KohliStats[[#This Row],[runs]]&lt;100),"FIFTY",IF(KohliStats[[#This Row],[runs]]&gt;=100,"CENTURY",IF(KohliStats[[#This Row],[runs]]=0,"DUCK","")))</f>
        <v/>
      </c>
      <c r="I3">
        <v>49</v>
      </c>
      <c r="M3" s="2" t="s">
        <v>202</v>
      </c>
      <c r="N3" t="s">
        <v>201</v>
      </c>
    </row>
    <row r="4" spans="1:14" x14ac:dyDescent="0.3">
      <c r="A4">
        <v>2</v>
      </c>
      <c r="B4">
        <v>25</v>
      </c>
      <c r="C4" t="s">
        <v>8</v>
      </c>
      <c r="D4" t="s">
        <v>11</v>
      </c>
      <c r="E4" s="1">
        <v>39684</v>
      </c>
      <c r="F4" t="s">
        <v>10</v>
      </c>
      <c r="G4">
        <v>3</v>
      </c>
      <c r="H4" t="str">
        <f>IF(AND(KohliStats[[#This Row],[runs]]&gt;=50,KohliStats[[#This Row],[runs]]&lt;100),"FIFTY",IF(KohliStats[[#This Row],[runs]]&gt;=100,"CENTURY",IF(KohliStats[[#This Row],[runs]]=0,"DUCK","")))</f>
        <v/>
      </c>
      <c r="I4">
        <v>74</v>
      </c>
      <c r="M4" s="3">
        <v>104</v>
      </c>
      <c r="N4" s="31">
        <v>183</v>
      </c>
    </row>
    <row r="5" spans="1:14" x14ac:dyDescent="0.3">
      <c r="A5">
        <v>3</v>
      </c>
      <c r="B5">
        <v>54</v>
      </c>
      <c r="C5" t="s">
        <v>8</v>
      </c>
      <c r="D5" t="s">
        <v>11</v>
      </c>
      <c r="E5" s="1">
        <v>39687</v>
      </c>
      <c r="F5" t="s">
        <v>10</v>
      </c>
      <c r="G5">
        <v>4</v>
      </c>
      <c r="H5" t="str">
        <f>IF(AND(KohliStats[[#This Row],[runs]]&gt;=50,KohliStats[[#This Row],[runs]]&lt;100),"FIFTY",IF(KohliStats[[#This Row],[runs]]&gt;=100,"CENTURY",IF(KohliStats[[#This Row],[runs]]=0,"DUCK","")))</f>
        <v>FIFTY</v>
      </c>
      <c r="I5">
        <v>128</v>
      </c>
      <c r="M5" s="3">
        <v>220</v>
      </c>
      <c r="N5" s="31">
        <v>169</v>
      </c>
    </row>
    <row r="6" spans="1:14" x14ac:dyDescent="0.3">
      <c r="A6">
        <v>4</v>
      </c>
      <c r="B6">
        <v>31</v>
      </c>
      <c r="C6" t="s">
        <v>8</v>
      </c>
      <c r="D6" t="s">
        <v>11</v>
      </c>
      <c r="E6" s="1">
        <v>39689</v>
      </c>
      <c r="F6" t="s">
        <v>10</v>
      </c>
      <c r="G6">
        <v>5</v>
      </c>
      <c r="H6" t="str">
        <f>IF(AND(KohliStats[[#This Row],[runs]]&gt;=50,KohliStats[[#This Row],[runs]]&lt;100),"FIFTY",IF(KohliStats[[#This Row],[runs]]&gt;=100,"CENTURY",IF(KohliStats[[#This Row],[runs]]=0,"DUCK","")))</f>
        <v/>
      </c>
      <c r="I6">
        <v>159</v>
      </c>
      <c r="M6" s="3">
        <v>276</v>
      </c>
      <c r="N6" s="31">
        <v>200</v>
      </c>
    </row>
    <row r="7" spans="1:14" x14ac:dyDescent="0.3">
      <c r="A7">
        <v>5</v>
      </c>
      <c r="B7">
        <v>2</v>
      </c>
      <c r="C7" t="s">
        <v>8</v>
      </c>
      <c r="D7" t="s">
        <v>11</v>
      </c>
      <c r="E7" s="1">
        <v>40070</v>
      </c>
      <c r="F7" t="s">
        <v>10</v>
      </c>
      <c r="G7">
        <v>6</v>
      </c>
      <c r="H7" t="str">
        <f>IF(AND(KohliStats[[#This Row],[runs]]&gt;=50,KohliStats[[#This Row],[runs]]&lt;100),"FIFTY",IF(KohliStats[[#This Row],[runs]]&gt;=100,"CENTURY",IF(KohliStats[[#This Row],[runs]]=0,"DUCK","")))</f>
        <v/>
      </c>
      <c r="I7">
        <v>161</v>
      </c>
      <c r="M7" s="3">
        <v>285</v>
      </c>
      <c r="N7" s="31">
        <v>211</v>
      </c>
    </row>
    <row r="8" spans="1:14" x14ac:dyDescent="0.3">
      <c r="A8">
        <v>6</v>
      </c>
      <c r="B8">
        <v>16</v>
      </c>
      <c r="C8" t="s">
        <v>12</v>
      </c>
      <c r="D8" t="s">
        <v>13</v>
      </c>
      <c r="E8" s="1">
        <v>40082</v>
      </c>
      <c r="F8" t="s">
        <v>10</v>
      </c>
      <c r="G8">
        <v>7</v>
      </c>
      <c r="H8" t="str">
        <f>IF(AND(KohliStats[[#This Row],[runs]]&gt;=50,KohliStats[[#This Row],[runs]]&lt;100),"FIFTY",IF(KohliStats[[#This Row],[runs]]&gt;=100,"CENTURY",IF(KohliStats[[#This Row],[runs]]=0,"DUCK","")))</f>
        <v/>
      </c>
      <c r="I8">
        <v>177</v>
      </c>
      <c r="M8" s="3">
        <v>294</v>
      </c>
      <c r="N8" s="31">
        <v>167</v>
      </c>
    </row>
    <row r="9" spans="1:14" x14ac:dyDescent="0.3">
      <c r="A9">
        <v>8</v>
      </c>
      <c r="B9">
        <v>79</v>
      </c>
      <c r="C9" t="s">
        <v>14</v>
      </c>
      <c r="D9" t="s">
        <v>15</v>
      </c>
      <c r="E9" s="1">
        <v>40086</v>
      </c>
      <c r="F9" t="s">
        <v>10</v>
      </c>
      <c r="G9">
        <v>8</v>
      </c>
      <c r="H9" t="str">
        <f>IF(AND(KohliStats[[#This Row],[runs]]&gt;=50,KohliStats[[#This Row],[runs]]&lt;100),"FIFTY",IF(KohliStats[[#This Row],[runs]]&gt;=100,"CENTURY",IF(KohliStats[[#This Row],[runs]]=0,"DUCK","")))</f>
        <v>FIFTY</v>
      </c>
      <c r="I9">
        <v>256</v>
      </c>
      <c r="M9" s="3">
        <v>298</v>
      </c>
      <c r="N9" s="31">
        <v>235</v>
      </c>
    </row>
    <row r="10" spans="1:14" x14ac:dyDescent="0.3">
      <c r="A10">
        <v>9</v>
      </c>
      <c r="B10">
        <v>30</v>
      </c>
      <c r="C10" t="s">
        <v>16</v>
      </c>
      <c r="D10" t="s">
        <v>17</v>
      </c>
      <c r="E10" s="1">
        <v>40111</v>
      </c>
      <c r="F10" t="s">
        <v>10</v>
      </c>
      <c r="G10">
        <v>9</v>
      </c>
      <c r="H10" t="str">
        <f>IF(AND(KohliStats[[#This Row],[runs]]&gt;=50,KohliStats[[#This Row],[runs]]&lt;100),"FIFTY",IF(KohliStats[[#This Row],[runs]]&gt;=100,"CENTURY",IF(KohliStats[[#This Row],[runs]]=0,"DUCK","")))</f>
        <v/>
      </c>
      <c r="I10">
        <v>286</v>
      </c>
      <c r="M10" s="3">
        <v>306</v>
      </c>
      <c r="N10" s="31">
        <v>204</v>
      </c>
    </row>
    <row r="11" spans="1:14" x14ac:dyDescent="0.3">
      <c r="A11">
        <v>10</v>
      </c>
      <c r="B11">
        <v>10</v>
      </c>
      <c r="C11" t="s">
        <v>16</v>
      </c>
      <c r="D11" t="s">
        <v>18</v>
      </c>
      <c r="E11" s="1">
        <v>40119</v>
      </c>
      <c r="F11" t="s">
        <v>10</v>
      </c>
      <c r="G11">
        <v>10</v>
      </c>
      <c r="H11" t="str">
        <f>IF(AND(KohliStats[[#This Row],[runs]]&gt;=50,KohliStats[[#This Row],[runs]]&lt;100),"FIFTY",IF(KohliStats[[#This Row],[runs]]&gt;=100,"CENTURY",IF(KohliStats[[#This Row],[runs]]=0,"DUCK","")))</f>
        <v/>
      </c>
      <c r="I11">
        <v>296</v>
      </c>
      <c r="M11" s="3">
        <v>349</v>
      </c>
      <c r="N11" s="31">
        <v>213</v>
      </c>
    </row>
    <row r="12" spans="1:14" x14ac:dyDescent="0.3">
      <c r="A12">
        <v>11</v>
      </c>
      <c r="B12">
        <v>27</v>
      </c>
      <c r="C12" t="s">
        <v>8</v>
      </c>
      <c r="D12" t="s">
        <v>19</v>
      </c>
      <c r="E12" s="1">
        <v>40162</v>
      </c>
      <c r="F12" t="s">
        <v>10</v>
      </c>
      <c r="G12">
        <v>11</v>
      </c>
      <c r="H12" t="str">
        <f>IF(AND(KohliStats[[#This Row],[runs]]&gt;=50,KohliStats[[#This Row],[runs]]&lt;100),"FIFTY",IF(KohliStats[[#This Row],[runs]]&gt;=100,"CENTURY",IF(KohliStats[[#This Row],[runs]]=0,"DUCK","")))</f>
        <v/>
      </c>
      <c r="I12">
        <v>323</v>
      </c>
      <c r="M12" s="3">
        <v>350</v>
      </c>
      <c r="N12" s="31">
        <v>243</v>
      </c>
    </row>
    <row r="13" spans="1:14" x14ac:dyDescent="0.3">
      <c r="A13">
        <v>12</v>
      </c>
      <c r="B13">
        <v>54</v>
      </c>
      <c r="C13" t="s">
        <v>8</v>
      </c>
      <c r="D13" t="s">
        <v>20</v>
      </c>
      <c r="E13" s="1">
        <v>40165</v>
      </c>
      <c r="F13" t="s">
        <v>10</v>
      </c>
      <c r="G13">
        <v>12</v>
      </c>
      <c r="H13" t="str">
        <f>IF(AND(KohliStats[[#This Row],[runs]]&gt;=50,KohliStats[[#This Row],[runs]]&lt;100),"FIFTY",IF(KohliStats[[#This Row],[runs]]&gt;=100,"CENTURY",IF(KohliStats[[#This Row],[runs]]=0,"DUCK","")))</f>
        <v>FIFTY</v>
      </c>
      <c r="I13">
        <v>377</v>
      </c>
      <c r="M13" s="3">
        <v>435</v>
      </c>
      <c r="N13" s="31">
        <v>254</v>
      </c>
    </row>
    <row r="14" spans="1:14" x14ac:dyDescent="0.3">
      <c r="A14">
        <v>13</v>
      </c>
      <c r="B14">
        <v>107</v>
      </c>
      <c r="C14" t="s">
        <v>8</v>
      </c>
      <c r="D14" t="s">
        <v>21</v>
      </c>
      <c r="E14" s="1">
        <v>40171</v>
      </c>
      <c r="F14" t="s">
        <v>10</v>
      </c>
      <c r="G14">
        <v>13</v>
      </c>
      <c r="H14" t="str">
        <f>IF(AND(KohliStats[[#This Row],[runs]]&gt;=50,KohliStats[[#This Row],[runs]]&lt;100),"FIFTY",IF(KohliStats[[#This Row],[runs]]&gt;=100,"CENTURY",IF(KohliStats[[#This Row],[runs]]=0,"DUCK","")))</f>
        <v>CENTURY</v>
      </c>
      <c r="I14">
        <v>484</v>
      </c>
      <c r="M14" s="3" t="s">
        <v>137</v>
      </c>
      <c r="N14" s="31">
        <v>2079</v>
      </c>
    </row>
    <row r="15" spans="1:14" x14ac:dyDescent="0.3">
      <c r="A15">
        <v>15</v>
      </c>
      <c r="B15">
        <v>9</v>
      </c>
      <c r="C15" t="s">
        <v>8</v>
      </c>
      <c r="D15" t="s">
        <v>22</v>
      </c>
      <c r="E15" s="1">
        <v>40183</v>
      </c>
      <c r="F15" t="s">
        <v>10</v>
      </c>
      <c r="G15">
        <v>14</v>
      </c>
      <c r="H15" t="str">
        <f>IF(AND(KohliStats[[#This Row],[runs]]&gt;=50,KohliStats[[#This Row],[runs]]&lt;100),"FIFTY",IF(KohliStats[[#This Row],[runs]]&gt;=100,"CENTURY",IF(KohliStats[[#This Row],[runs]]=0,"DUCK","")))</f>
        <v/>
      </c>
      <c r="I15">
        <v>493</v>
      </c>
    </row>
    <row r="16" spans="1:14" x14ac:dyDescent="0.3">
      <c r="A16">
        <v>16</v>
      </c>
      <c r="B16">
        <v>91</v>
      </c>
      <c r="C16" t="s">
        <v>23</v>
      </c>
      <c r="D16" t="s">
        <v>22</v>
      </c>
      <c r="E16" s="1">
        <v>40185</v>
      </c>
      <c r="F16" t="s">
        <v>10</v>
      </c>
      <c r="G16">
        <v>15</v>
      </c>
      <c r="H16" t="str">
        <f>IF(AND(KohliStats[[#This Row],[runs]]&gt;=50,KohliStats[[#This Row],[runs]]&lt;100),"FIFTY",IF(KohliStats[[#This Row],[runs]]&gt;=100,"CENTURY",IF(KohliStats[[#This Row],[runs]]=0,"DUCK","")))</f>
        <v>FIFTY</v>
      </c>
      <c r="I16">
        <v>584</v>
      </c>
    </row>
    <row r="17" spans="1:9" x14ac:dyDescent="0.3">
      <c r="A17">
        <v>17</v>
      </c>
      <c r="B17">
        <v>71</v>
      </c>
      <c r="C17" t="s">
        <v>8</v>
      </c>
      <c r="D17" t="s">
        <v>22</v>
      </c>
      <c r="E17" s="1">
        <v>40188</v>
      </c>
      <c r="F17" t="s">
        <v>10</v>
      </c>
      <c r="G17">
        <v>16</v>
      </c>
      <c r="H17" t="str">
        <f>IF(AND(KohliStats[[#This Row],[runs]]&gt;=50,KohliStats[[#This Row],[runs]]&lt;100),"FIFTY",IF(KohliStats[[#This Row],[runs]]&gt;=100,"CENTURY",IF(KohliStats[[#This Row],[runs]]=0,"DUCK","")))</f>
        <v>FIFTY</v>
      </c>
      <c r="I17">
        <v>655</v>
      </c>
    </row>
    <row r="18" spans="1:9" x14ac:dyDescent="0.3">
      <c r="A18">
        <v>18</v>
      </c>
      <c r="B18">
        <v>102</v>
      </c>
      <c r="C18" t="s">
        <v>23</v>
      </c>
      <c r="D18" t="s">
        <v>22</v>
      </c>
      <c r="E18" s="1">
        <v>40189</v>
      </c>
      <c r="F18" t="s">
        <v>10</v>
      </c>
      <c r="G18">
        <v>17</v>
      </c>
      <c r="H18" t="str">
        <f>IF(AND(KohliStats[[#This Row],[runs]]&gt;=50,KohliStats[[#This Row],[runs]]&lt;100),"FIFTY",IF(KohliStats[[#This Row],[runs]]&gt;=100,"CENTURY",IF(KohliStats[[#This Row],[runs]]=0,"DUCK","")))</f>
        <v>CENTURY</v>
      </c>
      <c r="I18">
        <v>757</v>
      </c>
    </row>
    <row r="19" spans="1:9" x14ac:dyDescent="0.3">
      <c r="A19">
        <v>19</v>
      </c>
      <c r="B19">
        <v>2</v>
      </c>
      <c r="C19" t="s">
        <v>8</v>
      </c>
      <c r="D19" t="s">
        <v>22</v>
      </c>
      <c r="E19" s="1">
        <v>40191</v>
      </c>
      <c r="F19" t="s">
        <v>10</v>
      </c>
      <c r="G19">
        <v>18</v>
      </c>
      <c r="H19" t="str">
        <f>IF(AND(KohliStats[[#This Row],[runs]]&gt;=50,KohliStats[[#This Row],[runs]]&lt;100),"FIFTY",IF(KohliStats[[#This Row],[runs]]&gt;=100,"CENTURY",IF(KohliStats[[#This Row],[runs]]=0,"DUCK","")))</f>
        <v/>
      </c>
      <c r="I19">
        <v>759</v>
      </c>
    </row>
    <row r="20" spans="1:9" x14ac:dyDescent="0.3">
      <c r="A20">
        <v>20</v>
      </c>
      <c r="B20">
        <v>31</v>
      </c>
      <c r="C20" t="s">
        <v>24</v>
      </c>
      <c r="D20" t="s">
        <v>25</v>
      </c>
      <c r="E20" s="1">
        <v>40230</v>
      </c>
      <c r="F20" t="s">
        <v>10</v>
      </c>
      <c r="G20">
        <v>19</v>
      </c>
      <c r="H20" t="str">
        <f>IF(AND(KohliStats[[#This Row],[runs]]&gt;=50,KohliStats[[#This Row],[runs]]&lt;100),"FIFTY",IF(KohliStats[[#This Row],[runs]]&gt;=100,"CENTURY",IF(KohliStats[[#This Row],[runs]]=0,"DUCK","")))</f>
        <v/>
      </c>
      <c r="I20">
        <v>790</v>
      </c>
    </row>
    <row r="21" spans="1:9" x14ac:dyDescent="0.3">
      <c r="A21">
        <v>22</v>
      </c>
      <c r="B21">
        <v>57</v>
      </c>
      <c r="C21" t="s">
        <v>24</v>
      </c>
      <c r="D21" t="s">
        <v>26</v>
      </c>
      <c r="E21" s="1">
        <v>40236</v>
      </c>
      <c r="F21" t="s">
        <v>10</v>
      </c>
      <c r="G21">
        <v>20</v>
      </c>
      <c r="H21" t="str">
        <f>IF(AND(KohliStats[[#This Row],[runs]]&gt;=50,KohliStats[[#This Row],[runs]]&lt;100),"FIFTY",IF(KohliStats[[#This Row],[runs]]&gt;=100,"CENTURY",IF(KohliStats[[#This Row],[runs]]=0,"DUCK","")))</f>
        <v>FIFTY</v>
      </c>
      <c r="I21">
        <v>847</v>
      </c>
    </row>
    <row r="22" spans="1:9" x14ac:dyDescent="0.3">
      <c r="A22">
        <v>23</v>
      </c>
      <c r="B22">
        <v>0</v>
      </c>
      <c r="C22" t="s">
        <v>27</v>
      </c>
      <c r="D22" t="s">
        <v>28</v>
      </c>
      <c r="E22" s="1">
        <v>40326</v>
      </c>
      <c r="F22" t="s">
        <v>10</v>
      </c>
      <c r="G22">
        <v>21</v>
      </c>
      <c r="H22" t="str">
        <f>IF(AND(KohliStats[[#This Row],[runs]]&gt;=50,KohliStats[[#This Row],[runs]]&lt;100),"FIFTY",IF(KohliStats[[#This Row],[runs]]&gt;=100,"CENTURY",IF(KohliStats[[#This Row],[runs]]=0,"DUCK","")))</f>
        <v>DUCK</v>
      </c>
      <c r="I22">
        <v>847</v>
      </c>
    </row>
    <row r="23" spans="1:9" x14ac:dyDescent="0.3">
      <c r="A23">
        <v>24</v>
      </c>
      <c r="B23">
        <v>82</v>
      </c>
      <c r="C23" t="s">
        <v>8</v>
      </c>
      <c r="D23" t="s">
        <v>28</v>
      </c>
      <c r="E23" s="1">
        <v>40328</v>
      </c>
      <c r="F23" t="s">
        <v>10</v>
      </c>
      <c r="G23">
        <v>22</v>
      </c>
      <c r="H23" t="str">
        <f>IF(AND(KohliStats[[#This Row],[runs]]&gt;=50,KohliStats[[#This Row],[runs]]&lt;100),"FIFTY",IF(KohliStats[[#This Row],[runs]]&gt;=100,"CENTURY",IF(KohliStats[[#This Row],[runs]]=0,"DUCK","")))</f>
        <v>FIFTY</v>
      </c>
      <c r="I23">
        <v>929</v>
      </c>
    </row>
    <row r="24" spans="1:9" x14ac:dyDescent="0.3">
      <c r="A24">
        <v>25</v>
      </c>
      <c r="B24">
        <v>18</v>
      </c>
      <c r="C24" t="s">
        <v>27</v>
      </c>
      <c r="D24" t="s">
        <v>29</v>
      </c>
      <c r="E24" s="1">
        <v>40332</v>
      </c>
      <c r="F24" t="s">
        <v>10</v>
      </c>
      <c r="G24">
        <v>23</v>
      </c>
      <c r="H24" t="str">
        <f>IF(AND(KohliStats[[#This Row],[runs]]&gt;=50,KohliStats[[#This Row],[runs]]&lt;100),"FIFTY",IF(KohliStats[[#This Row],[runs]]&gt;=100,"CENTURY",IF(KohliStats[[#This Row],[runs]]=0,"DUCK","")))</f>
        <v/>
      </c>
      <c r="I24">
        <v>947</v>
      </c>
    </row>
    <row r="25" spans="1:9" x14ac:dyDescent="0.3">
      <c r="A25">
        <v>26</v>
      </c>
      <c r="B25">
        <v>68</v>
      </c>
      <c r="C25" t="s">
        <v>8</v>
      </c>
      <c r="D25" t="s">
        <v>29</v>
      </c>
      <c r="E25" s="1">
        <v>40334</v>
      </c>
      <c r="F25" t="s">
        <v>10</v>
      </c>
      <c r="G25">
        <v>24</v>
      </c>
      <c r="H25" t="str">
        <f>IF(AND(KohliStats[[#This Row],[runs]]&gt;=50,KohliStats[[#This Row],[runs]]&lt;100),"FIFTY",IF(KohliStats[[#This Row],[runs]]&gt;=100,"CENTURY",IF(KohliStats[[#This Row],[runs]]=0,"DUCK","")))</f>
        <v>FIFTY</v>
      </c>
      <c r="I25">
        <v>1015</v>
      </c>
    </row>
    <row r="26" spans="1:9" x14ac:dyDescent="0.3">
      <c r="A26">
        <v>27</v>
      </c>
      <c r="B26">
        <v>26</v>
      </c>
      <c r="C26" t="s">
        <v>27</v>
      </c>
      <c r="D26" t="s">
        <v>29</v>
      </c>
      <c r="E26" s="1">
        <v>40341</v>
      </c>
      <c r="F26" t="s">
        <v>30</v>
      </c>
      <c r="G26">
        <v>25</v>
      </c>
      <c r="H26" t="str">
        <f>IF(AND(KohliStats[[#This Row],[runs]]&gt;=50,KohliStats[[#This Row],[runs]]&lt;100),"FIFTY",IF(KohliStats[[#This Row],[runs]]&gt;=100,"CENTURY",IF(KohliStats[[#This Row],[runs]]=0,"DUCK","")))</f>
        <v/>
      </c>
      <c r="I26">
        <v>1041</v>
      </c>
    </row>
    <row r="27" spans="1:9" x14ac:dyDescent="0.3">
      <c r="A27">
        <v>29</v>
      </c>
      <c r="B27">
        <v>11</v>
      </c>
      <c r="C27" t="s">
        <v>23</v>
      </c>
      <c r="D27" t="s">
        <v>9</v>
      </c>
      <c r="E27" s="1">
        <v>40345</v>
      </c>
      <c r="F27" t="s">
        <v>10</v>
      </c>
      <c r="G27">
        <v>26</v>
      </c>
      <c r="H27" t="str">
        <f>IF(AND(KohliStats[[#This Row],[runs]]&gt;=50,KohliStats[[#This Row],[runs]]&lt;100),"FIFTY",IF(KohliStats[[#This Row],[runs]]&gt;=100,"CENTURY",IF(KohliStats[[#This Row],[runs]]=0,"DUCK","")))</f>
        <v/>
      </c>
      <c r="I27">
        <v>1052</v>
      </c>
    </row>
    <row r="28" spans="1:9" x14ac:dyDescent="0.3">
      <c r="A28">
        <v>30</v>
      </c>
      <c r="B28">
        <v>18</v>
      </c>
      <c r="C28" t="s">
        <v>12</v>
      </c>
      <c r="D28" t="s">
        <v>9</v>
      </c>
      <c r="E28" s="1">
        <v>40348</v>
      </c>
      <c r="F28" t="s">
        <v>10</v>
      </c>
      <c r="G28">
        <v>27</v>
      </c>
      <c r="H28" t="str">
        <f>IF(AND(KohliStats[[#This Row],[runs]]&gt;=50,KohliStats[[#This Row],[runs]]&lt;100),"FIFTY",IF(KohliStats[[#This Row],[runs]]&gt;=100,"CENTURY",IF(KohliStats[[#This Row],[runs]]=0,"DUCK","")))</f>
        <v/>
      </c>
      <c r="I28">
        <v>1070</v>
      </c>
    </row>
    <row r="29" spans="1:9" x14ac:dyDescent="0.3">
      <c r="A29">
        <v>31</v>
      </c>
      <c r="B29">
        <v>10</v>
      </c>
      <c r="C29" t="s">
        <v>8</v>
      </c>
      <c r="D29" t="s">
        <v>9</v>
      </c>
      <c r="E29" s="1">
        <v>40351</v>
      </c>
      <c r="F29" t="s">
        <v>10</v>
      </c>
      <c r="G29">
        <v>28</v>
      </c>
      <c r="H29" t="str">
        <f>IF(AND(KohliStats[[#This Row],[runs]]&gt;=50,KohliStats[[#This Row],[runs]]&lt;100),"FIFTY",IF(KohliStats[[#This Row],[runs]]&gt;=100,"CENTURY",IF(KohliStats[[#This Row],[runs]]=0,"DUCK","")))</f>
        <v/>
      </c>
      <c r="I29">
        <v>1080</v>
      </c>
    </row>
    <row r="30" spans="1:9" x14ac:dyDescent="0.3">
      <c r="A30">
        <v>32</v>
      </c>
      <c r="B30">
        <v>28</v>
      </c>
      <c r="C30" t="s">
        <v>8</v>
      </c>
      <c r="D30" t="s">
        <v>9</v>
      </c>
      <c r="E30" s="1">
        <v>40353</v>
      </c>
      <c r="F30" t="s">
        <v>10</v>
      </c>
      <c r="G30">
        <v>29</v>
      </c>
      <c r="H30" t="str">
        <f>IF(AND(KohliStats[[#This Row],[runs]]&gt;=50,KohliStats[[#This Row],[runs]]&lt;100),"FIFTY",IF(KohliStats[[#This Row],[runs]]&gt;=100,"CENTURY",IF(KohliStats[[#This Row],[runs]]=0,"DUCK","")))</f>
        <v/>
      </c>
      <c r="I30">
        <v>1108</v>
      </c>
    </row>
    <row r="31" spans="1:9" x14ac:dyDescent="0.3">
      <c r="A31">
        <v>33</v>
      </c>
      <c r="B31">
        <v>0</v>
      </c>
      <c r="C31" t="s">
        <v>8</v>
      </c>
      <c r="D31" t="s">
        <v>9</v>
      </c>
      <c r="E31" s="1">
        <v>40406</v>
      </c>
      <c r="F31" t="s">
        <v>10</v>
      </c>
      <c r="G31">
        <v>30</v>
      </c>
      <c r="H31" t="str">
        <f>IF(AND(KohliStats[[#This Row],[runs]]&gt;=50,KohliStats[[#This Row],[runs]]&lt;100),"FIFTY",IF(KohliStats[[#This Row],[runs]]&gt;=100,"CENTURY",IF(KohliStats[[#This Row],[runs]]=0,"DUCK","")))</f>
        <v>DUCK</v>
      </c>
      <c r="I31">
        <v>1108</v>
      </c>
    </row>
    <row r="32" spans="1:9" x14ac:dyDescent="0.3">
      <c r="A32">
        <v>34</v>
      </c>
      <c r="B32">
        <v>8</v>
      </c>
      <c r="C32" t="s">
        <v>31</v>
      </c>
      <c r="D32" t="s">
        <v>9</v>
      </c>
      <c r="E32" s="1">
        <v>40415</v>
      </c>
      <c r="F32" t="s">
        <v>10</v>
      </c>
      <c r="G32">
        <v>31</v>
      </c>
      <c r="H32" t="str">
        <f>IF(AND(KohliStats[[#This Row],[runs]]&gt;=50,KohliStats[[#This Row],[runs]]&lt;100),"FIFTY",IF(KohliStats[[#This Row],[runs]]&gt;=100,"CENTURY",IF(KohliStats[[#This Row],[runs]]=0,"DUCK","")))</f>
        <v/>
      </c>
      <c r="I32">
        <v>1116</v>
      </c>
    </row>
    <row r="33" spans="1:9" x14ac:dyDescent="0.3">
      <c r="A33">
        <v>35</v>
      </c>
      <c r="B33">
        <v>37</v>
      </c>
      <c r="C33" t="s">
        <v>8</v>
      </c>
      <c r="D33" t="s">
        <v>9</v>
      </c>
      <c r="E33" s="1">
        <v>40418</v>
      </c>
      <c r="F33" t="s">
        <v>10</v>
      </c>
      <c r="G33">
        <v>32</v>
      </c>
      <c r="H33" t="str">
        <f>IF(AND(KohliStats[[#This Row],[runs]]&gt;=50,KohliStats[[#This Row],[runs]]&lt;100),"FIFTY",IF(KohliStats[[#This Row],[runs]]&gt;=100,"CENTURY",IF(KohliStats[[#This Row],[runs]]=0,"DUCK","")))</f>
        <v/>
      </c>
      <c r="I33">
        <v>1153</v>
      </c>
    </row>
    <row r="34" spans="1:9" x14ac:dyDescent="0.3">
      <c r="A34">
        <v>36</v>
      </c>
      <c r="B34">
        <v>118</v>
      </c>
      <c r="C34" t="s">
        <v>16</v>
      </c>
      <c r="D34" t="s">
        <v>32</v>
      </c>
      <c r="E34" s="1">
        <v>40471</v>
      </c>
      <c r="F34" t="s">
        <v>10</v>
      </c>
      <c r="G34">
        <v>33</v>
      </c>
      <c r="H34" t="str">
        <f>IF(AND(KohliStats[[#This Row],[runs]]&gt;=50,KohliStats[[#This Row],[runs]]&lt;100),"FIFTY",IF(KohliStats[[#This Row],[runs]]&gt;=100,"CENTURY",IF(KohliStats[[#This Row],[runs]]=0,"DUCK","")))</f>
        <v>CENTURY</v>
      </c>
      <c r="I34">
        <v>1271</v>
      </c>
    </row>
    <row r="35" spans="1:9" x14ac:dyDescent="0.3">
      <c r="A35">
        <v>37</v>
      </c>
      <c r="B35">
        <v>105</v>
      </c>
      <c r="C35" t="s">
        <v>31</v>
      </c>
      <c r="D35" t="s">
        <v>33</v>
      </c>
      <c r="E35" s="1">
        <v>40510</v>
      </c>
      <c r="F35" t="s">
        <v>10</v>
      </c>
      <c r="G35">
        <v>34</v>
      </c>
      <c r="H35" t="str">
        <f>IF(AND(KohliStats[[#This Row],[runs]]&gt;=50,KohliStats[[#This Row],[runs]]&lt;100),"FIFTY",IF(KohliStats[[#This Row],[runs]]&gt;=100,"CENTURY",IF(KohliStats[[#This Row],[runs]]=0,"DUCK","")))</f>
        <v>CENTURY</v>
      </c>
      <c r="I35">
        <v>1376</v>
      </c>
    </row>
    <row r="36" spans="1:9" x14ac:dyDescent="0.3">
      <c r="A36">
        <v>38</v>
      </c>
      <c r="B36">
        <v>64</v>
      </c>
      <c r="C36" t="s">
        <v>31</v>
      </c>
      <c r="D36" t="s">
        <v>25</v>
      </c>
      <c r="E36" s="1">
        <v>40513</v>
      </c>
      <c r="F36" t="s">
        <v>10</v>
      </c>
      <c r="G36">
        <v>35</v>
      </c>
      <c r="H36" t="str">
        <f>IF(AND(KohliStats[[#This Row],[runs]]&gt;=50,KohliStats[[#This Row],[runs]]&lt;100),"FIFTY",IF(KohliStats[[#This Row],[runs]]&gt;=100,"CENTURY",IF(KohliStats[[#This Row],[runs]]=0,"DUCK","")))</f>
        <v>FIFTY</v>
      </c>
      <c r="I36">
        <v>1440</v>
      </c>
    </row>
    <row r="37" spans="1:9" x14ac:dyDescent="0.3">
      <c r="A37">
        <v>39</v>
      </c>
      <c r="B37">
        <v>63</v>
      </c>
      <c r="C37" t="s">
        <v>31</v>
      </c>
      <c r="D37" t="s">
        <v>17</v>
      </c>
      <c r="E37" s="1">
        <v>40516</v>
      </c>
      <c r="F37" t="s">
        <v>10</v>
      </c>
      <c r="G37">
        <v>36</v>
      </c>
      <c r="H37" t="str">
        <f>IF(AND(KohliStats[[#This Row],[runs]]&gt;=50,KohliStats[[#This Row],[runs]]&lt;100),"FIFTY",IF(KohliStats[[#This Row],[runs]]&gt;=100,"CENTURY",IF(KohliStats[[#This Row],[runs]]=0,"DUCK","")))</f>
        <v>FIFTY</v>
      </c>
      <c r="I37">
        <v>1503</v>
      </c>
    </row>
    <row r="38" spans="1:9" x14ac:dyDescent="0.3">
      <c r="A38">
        <v>40</v>
      </c>
      <c r="B38">
        <v>0</v>
      </c>
      <c r="C38" t="s">
        <v>31</v>
      </c>
      <c r="D38" t="s">
        <v>34</v>
      </c>
      <c r="E38" s="1">
        <v>40519</v>
      </c>
      <c r="F38" t="s">
        <v>10</v>
      </c>
      <c r="G38">
        <v>37</v>
      </c>
      <c r="H38" t="str">
        <f>IF(AND(KohliStats[[#This Row],[runs]]&gt;=50,KohliStats[[#This Row],[runs]]&lt;100),"FIFTY",IF(KohliStats[[#This Row],[runs]]&gt;=100,"CENTURY",IF(KohliStats[[#This Row],[runs]]=0,"DUCK","")))</f>
        <v>DUCK</v>
      </c>
      <c r="I38">
        <v>1503</v>
      </c>
    </row>
    <row r="39" spans="1:9" x14ac:dyDescent="0.3">
      <c r="A39">
        <v>41</v>
      </c>
      <c r="B39">
        <v>2</v>
      </c>
      <c r="C39" t="s">
        <v>31</v>
      </c>
      <c r="D39" t="s">
        <v>35</v>
      </c>
      <c r="E39" s="1">
        <v>40522</v>
      </c>
      <c r="F39" t="s">
        <v>10</v>
      </c>
      <c r="G39">
        <v>38</v>
      </c>
      <c r="H39" t="str">
        <f>IF(AND(KohliStats[[#This Row],[runs]]&gt;=50,KohliStats[[#This Row],[runs]]&lt;100),"FIFTY",IF(KohliStats[[#This Row],[runs]]&gt;=100,"CENTURY",IF(KohliStats[[#This Row],[runs]]=0,"DUCK","")))</f>
        <v/>
      </c>
      <c r="I39">
        <v>1505</v>
      </c>
    </row>
    <row r="40" spans="1:9" x14ac:dyDescent="0.3">
      <c r="A40">
        <v>42</v>
      </c>
      <c r="B40">
        <v>28</v>
      </c>
      <c r="C40" t="s">
        <v>24</v>
      </c>
      <c r="D40" t="s">
        <v>36</v>
      </c>
      <c r="E40" s="1">
        <v>40552</v>
      </c>
      <c r="F40" t="s">
        <v>30</v>
      </c>
      <c r="G40">
        <v>39</v>
      </c>
      <c r="H40" t="str">
        <f>IF(AND(KohliStats[[#This Row],[runs]]&gt;=50,KohliStats[[#This Row],[runs]]&lt;100),"FIFTY",IF(KohliStats[[#This Row],[runs]]&gt;=100,"CENTURY",IF(KohliStats[[#This Row],[runs]]=0,"DUCK","")))</f>
        <v/>
      </c>
      <c r="I40">
        <v>1533</v>
      </c>
    </row>
    <row r="41" spans="1:9" x14ac:dyDescent="0.3">
      <c r="A41">
        <v>43</v>
      </c>
      <c r="B41">
        <v>54</v>
      </c>
      <c r="C41" t="s">
        <v>24</v>
      </c>
      <c r="D41" t="s">
        <v>36</v>
      </c>
      <c r="E41" s="1">
        <v>40555</v>
      </c>
      <c r="F41" t="s">
        <v>10</v>
      </c>
      <c r="G41">
        <v>40</v>
      </c>
      <c r="H41" t="str">
        <f>IF(AND(KohliStats[[#This Row],[runs]]&gt;=50,KohliStats[[#This Row],[runs]]&lt;100),"FIFTY",IF(KohliStats[[#This Row],[runs]]&gt;=100,"CENTURY",IF(KohliStats[[#This Row],[runs]]=0,"DUCK","")))</f>
        <v>FIFTY</v>
      </c>
      <c r="I41">
        <v>1587</v>
      </c>
    </row>
    <row r="42" spans="1:9" x14ac:dyDescent="0.3">
      <c r="A42">
        <v>44</v>
      </c>
      <c r="B42">
        <v>22</v>
      </c>
      <c r="C42" t="s">
        <v>24</v>
      </c>
      <c r="D42" t="s">
        <v>15</v>
      </c>
      <c r="E42" s="1">
        <v>40558</v>
      </c>
      <c r="F42" t="s">
        <v>10</v>
      </c>
      <c r="G42">
        <v>41</v>
      </c>
      <c r="H42" t="str">
        <f>IF(AND(KohliStats[[#This Row],[runs]]&gt;=50,KohliStats[[#This Row],[runs]]&lt;100),"FIFTY",IF(KohliStats[[#This Row],[runs]]&gt;=100,"CENTURY",IF(KohliStats[[#This Row],[runs]]=0,"DUCK","")))</f>
        <v/>
      </c>
      <c r="I42">
        <v>1609</v>
      </c>
    </row>
    <row r="43" spans="1:9" x14ac:dyDescent="0.3">
      <c r="A43">
        <v>45</v>
      </c>
      <c r="B43">
        <v>28</v>
      </c>
      <c r="C43" t="s">
        <v>24</v>
      </c>
      <c r="D43" t="s">
        <v>37</v>
      </c>
      <c r="E43" s="1">
        <v>40561</v>
      </c>
      <c r="F43" t="s">
        <v>10</v>
      </c>
      <c r="G43">
        <v>42</v>
      </c>
      <c r="H43" t="str">
        <f>IF(AND(KohliStats[[#This Row],[runs]]&gt;=50,KohliStats[[#This Row],[runs]]&lt;100),"FIFTY",IF(KohliStats[[#This Row],[runs]]&gt;=100,"CENTURY",IF(KohliStats[[#This Row],[runs]]=0,"DUCK","")))</f>
        <v/>
      </c>
      <c r="I43">
        <v>1637</v>
      </c>
    </row>
    <row r="44" spans="1:9" x14ac:dyDescent="0.3">
      <c r="A44">
        <v>46</v>
      </c>
      <c r="B44">
        <v>87</v>
      </c>
      <c r="C44" t="s">
        <v>24</v>
      </c>
      <c r="D44" t="s">
        <v>38</v>
      </c>
      <c r="E44" s="1">
        <v>40564</v>
      </c>
      <c r="F44" t="s">
        <v>10</v>
      </c>
      <c r="G44">
        <v>43</v>
      </c>
      <c r="H44" t="str">
        <f>IF(AND(KohliStats[[#This Row],[runs]]&gt;=50,KohliStats[[#This Row],[runs]]&lt;100),"FIFTY",IF(KohliStats[[#This Row],[runs]]&gt;=100,"CENTURY",IF(KohliStats[[#This Row],[runs]]=0,"DUCK","")))</f>
        <v>FIFTY</v>
      </c>
      <c r="I44">
        <v>1724</v>
      </c>
    </row>
    <row r="45" spans="1:9" x14ac:dyDescent="0.3">
      <c r="A45">
        <v>47</v>
      </c>
      <c r="B45">
        <v>2</v>
      </c>
      <c r="C45" t="s">
        <v>24</v>
      </c>
      <c r="D45" t="s">
        <v>13</v>
      </c>
      <c r="E45" s="1">
        <v>40566</v>
      </c>
      <c r="F45" t="s">
        <v>10</v>
      </c>
      <c r="G45">
        <v>44</v>
      </c>
      <c r="H45" t="str">
        <f>IF(AND(KohliStats[[#This Row],[runs]]&gt;=50,KohliStats[[#This Row],[runs]]&lt;100),"FIFTY",IF(KohliStats[[#This Row],[runs]]&gt;=100,"CENTURY",IF(KohliStats[[#This Row],[runs]]=0,"DUCK","")))</f>
        <v/>
      </c>
      <c r="I45">
        <v>1726</v>
      </c>
    </row>
    <row r="46" spans="1:9" x14ac:dyDescent="0.3">
      <c r="A46">
        <v>48</v>
      </c>
      <c r="B46">
        <v>100</v>
      </c>
      <c r="C46" t="s">
        <v>23</v>
      </c>
      <c r="D46" t="s">
        <v>22</v>
      </c>
      <c r="E46" s="1">
        <v>40593</v>
      </c>
      <c r="F46" t="s">
        <v>10</v>
      </c>
      <c r="G46">
        <v>45</v>
      </c>
      <c r="H46" t="str">
        <f>IF(AND(KohliStats[[#This Row],[runs]]&gt;=50,KohliStats[[#This Row],[runs]]&lt;100),"FIFTY",IF(KohliStats[[#This Row],[runs]]&gt;=100,"CENTURY",IF(KohliStats[[#This Row],[runs]]=0,"DUCK","")))</f>
        <v>CENTURY</v>
      </c>
      <c r="I46">
        <v>1826</v>
      </c>
    </row>
    <row r="47" spans="1:9" x14ac:dyDescent="0.3">
      <c r="A47">
        <v>49</v>
      </c>
      <c r="B47">
        <v>8</v>
      </c>
      <c r="C47" t="s">
        <v>39</v>
      </c>
      <c r="D47" t="s">
        <v>34</v>
      </c>
      <c r="E47" s="1">
        <v>40601</v>
      </c>
      <c r="F47" t="s">
        <v>10</v>
      </c>
      <c r="G47">
        <v>46</v>
      </c>
      <c r="H47" t="str">
        <f>IF(AND(KohliStats[[#This Row],[runs]]&gt;=50,KohliStats[[#This Row],[runs]]&lt;100),"FIFTY",IF(KohliStats[[#This Row],[runs]]&gt;=100,"CENTURY",IF(KohliStats[[#This Row],[runs]]=0,"DUCK","")))</f>
        <v/>
      </c>
      <c r="I47">
        <v>1834</v>
      </c>
    </row>
    <row r="48" spans="1:9" x14ac:dyDescent="0.3">
      <c r="A48">
        <v>50</v>
      </c>
      <c r="B48">
        <v>34</v>
      </c>
      <c r="C48" t="s">
        <v>40</v>
      </c>
      <c r="D48" t="s">
        <v>34</v>
      </c>
      <c r="E48" s="1">
        <v>40608</v>
      </c>
      <c r="F48" t="s">
        <v>10</v>
      </c>
      <c r="G48">
        <v>47</v>
      </c>
      <c r="H48" t="str">
        <f>IF(AND(KohliStats[[#This Row],[runs]]&gt;=50,KohliStats[[#This Row],[runs]]&lt;100),"FIFTY",IF(KohliStats[[#This Row],[runs]]&gt;=100,"CENTURY",IF(KohliStats[[#This Row],[runs]]=0,"DUCK","")))</f>
        <v/>
      </c>
      <c r="I48">
        <v>1868</v>
      </c>
    </row>
    <row r="49" spans="1:9" x14ac:dyDescent="0.3">
      <c r="A49">
        <v>51</v>
      </c>
      <c r="B49">
        <v>12</v>
      </c>
      <c r="C49" t="s">
        <v>41</v>
      </c>
      <c r="D49" t="s">
        <v>42</v>
      </c>
      <c r="E49" s="1">
        <v>40611</v>
      </c>
      <c r="F49" t="s">
        <v>10</v>
      </c>
      <c r="G49">
        <v>48</v>
      </c>
      <c r="H49" t="str">
        <f>IF(AND(KohliStats[[#This Row],[runs]]&gt;=50,KohliStats[[#This Row],[runs]]&lt;100),"FIFTY",IF(KohliStats[[#This Row],[runs]]&gt;=100,"CENTURY",IF(KohliStats[[#This Row],[runs]]=0,"DUCK","")))</f>
        <v/>
      </c>
      <c r="I49">
        <v>1880</v>
      </c>
    </row>
    <row r="50" spans="1:9" x14ac:dyDescent="0.3">
      <c r="A50">
        <v>52</v>
      </c>
      <c r="B50">
        <v>1</v>
      </c>
      <c r="C50" t="s">
        <v>24</v>
      </c>
      <c r="D50" t="s">
        <v>20</v>
      </c>
      <c r="E50" s="1">
        <v>40614</v>
      </c>
      <c r="F50" t="s">
        <v>10</v>
      </c>
      <c r="G50">
        <v>49</v>
      </c>
      <c r="H50" t="str">
        <f>IF(AND(KohliStats[[#This Row],[runs]]&gt;=50,KohliStats[[#This Row],[runs]]&lt;100),"FIFTY",IF(KohliStats[[#This Row],[runs]]&gt;=100,"CENTURY",IF(KohliStats[[#This Row],[runs]]=0,"DUCK","")))</f>
        <v/>
      </c>
      <c r="I50">
        <v>1881</v>
      </c>
    </row>
    <row r="51" spans="1:9" x14ac:dyDescent="0.3">
      <c r="A51">
        <v>53</v>
      </c>
      <c r="B51">
        <v>59</v>
      </c>
      <c r="C51" t="s">
        <v>14</v>
      </c>
      <c r="D51" t="s">
        <v>35</v>
      </c>
      <c r="E51" s="1">
        <v>40622</v>
      </c>
      <c r="F51" t="s">
        <v>10</v>
      </c>
      <c r="G51">
        <v>50</v>
      </c>
      <c r="H51" t="str">
        <f>IF(AND(KohliStats[[#This Row],[runs]]&gt;=50,KohliStats[[#This Row],[runs]]&lt;100),"FIFTY",IF(KohliStats[[#This Row],[runs]]&gt;=100,"CENTURY",IF(KohliStats[[#This Row],[runs]]=0,"DUCK","")))</f>
        <v>FIFTY</v>
      </c>
      <c r="I51">
        <v>1940</v>
      </c>
    </row>
    <row r="52" spans="1:9" x14ac:dyDescent="0.3">
      <c r="A52">
        <v>54</v>
      </c>
      <c r="B52">
        <v>24</v>
      </c>
      <c r="C52" t="s">
        <v>16</v>
      </c>
      <c r="D52" t="s">
        <v>26</v>
      </c>
      <c r="E52" s="1">
        <v>40626</v>
      </c>
      <c r="F52" t="s">
        <v>10</v>
      </c>
      <c r="G52">
        <v>51</v>
      </c>
      <c r="H52" t="str">
        <f>IF(AND(KohliStats[[#This Row],[runs]]&gt;=50,KohliStats[[#This Row],[runs]]&lt;100),"FIFTY",IF(KohliStats[[#This Row],[runs]]&gt;=100,"CENTURY",IF(KohliStats[[#This Row],[runs]]=0,"DUCK","")))</f>
        <v/>
      </c>
      <c r="I52">
        <v>1964</v>
      </c>
    </row>
    <row r="53" spans="1:9" x14ac:dyDescent="0.3">
      <c r="A53">
        <v>55</v>
      </c>
      <c r="B53">
        <v>9</v>
      </c>
      <c r="C53" t="s">
        <v>12</v>
      </c>
      <c r="D53" t="s">
        <v>18</v>
      </c>
      <c r="E53" s="1">
        <v>40632</v>
      </c>
      <c r="F53" t="s">
        <v>10</v>
      </c>
      <c r="G53">
        <v>52</v>
      </c>
      <c r="H53" t="str">
        <f>IF(AND(KohliStats[[#This Row],[runs]]&gt;=50,KohliStats[[#This Row],[runs]]&lt;100),"FIFTY",IF(KohliStats[[#This Row],[runs]]&gt;=100,"CENTURY",IF(KohliStats[[#This Row],[runs]]=0,"DUCK","")))</f>
        <v/>
      </c>
      <c r="I53">
        <v>1973</v>
      </c>
    </row>
    <row r="54" spans="1:9" x14ac:dyDescent="0.3">
      <c r="A54">
        <v>56</v>
      </c>
      <c r="B54">
        <v>35</v>
      </c>
      <c r="C54" t="s">
        <v>8</v>
      </c>
      <c r="D54" t="s">
        <v>43</v>
      </c>
      <c r="E54" s="1">
        <v>40635</v>
      </c>
      <c r="F54" t="s">
        <v>10</v>
      </c>
      <c r="G54">
        <v>53</v>
      </c>
      <c r="H54" t="str">
        <f>IF(AND(KohliStats[[#This Row],[runs]]&gt;=50,KohliStats[[#This Row],[runs]]&lt;100),"FIFTY",IF(KohliStats[[#This Row],[runs]]&gt;=100,"CENTURY",IF(KohliStats[[#This Row],[runs]]=0,"DUCK","")))</f>
        <v/>
      </c>
      <c r="I54">
        <v>2008</v>
      </c>
    </row>
    <row r="55" spans="1:9" x14ac:dyDescent="0.3">
      <c r="A55">
        <v>57</v>
      </c>
      <c r="B55">
        <v>14</v>
      </c>
      <c r="C55" t="s">
        <v>14</v>
      </c>
      <c r="D55" t="s">
        <v>44</v>
      </c>
      <c r="E55" s="1">
        <v>40698</v>
      </c>
      <c r="F55" t="s">
        <v>30</v>
      </c>
      <c r="G55">
        <v>54</v>
      </c>
      <c r="H55" t="str">
        <f>IF(AND(KohliStats[[#This Row],[runs]]&gt;=50,KohliStats[[#This Row],[runs]]&lt;100),"FIFTY",IF(KohliStats[[#This Row],[runs]]&gt;=100,"CENTURY",IF(KohliStats[[#This Row],[runs]]=0,"DUCK","")))</f>
        <v/>
      </c>
      <c r="I55">
        <v>2022</v>
      </c>
    </row>
    <row r="56" spans="1:9" x14ac:dyDescent="0.3">
      <c r="A56">
        <v>58</v>
      </c>
      <c r="B56">
        <v>2</v>
      </c>
      <c r="C56" t="s">
        <v>14</v>
      </c>
      <c r="D56" t="s">
        <v>44</v>
      </c>
      <c r="E56" s="1">
        <v>40700</v>
      </c>
      <c r="F56" t="s">
        <v>10</v>
      </c>
      <c r="G56">
        <v>55</v>
      </c>
      <c r="H56" t="str">
        <f>IF(AND(KohliStats[[#This Row],[runs]]&gt;=50,KohliStats[[#This Row],[runs]]&lt;100),"FIFTY",IF(KohliStats[[#This Row],[runs]]&gt;=100,"CENTURY",IF(KohliStats[[#This Row],[runs]]=0,"DUCK","")))</f>
        <v/>
      </c>
      <c r="I56">
        <v>2024</v>
      </c>
    </row>
    <row r="57" spans="1:9" x14ac:dyDescent="0.3">
      <c r="A57">
        <v>59</v>
      </c>
      <c r="B57">
        <v>81</v>
      </c>
      <c r="C57" t="s">
        <v>14</v>
      </c>
      <c r="D57" t="s">
        <v>44</v>
      </c>
      <c r="E57" s="1">
        <v>40702</v>
      </c>
      <c r="F57" t="s">
        <v>10</v>
      </c>
      <c r="G57">
        <v>56</v>
      </c>
      <c r="H57" t="str">
        <f>IF(AND(KohliStats[[#This Row],[runs]]&gt;=50,KohliStats[[#This Row],[runs]]&lt;100),"FIFTY",IF(KohliStats[[#This Row],[runs]]&gt;=100,"CENTURY",IF(KohliStats[[#This Row],[runs]]=0,"DUCK","")))</f>
        <v>FIFTY</v>
      </c>
      <c r="I57">
        <v>2105</v>
      </c>
    </row>
    <row r="58" spans="1:9" x14ac:dyDescent="0.3">
      <c r="A58">
        <v>60</v>
      </c>
      <c r="B58">
        <v>0</v>
      </c>
      <c r="C58" t="s">
        <v>14</v>
      </c>
      <c r="D58" t="s">
        <v>45</v>
      </c>
      <c r="E58" s="1">
        <v>40705</v>
      </c>
      <c r="F58" t="s">
        <v>10</v>
      </c>
      <c r="G58">
        <v>57</v>
      </c>
      <c r="H58" t="str">
        <f>IF(AND(KohliStats[[#This Row],[runs]]&gt;=50,KohliStats[[#This Row],[runs]]&lt;100),"FIFTY",IF(KohliStats[[#This Row],[runs]]&gt;=100,"CENTURY",IF(KohliStats[[#This Row],[runs]]=0,"DUCK","")))</f>
        <v>DUCK</v>
      </c>
      <c r="I58">
        <v>2105</v>
      </c>
    </row>
    <row r="59" spans="1:9" x14ac:dyDescent="0.3">
      <c r="A59">
        <v>61</v>
      </c>
      <c r="B59">
        <v>22</v>
      </c>
      <c r="C59" t="s">
        <v>14</v>
      </c>
      <c r="D59" t="s">
        <v>45</v>
      </c>
      <c r="E59" s="1">
        <v>40707</v>
      </c>
      <c r="F59" t="s">
        <v>10</v>
      </c>
      <c r="G59">
        <v>58</v>
      </c>
      <c r="H59" t="str">
        <f>IF(AND(KohliStats[[#This Row],[runs]]&gt;=50,KohliStats[[#This Row],[runs]]&lt;100),"FIFTY",IF(KohliStats[[#This Row],[runs]]&gt;=100,"CENTURY",IF(KohliStats[[#This Row],[runs]]=0,"DUCK","")))</f>
        <v/>
      </c>
      <c r="I59">
        <v>2127</v>
      </c>
    </row>
    <row r="60" spans="1:9" x14ac:dyDescent="0.3">
      <c r="A60">
        <v>62</v>
      </c>
      <c r="B60">
        <v>94</v>
      </c>
      <c r="C60" t="s">
        <v>14</v>
      </c>
      <c r="D60" t="s">
        <v>46</v>
      </c>
      <c r="E60" s="1">
        <v>40710</v>
      </c>
      <c r="F60" t="s">
        <v>10</v>
      </c>
      <c r="G60">
        <v>59</v>
      </c>
      <c r="H60" t="str">
        <f>IF(AND(KohliStats[[#This Row],[runs]]&gt;=50,KohliStats[[#This Row],[runs]]&lt;100),"FIFTY",IF(KohliStats[[#This Row],[runs]]&gt;=100,"CENTURY",IF(KohliStats[[#This Row],[runs]]=0,"DUCK","")))</f>
        <v>FIFTY</v>
      </c>
      <c r="I60">
        <v>2221</v>
      </c>
    </row>
    <row r="61" spans="1:9" x14ac:dyDescent="0.3">
      <c r="A61">
        <v>63</v>
      </c>
      <c r="B61">
        <v>4</v>
      </c>
      <c r="C61" t="s">
        <v>14</v>
      </c>
      <c r="D61" t="s">
        <v>46</v>
      </c>
      <c r="E61" s="1">
        <v>40714</v>
      </c>
      <c r="F61" t="s">
        <v>47</v>
      </c>
      <c r="G61">
        <v>60</v>
      </c>
      <c r="H61" t="str">
        <f>IF(AND(KohliStats[[#This Row],[runs]]&gt;=50,KohliStats[[#This Row],[runs]]&lt;100),"FIFTY",IF(KohliStats[[#This Row],[runs]]&gt;=100,"CENTURY",IF(KohliStats[[#This Row],[runs]]=0,"DUCK","")))</f>
        <v/>
      </c>
      <c r="I61">
        <v>2225</v>
      </c>
    </row>
    <row r="62" spans="1:9" x14ac:dyDescent="0.3">
      <c r="A62">
        <v>64</v>
      </c>
      <c r="B62">
        <v>15</v>
      </c>
      <c r="C62" t="s">
        <v>14</v>
      </c>
      <c r="D62" t="s">
        <v>46</v>
      </c>
      <c r="E62" s="1">
        <v>40714</v>
      </c>
      <c r="F62" t="s">
        <v>47</v>
      </c>
      <c r="G62">
        <v>61</v>
      </c>
      <c r="H62" t="str">
        <f>IF(AND(KohliStats[[#This Row],[runs]]&gt;=50,KohliStats[[#This Row],[runs]]&lt;100),"FIFTY",IF(KohliStats[[#This Row],[runs]]&gt;=100,"CENTURY",IF(KohliStats[[#This Row],[runs]]=0,"DUCK","")))</f>
        <v/>
      </c>
      <c r="I62">
        <v>2240</v>
      </c>
    </row>
    <row r="63" spans="1:9" x14ac:dyDescent="0.3">
      <c r="A63">
        <v>65</v>
      </c>
      <c r="B63">
        <v>0</v>
      </c>
      <c r="C63" t="s">
        <v>14</v>
      </c>
      <c r="D63" t="s">
        <v>48</v>
      </c>
      <c r="E63" s="1">
        <v>40722</v>
      </c>
      <c r="F63" t="s">
        <v>47</v>
      </c>
      <c r="G63">
        <v>62</v>
      </c>
      <c r="H63" t="str">
        <f>IF(AND(KohliStats[[#This Row],[runs]]&gt;=50,KohliStats[[#This Row],[runs]]&lt;100),"FIFTY",IF(KohliStats[[#This Row],[runs]]&gt;=100,"CENTURY",IF(KohliStats[[#This Row],[runs]]=0,"DUCK","")))</f>
        <v>DUCK</v>
      </c>
      <c r="I63">
        <v>2240</v>
      </c>
    </row>
    <row r="64" spans="1:9" x14ac:dyDescent="0.3">
      <c r="A64">
        <v>66</v>
      </c>
      <c r="B64">
        <v>27</v>
      </c>
      <c r="C64" t="s">
        <v>14</v>
      </c>
      <c r="D64" t="s">
        <v>48</v>
      </c>
      <c r="E64" s="1">
        <v>40722</v>
      </c>
      <c r="F64" t="s">
        <v>47</v>
      </c>
      <c r="G64">
        <v>63</v>
      </c>
      <c r="H64" t="str">
        <f>IF(AND(KohliStats[[#This Row],[runs]]&gt;=50,KohliStats[[#This Row],[runs]]&lt;100),"FIFTY",IF(KohliStats[[#This Row],[runs]]&gt;=100,"CENTURY",IF(KohliStats[[#This Row],[runs]]=0,"DUCK","")))</f>
        <v/>
      </c>
      <c r="I64">
        <v>2267</v>
      </c>
    </row>
    <row r="65" spans="1:9" x14ac:dyDescent="0.3">
      <c r="A65">
        <v>67</v>
      </c>
      <c r="B65">
        <v>30</v>
      </c>
      <c r="C65" t="s">
        <v>14</v>
      </c>
      <c r="D65" t="s">
        <v>49</v>
      </c>
      <c r="E65" s="1">
        <v>40730</v>
      </c>
      <c r="F65" t="s">
        <v>47</v>
      </c>
      <c r="G65">
        <v>64</v>
      </c>
      <c r="H65" t="str">
        <f>IF(AND(KohliStats[[#This Row],[runs]]&gt;=50,KohliStats[[#This Row],[runs]]&lt;100),"FIFTY",IF(KohliStats[[#This Row],[runs]]&gt;=100,"CENTURY",IF(KohliStats[[#This Row],[runs]]=0,"DUCK","")))</f>
        <v/>
      </c>
      <c r="I65">
        <v>2297</v>
      </c>
    </row>
    <row r="66" spans="1:9" x14ac:dyDescent="0.3">
      <c r="A66">
        <v>69</v>
      </c>
      <c r="B66">
        <v>4</v>
      </c>
      <c r="C66" t="s">
        <v>39</v>
      </c>
      <c r="D66" t="s">
        <v>50</v>
      </c>
      <c r="E66" s="1">
        <v>40786</v>
      </c>
      <c r="F66" t="s">
        <v>30</v>
      </c>
      <c r="G66">
        <v>65</v>
      </c>
      <c r="H66" t="str">
        <f>IF(AND(KohliStats[[#This Row],[runs]]&gt;=50,KohliStats[[#This Row],[runs]]&lt;100),"FIFTY",IF(KohliStats[[#This Row],[runs]]&gt;=100,"CENTURY",IF(KohliStats[[#This Row],[runs]]=0,"DUCK","")))</f>
        <v/>
      </c>
      <c r="I66">
        <v>2301</v>
      </c>
    </row>
    <row r="67" spans="1:9" x14ac:dyDescent="0.3">
      <c r="A67">
        <v>70</v>
      </c>
      <c r="B67">
        <v>55</v>
      </c>
      <c r="C67" t="s">
        <v>39</v>
      </c>
      <c r="D67" t="s">
        <v>51</v>
      </c>
      <c r="E67" s="1">
        <v>40789</v>
      </c>
      <c r="F67" t="s">
        <v>10</v>
      </c>
      <c r="G67">
        <v>66</v>
      </c>
      <c r="H67" t="str">
        <f>IF(AND(KohliStats[[#This Row],[runs]]&gt;=50,KohliStats[[#This Row],[runs]]&lt;100),"FIFTY",IF(KohliStats[[#This Row],[runs]]&gt;=100,"CENTURY",IF(KohliStats[[#This Row],[runs]]=0,"DUCK","")))</f>
        <v>FIFTY</v>
      </c>
      <c r="I67">
        <v>2356</v>
      </c>
    </row>
    <row r="68" spans="1:9" x14ac:dyDescent="0.3">
      <c r="A68">
        <v>71</v>
      </c>
      <c r="B68">
        <v>9</v>
      </c>
      <c r="C68" t="s">
        <v>39</v>
      </c>
      <c r="D68" t="s">
        <v>52</v>
      </c>
      <c r="E68" s="1">
        <v>40792</v>
      </c>
      <c r="F68" t="s">
        <v>10</v>
      </c>
      <c r="G68">
        <v>67</v>
      </c>
      <c r="H68" t="str">
        <f>IF(AND(KohliStats[[#This Row],[runs]]&gt;=50,KohliStats[[#This Row],[runs]]&lt;100),"FIFTY",IF(KohliStats[[#This Row],[runs]]&gt;=100,"CENTURY",IF(KohliStats[[#This Row],[runs]]=0,"DUCK","")))</f>
        <v/>
      </c>
      <c r="I68">
        <v>2365</v>
      </c>
    </row>
    <row r="69" spans="1:9" x14ac:dyDescent="0.3">
      <c r="A69">
        <v>72</v>
      </c>
      <c r="B69">
        <v>7</v>
      </c>
      <c r="C69" t="s">
        <v>39</v>
      </c>
      <c r="D69" t="s">
        <v>53</v>
      </c>
      <c r="E69" s="1">
        <v>40795</v>
      </c>
      <c r="F69" t="s">
        <v>10</v>
      </c>
      <c r="G69">
        <v>68</v>
      </c>
      <c r="H69" t="str">
        <f>IF(AND(KohliStats[[#This Row],[runs]]&gt;=50,KohliStats[[#This Row],[runs]]&lt;100),"FIFTY",IF(KohliStats[[#This Row],[runs]]&gt;=100,"CENTURY",IF(KohliStats[[#This Row],[runs]]=0,"DUCK","")))</f>
        <v/>
      </c>
      <c r="I69">
        <v>2372</v>
      </c>
    </row>
    <row r="70" spans="1:9" x14ac:dyDescent="0.3">
      <c r="A70">
        <v>73</v>
      </c>
      <c r="B70">
        <v>16</v>
      </c>
      <c r="C70" t="s">
        <v>39</v>
      </c>
      <c r="D70" t="s">
        <v>54</v>
      </c>
      <c r="E70" s="1">
        <v>40797</v>
      </c>
      <c r="F70" t="s">
        <v>10</v>
      </c>
      <c r="G70">
        <v>69</v>
      </c>
      <c r="H70" t="str">
        <f>IF(AND(KohliStats[[#This Row],[runs]]&gt;=50,KohliStats[[#This Row],[runs]]&lt;100),"FIFTY",IF(KohliStats[[#This Row],[runs]]&gt;=100,"CENTURY",IF(KohliStats[[#This Row],[runs]]=0,"DUCK","")))</f>
        <v/>
      </c>
      <c r="I70">
        <v>2388</v>
      </c>
    </row>
    <row r="71" spans="1:9" x14ac:dyDescent="0.3">
      <c r="A71">
        <v>74</v>
      </c>
      <c r="B71">
        <v>107</v>
      </c>
      <c r="C71" t="s">
        <v>39</v>
      </c>
      <c r="D71" t="s">
        <v>55</v>
      </c>
      <c r="E71" s="1">
        <v>40802</v>
      </c>
      <c r="F71" t="s">
        <v>10</v>
      </c>
      <c r="G71">
        <v>70</v>
      </c>
      <c r="H71" t="str">
        <f>IF(AND(KohliStats[[#This Row],[runs]]&gt;=50,KohliStats[[#This Row],[runs]]&lt;100),"FIFTY",IF(KohliStats[[#This Row],[runs]]&gt;=100,"CENTURY",IF(KohliStats[[#This Row],[runs]]=0,"DUCK","")))</f>
        <v>CENTURY</v>
      </c>
      <c r="I71">
        <v>2495</v>
      </c>
    </row>
    <row r="72" spans="1:9" x14ac:dyDescent="0.3">
      <c r="A72">
        <v>75</v>
      </c>
      <c r="B72">
        <v>37</v>
      </c>
      <c r="C72" t="s">
        <v>39</v>
      </c>
      <c r="D72" t="s">
        <v>56</v>
      </c>
      <c r="E72" s="1">
        <v>40830</v>
      </c>
      <c r="F72" t="s">
        <v>10</v>
      </c>
      <c r="G72">
        <v>71</v>
      </c>
      <c r="H72" t="str">
        <f>IF(AND(KohliStats[[#This Row],[runs]]&gt;=50,KohliStats[[#This Row],[runs]]&lt;100),"FIFTY",IF(KohliStats[[#This Row],[runs]]&gt;=100,"CENTURY",IF(KohliStats[[#This Row],[runs]]=0,"DUCK","")))</f>
        <v/>
      </c>
      <c r="I72">
        <v>2532</v>
      </c>
    </row>
    <row r="73" spans="1:9" x14ac:dyDescent="0.3">
      <c r="A73">
        <v>76</v>
      </c>
      <c r="B73">
        <v>112</v>
      </c>
      <c r="C73" t="s">
        <v>39</v>
      </c>
      <c r="D73" t="s">
        <v>42</v>
      </c>
      <c r="E73" s="1">
        <v>40833</v>
      </c>
      <c r="F73" t="s">
        <v>10</v>
      </c>
      <c r="G73">
        <v>72</v>
      </c>
      <c r="H73" t="str">
        <f>IF(AND(KohliStats[[#This Row],[runs]]&gt;=50,KohliStats[[#This Row],[runs]]&lt;100),"FIFTY",IF(KohliStats[[#This Row],[runs]]&gt;=100,"CENTURY",IF(KohliStats[[#This Row],[runs]]=0,"DUCK","")))</f>
        <v>CENTURY</v>
      </c>
      <c r="I73">
        <v>2644</v>
      </c>
    </row>
    <row r="74" spans="1:9" x14ac:dyDescent="0.3">
      <c r="A74">
        <v>77</v>
      </c>
      <c r="B74">
        <v>35</v>
      </c>
      <c r="C74" t="s">
        <v>39</v>
      </c>
      <c r="D74" t="s">
        <v>18</v>
      </c>
      <c r="E74" s="1">
        <v>40836</v>
      </c>
      <c r="F74" t="s">
        <v>10</v>
      </c>
      <c r="G74">
        <v>73</v>
      </c>
      <c r="H74" t="str">
        <f>IF(AND(KohliStats[[#This Row],[runs]]&gt;=50,KohliStats[[#This Row],[runs]]&lt;100),"FIFTY",IF(KohliStats[[#This Row],[runs]]&gt;=100,"CENTURY",IF(KohliStats[[#This Row],[runs]]=0,"DUCK","")))</f>
        <v/>
      </c>
      <c r="I74">
        <v>2679</v>
      </c>
    </row>
    <row r="75" spans="1:9" x14ac:dyDescent="0.3">
      <c r="A75">
        <v>78</v>
      </c>
      <c r="B75">
        <v>86</v>
      </c>
      <c r="C75" t="s">
        <v>39</v>
      </c>
      <c r="D75" t="s">
        <v>43</v>
      </c>
      <c r="E75" s="1">
        <v>40839</v>
      </c>
      <c r="F75" t="s">
        <v>10</v>
      </c>
      <c r="G75">
        <v>74</v>
      </c>
      <c r="H75" t="str">
        <f>IF(AND(KohliStats[[#This Row],[runs]]&gt;=50,KohliStats[[#This Row],[runs]]&lt;100),"FIFTY",IF(KohliStats[[#This Row],[runs]]&gt;=100,"CENTURY",IF(KohliStats[[#This Row],[runs]]=0,"DUCK","")))</f>
        <v>FIFTY</v>
      </c>
      <c r="I75">
        <v>2765</v>
      </c>
    </row>
    <row r="76" spans="1:9" x14ac:dyDescent="0.3">
      <c r="A76">
        <v>79</v>
      </c>
      <c r="B76">
        <v>0</v>
      </c>
      <c r="C76" t="s">
        <v>39</v>
      </c>
      <c r="D76" t="s">
        <v>21</v>
      </c>
      <c r="E76" s="1">
        <v>40841</v>
      </c>
      <c r="F76" t="s">
        <v>10</v>
      </c>
      <c r="G76">
        <v>75</v>
      </c>
      <c r="H76" t="str">
        <f>IF(AND(KohliStats[[#This Row],[runs]]&gt;=50,KohliStats[[#This Row],[runs]]&lt;100),"FIFTY",IF(KohliStats[[#This Row],[runs]]&gt;=100,"CENTURY",IF(KohliStats[[#This Row],[runs]]=0,"DUCK","")))</f>
        <v>DUCK</v>
      </c>
      <c r="I76">
        <v>2765</v>
      </c>
    </row>
    <row r="77" spans="1:9" x14ac:dyDescent="0.3">
      <c r="A77">
        <v>80</v>
      </c>
      <c r="B77">
        <v>15</v>
      </c>
      <c r="C77" t="s">
        <v>39</v>
      </c>
      <c r="D77" t="s">
        <v>21</v>
      </c>
      <c r="E77" s="1">
        <v>40845</v>
      </c>
      <c r="F77" t="s">
        <v>30</v>
      </c>
      <c r="G77">
        <v>76</v>
      </c>
      <c r="H77" t="str">
        <f>IF(AND(KohliStats[[#This Row],[runs]]&gt;=50,KohliStats[[#This Row],[runs]]&lt;100),"FIFTY",IF(KohliStats[[#This Row],[runs]]&gt;=100,"CENTURY",IF(KohliStats[[#This Row],[runs]]=0,"DUCK","")))</f>
        <v/>
      </c>
      <c r="I77">
        <v>2780</v>
      </c>
    </row>
    <row r="78" spans="1:9" x14ac:dyDescent="0.3">
      <c r="A78">
        <v>81</v>
      </c>
      <c r="B78">
        <v>52</v>
      </c>
      <c r="C78" t="s">
        <v>14</v>
      </c>
      <c r="D78" t="s">
        <v>43</v>
      </c>
      <c r="E78" s="1">
        <v>40869</v>
      </c>
      <c r="F78" t="s">
        <v>47</v>
      </c>
      <c r="G78">
        <v>77</v>
      </c>
      <c r="H78" t="str">
        <f>IF(AND(KohliStats[[#This Row],[runs]]&gt;=50,KohliStats[[#This Row],[runs]]&lt;100),"FIFTY",IF(KohliStats[[#This Row],[runs]]&gt;=100,"CENTURY",IF(KohliStats[[#This Row],[runs]]=0,"DUCK","")))</f>
        <v>FIFTY</v>
      </c>
      <c r="I78">
        <v>2832</v>
      </c>
    </row>
    <row r="79" spans="1:9" x14ac:dyDescent="0.3">
      <c r="A79">
        <v>82</v>
      </c>
      <c r="B79">
        <v>63</v>
      </c>
      <c r="C79" t="s">
        <v>14</v>
      </c>
      <c r="D79" t="s">
        <v>43</v>
      </c>
      <c r="E79" s="1">
        <v>40869</v>
      </c>
      <c r="F79" t="s">
        <v>47</v>
      </c>
      <c r="G79">
        <v>78</v>
      </c>
      <c r="H79" t="str">
        <f>IF(AND(KohliStats[[#This Row],[runs]]&gt;=50,KohliStats[[#This Row],[runs]]&lt;100),"FIFTY",IF(KohliStats[[#This Row],[runs]]&gt;=100,"CENTURY",IF(KohliStats[[#This Row],[runs]]=0,"DUCK","")))</f>
        <v>FIFTY</v>
      </c>
      <c r="I79">
        <v>2895</v>
      </c>
    </row>
    <row r="80" spans="1:9" x14ac:dyDescent="0.3">
      <c r="A80">
        <v>83</v>
      </c>
      <c r="B80">
        <v>3</v>
      </c>
      <c r="C80" t="s">
        <v>14</v>
      </c>
      <c r="D80" t="s">
        <v>57</v>
      </c>
      <c r="E80" s="1">
        <v>40876</v>
      </c>
      <c r="F80" t="s">
        <v>10</v>
      </c>
      <c r="G80">
        <v>79</v>
      </c>
      <c r="H80" t="str">
        <f>IF(AND(KohliStats[[#This Row],[runs]]&gt;=50,KohliStats[[#This Row],[runs]]&lt;100),"FIFTY",IF(KohliStats[[#This Row],[runs]]&gt;=100,"CENTURY",IF(KohliStats[[#This Row],[runs]]=0,"DUCK","")))</f>
        <v/>
      </c>
      <c r="I80">
        <v>2898</v>
      </c>
    </row>
    <row r="81" spans="1:9" x14ac:dyDescent="0.3">
      <c r="A81">
        <v>84</v>
      </c>
      <c r="B81">
        <v>117</v>
      </c>
      <c r="C81" t="s">
        <v>14</v>
      </c>
      <c r="D81" t="s">
        <v>32</v>
      </c>
      <c r="E81" s="1">
        <v>40879</v>
      </c>
      <c r="F81" t="s">
        <v>10</v>
      </c>
      <c r="G81">
        <v>80</v>
      </c>
      <c r="H81" t="str">
        <f>IF(AND(KohliStats[[#This Row],[runs]]&gt;=50,KohliStats[[#This Row],[runs]]&lt;100),"FIFTY",IF(KohliStats[[#This Row],[runs]]&gt;=100,"CENTURY",IF(KohliStats[[#This Row],[runs]]=0,"DUCK","")))</f>
        <v>CENTURY</v>
      </c>
      <c r="I81">
        <v>3015</v>
      </c>
    </row>
    <row r="82" spans="1:9" x14ac:dyDescent="0.3">
      <c r="A82">
        <v>85</v>
      </c>
      <c r="B82">
        <v>20</v>
      </c>
      <c r="C82" t="s">
        <v>14</v>
      </c>
      <c r="D82" t="s">
        <v>26</v>
      </c>
      <c r="E82" s="1">
        <v>40882</v>
      </c>
      <c r="F82" t="s">
        <v>10</v>
      </c>
      <c r="G82">
        <v>81</v>
      </c>
      <c r="H82" t="str">
        <f>IF(AND(KohliStats[[#This Row],[runs]]&gt;=50,KohliStats[[#This Row],[runs]]&lt;100),"FIFTY",IF(KohliStats[[#This Row],[runs]]&gt;=100,"CENTURY",IF(KohliStats[[#This Row],[runs]]=0,"DUCK","")))</f>
        <v/>
      </c>
      <c r="I82">
        <v>3035</v>
      </c>
    </row>
    <row r="83" spans="1:9" x14ac:dyDescent="0.3">
      <c r="A83">
        <v>86</v>
      </c>
      <c r="B83">
        <v>23</v>
      </c>
      <c r="C83" t="s">
        <v>14</v>
      </c>
      <c r="D83" t="s">
        <v>58</v>
      </c>
      <c r="E83" s="1">
        <v>40885</v>
      </c>
      <c r="F83" t="s">
        <v>10</v>
      </c>
      <c r="G83">
        <v>82</v>
      </c>
      <c r="H83" t="str">
        <f>IF(AND(KohliStats[[#This Row],[runs]]&gt;=50,KohliStats[[#This Row],[runs]]&lt;100),"FIFTY",IF(KohliStats[[#This Row],[runs]]&gt;=100,"CENTURY",IF(KohliStats[[#This Row],[runs]]=0,"DUCK","")))</f>
        <v/>
      </c>
      <c r="I83">
        <v>3058</v>
      </c>
    </row>
    <row r="84" spans="1:9" x14ac:dyDescent="0.3">
      <c r="A84">
        <v>87</v>
      </c>
      <c r="B84">
        <v>80</v>
      </c>
      <c r="C84" t="s">
        <v>14</v>
      </c>
      <c r="D84" t="s">
        <v>35</v>
      </c>
      <c r="E84" s="1">
        <v>40888</v>
      </c>
      <c r="F84" t="s">
        <v>10</v>
      </c>
      <c r="G84">
        <v>83</v>
      </c>
      <c r="H84" t="str">
        <f>IF(AND(KohliStats[[#This Row],[runs]]&gt;=50,KohliStats[[#This Row],[runs]]&lt;100),"FIFTY",IF(KohliStats[[#This Row],[runs]]&gt;=100,"CENTURY",IF(KohliStats[[#This Row],[runs]]=0,"DUCK","")))</f>
        <v>FIFTY</v>
      </c>
      <c r="I84">
        <v>3138</v>
      </c>
    </row>
    <row r="85" spans="1:9" x14ac:dyDescent="0.3">
      <c r="A85">
        <v>88</v>
      </c>
      <c r="B85">
        <v>11</v>
      </c>
      <c r="C85" t="s">
        <v>16</v>
      </c>
      <c r="D85" t="s">
        <v>59</v>
      </c>
      <c r="E85" s="1">
        <v>40903</v>
      </c>
      <c r="F85" t="s">
        <v>47</v>
      </c>
      <c r="G85">
        <v>84</v>
      </c>
      <c r="H85" t="str">
        <f>IF(AND(KohliStats[[#This Row],[runs]]&gt;=50,KohliStats[[#This Row],[runs]]&lt;100),"FIFTY",IF(KohliStats[[#This Row],[runs]]&gt;=100,"CENTURY",IF(KohliStats[[#This Row],[runs]]=0,"DUCK","")))</f>
        <v/>
      </c>
      <c r="I85">
        <v>3149</v>
      </c>
    </row>
    <row r="86" spans="1:9" x14ac:dyDescent="0.3">
      <c r="A86">
        <v>89</v>
      </c>
      <c r="B86">
        <v>0</v>
      </c>
      <c r="C86" t="s">
        <v>16</v>
      </c>
      <c r="D86" t="s">
        <v>59</v>
      </c>
      <c r="E86" s="1">
        <v>40903</v>
      </c>
      <c r="F86" t="s">
        <v>47</v>
      </c>
      <c r="G86">
        <v>85</v>
      </c>
      <c r="H86" t="str">
        <f>IF(AND(KohliStats[[#This Row],[runs]]&gt;=50,KohliStats[[#This Row],[runs]]&lt;100),"FIFTY",IF(KohliStats[[#This Row],[runs]]&gt;=100,"CENTURY",IF(KohliStats[[#This Row],[runs]]=0,"DUCK","")))</f>
        <v>DUCK</v>
      </c>
      <c r="I86">
        <v>3149</v>
      </c>
    </row>
    <row r="87" spans="1:9" x14ac:dyDescent="0.3">
      <c r="A87">
        <v>90</v>
      </c>
      <c r="B87">
        <v>23</v>
      </c>
      <c r="C87" t="s">
        <v>16</v>
      </c>
      <c r="D87" t="s">
        <v>60</v>
      </c>
      <c r="E87" s="1">
        <v>40911</v>
      </c>
      <c r="F87" t="s">
        <v>47</v>
      </c>
      <c r="G87">
        <v>86</v>
      </c>
      <c r="H87" t="str">
        <f>IF(AND(KohliStats[[#This Row],[runs]]&gt;=50,KohliStats[[#This Row],[runs]]&lt;100),"FIFTY",IF(KohliStats[[#This Row],[runs]]&gt;=100,"CENTURY",IF(KohliStats[[#This Row],[runs]]=0,"DUCK","")))</f>
        <v/>
      </c>
      <c r="I87">
        <v>3172</v>
      </c>
    </row>
    <row r="88" spans="1:9" x14ac:dyDescent="0.3">
      <c r="A88">
        <v>91</v>
      </c>
      <c r="B88">
        <v>9</v>
      </c>
      <c r="C88" t="s">
        <v>16</v>
      </c>
      <c r="D88" t="s">
        <v>60</v>
      </c>
      <c r="E88" s="1">
        <v>40911</v>
      </c>
      <c r="F88" t="s">
        <v>47</v>
      </c>
      <c r="G88">
        <v>87</v>
      </c>
      <c r="H88" t="str">
        <f>IF(AND(KohliStats[[#This Row],[runs]]&gt;=50,KohliStats[[#This Row],[runs]]&lt;100),"FIFTY",IF(KohliStats[[#This Row],[runs]]&gt;=100,"CENTURY",IF(KohliStats[[#This Row],[runs]]=0,"DUCK","")))</f>
        <v/>
      </c>
      <c r="I88">
        <v>3181</v>
      </c>
    </row>
    <row r="89" spans="1:9" x14ac:dyDescent="0.3">
      <c r="A89">
        <v>92</v>
      </c>
      <c r="B89">
        <v>44</v>
      </c>
      <c r="C89" t="s">
        <v>16</v>
      </c>
      <c r="D89" t="s">
        <v>61</v>
      </c>
      <c r="E89" s="1">
        <v>40921</v>
      </c>
      <c r="F89" t="s">
        <v>47</v>
      </c>
      <c r="G89">
        <v>88</v>
      </c>
      <c r="H89" t="str">
        <f>IF(AND(KohliStats[[#This Row],[runs]]&gt;=50,KohliStats[[#This Row],[runs]]&lt;100),"FIFTY",IF(KohliStats[[#This Row],[runs]]&gt;=100,"CENTURY",IF(KohliStats[[#This Row],[runs]]=0,"DUCK","")))</f>
        <v/>
      </c>
      <c r="I89">
        <v>3225</v>
      </c>
    </row>
    <row r="90" spans="1:9" x14ac:dyDescent="0.3">
      <c r="A90">
        <v>93</v>
      </c>
      <c r="B90">
        <v>75</v>
      </c>
      <c r="C90" t="s">
        <v>16</v>
      </c>
      <c r="D90" t="s">
        <v>61</v>
      </c>
      <c r="E90" s="1">
        <v>40921</v>
      </c>
      <c r="F90" t="s">
        <v>47</v>
      </c>
      <c r="G90">
        <v>89</v>
      </c>
      <c r="H90" t="str">
        <f>IF(AND(KohliStats[[#This Row],[runs]]&gt;=50,KohliStats[[#This Row],[runs]]&lt;100),"FIFTY",IF(KohliStats[[#This Row],[runs]]&gt;=100,"CENTURY",IF(KohliStats[[#This Row],[runs]]=0,"DUCK","")))</f>
        <v>FIFTY</v>
      </c>
      <c r="I90">
        <v>3300</v>
      </c>
    </row>
    <row r="91" spans="1:9" x14ac:dyDescent="0.3">
      <c r="A91">
        <v>94</v>
      </c>
      <c r="B91">
        <v>116</v>
      </c>
      <c r="C91" t="s">
        <v>16</v>
      </c>
      <c r="D91" t="s">
        <v>62</v>
      </c>
      <c r="E91" s="1">
        <v>40932</v>
      </c>
      <c r="F91" t="s">
        <v>47</v>
      </c>
      <c r="G91">
        <v>90</v>
      </c>
      <c r="H91" t="str">
        <f>IF(AND(KohliStats[[#This Row],[runs]]&gt;=50,KohliStats[[#This Row],[runs]]&lt;100),"FIFTY",IF(KohliStats[[#This Row],[runs]]&gt;=100,"CENTURY",IF(KohliStats[[#This Row],[runs]]=0,"DUCK","")))</f>
        <v>CENTURY</v>
      </c>
      <c r="I91">
        <v>3416</v>
      </c>
    </row>
    <row r="92" spans="1:9" x14ac:dyDescent="0.3">
      <c r="A92">
        <v>95</v>
      </c>
      <c r="B92">
        <v>22</v>
      </c>
      <c r="C92" t="s">
        <v>16</v>
      </c>
      <c r="D92" t="s">
        <v>62</v>
      </c>
      <c r="E92" s="1">
        <v>40932</v>
      </c>
      <c r="F92" t="s">
        <v>47</v>
      </c>
      <c r="G92">
        <v>91</v>
      </c>
      <c r="H92" t="str">
        <f>IF(AND(KohliStats[[#This Row],[runs]]&gt;=50,KohliStats[[#This Row],[runs]]&lt;100),"FIFTY",IF(KohliStats[[#This Row],[runs]]&gt;=100,"CENTURY",IF(KohliStats[[#This Row],[runs]]=0,"DUCK","")))</f>
        <v/>
      </c>
      <c r="I92">
        <v>3438</v>
      </c>
    </row>
    <row r="93" spans="1:9" x14ac:dyDescent="0.3">
      <c r="A93">
        <v>96</v>
      </c>
      <c r="B93">
        <v>22</v>
      </c>
      <c r="C93" t="s">
        <v>16</v>
      </c>
      <c r="D93" t="s">
        <v>60</v>
      </c>
      <c r="E93" s="1">
        <v>40940</v>
      </c>
      <c r="F93" t="s">
        <v>30</v>
      </c>
      <c r="G93">
        <v>92</v>
      </c>
      <c r="H93" t="str">
        <f>IF(AND(KohliStats[[#This Row],[runs]]&gt;=50,KohliStats[[#This Row],[runs]]&lt;100),"FIFTY",IF(KohliStats[[#This Row],[runs]]&gt;=100,"CENTURY",IF(KohliStats[[#This Row],[runs]]=0,"DUCK","")))</f>
        <v/>
      </c>
      <c r="I93">
        <v>3460</v>
      </c>
    </row>
    <row r="94" spans="1:9" x14ac:dyDescent="0.3">
      <c r="A94">
        <v>97</v>
      </c>
      <c r="B94">
        <v>31</v>
      </c>
      <c r="C94" t="s">
        <v>16</v>
      </c>
      <c r="D94" t="s">
        <v>59</v>
      </c>
      <c r="E94" s="1">
        <v>40942</v>
      </c>
      <c r="F94" t="s">
        <v>30</v>
      </c>
      <c r="G94">
        <v>93</v>
      </c>
      <c r="H94" t="str">
        <f>IF(AND(KohliStats[[#This Row],[runs]]&gt;=50,KohliStats[[#This Row],[runs]]&lt;100),"FIFTY",IF(KohliStats[[#This Row],[runs]]&gt;=100,"CENTURY",IF(KohliStats[[#This Row],[runs]]=0,"DUCK","")))</f>
        <v/>
      </c>
      <c r="I94">
        <v>3491</v>
      </c>
    </row>
    <row r="95" spans="1:9" x14ac:dyDescent="0.3">
      <c r="A95">
        <v>98</v>
      </c>
      <c r="B95">
        <v>31</v>
      </c>
      <c r="C95" t="s">
        <v>16</v>
      </c>
      <c r="D95" t="s">
        <v>59</v>
      </c>
      <c r="E95" s="1">
        <v>40944</v>
      </c>
      <c r="F95" t="s">
        <v>10</v>
      </c>
      <c r="G95">
        <v>94</v>
      </c>
      <c r="H95" t="str">
        <f>IF(AND(KohliStats[[#This Row],[runs]]&gt;=50,KohliStats[[#This Row],[runs]]&lt;100),"FIFTY",IF(KohliStats[[#This Row],[runs]]&gt;=100,"CENTURY",IF(KohliStats[[#This Row],[runs]]=0,"DUCK","")))</f>
        <v/>
      </c>
      <c r="I95">
        <v>3522</v>
      </c>
    </row>
    <row r="96" spans="1:9" x14ac:dyDescent="0.3">
      <c r="A96">
        <v>99</v>
      </c>
      <c r="B96">
        <v>77</v>
      </c>
      <c r="C96" t="s">
        <v>8</v>
      </c>
      <c r="D96" t="s">
        <v>61</v>
      </c>
      <c r="E96" s="1">
        <v>40947</v>
      </c>
      <c r="F96" t="s">
        <v>10</v>
      </c>
      <c r="G96">
        <v>95</v>
      </c>
      <c r="H96" t="str">
        <f>IF(AND(KohliStats[[#This Row],[runs]]&gt;=50,KohliStats[[#This Row],[runs]]&lt;100),"FIFTY",IF(KohliStats[[#This Row],[runs]]&gt;=100,"CENTURY",IF(KohliStats[[#This Row],[runs]]=0,"DUCK","")))</f>
        <v>FIFTY</v>
      </c>
      <c r="I96">
        <v>3599</v>
      </c>
    </row>
    <row r="97" spans="1:9" x14ac:dyDescent="0.3">
      <c r="A97">
        <v>100</v>
      </c>
      <c r="B97">
        <v>18</v>
      </c>
      <c r="C97" t="s">
        <v>16</v>
      </c>
      <c r="D97" t="s">
        <v>62</v>
      </c>
      <c r="E97" s="1">
        <v>40951</v>
      </c>
      <c r="F97" t="s">
        <v>10</v>
      </c>
      <c r="G97">
        <v>96</v>
      </c>
      <c r="H97" t="str">
        <f>IF(AND(KohliStats[[#This Row],[runs]]&gt;=50,KohliStats[[#This Row],[runs]]&lt;100),"FIFTY",IF(KohliStats[[#This Row],[runs]]&gt;=100,"CENTURY",IF(KohliStats[[#This Row],[runs]]=0,"DUCK","")))</f>
        <v/>
      </c>
      <c r="I97">
        <v>3617</v>
      </c>
    </row>
    <row r="98" spans="1:9" x14ac:dyDescent="0.3">
      <c r="A98">
        <v>101</v>
      </c>
      <c r="B98">
        <v>15</v>
      </c>
      <c r="C98" t="s">
        <v>8</v>
      </c>
      <c r="D98" t="s">
        <v>62</v>
      </c>
      <c r="E98" s="1">
        <v>40953</v>
      </c>
      <c r="F98" t="s">
        <v>10</v>
      </c>
      <c r="G98">
        <v>97</v>
      </c>
      <c r="H98" t="str">
        <f>IF(AND(KohliStats[[#This Row],[runs]]&gt;=50,KohliStats[[#This Row],[runs]]&lt;100),"FIFTY",IF(KohliStats[[#This Row],[runs]]&gt;=100,"CENTURY",IF(KohliStats[[#This Row],[runs]]=0,"DUCK","")))</f>
        <v/>
      </c>
      <c r="I98">
        <v>3632</v>
      </c>
    </row>
    <row r="99" spans="1:9" x14ac:dyDescent="0.3">
      <c r="A99">
        <v>102</v>
      </c>
      <c r="B99">
        <v>12</v>
      </c>
      <c r="C99" t="s">
        <v>16</v>
      </c>
      <c r="D99" t="s">
        <v>63</v>
      </c>
      <c r="E99" s="1">
        <v>40958</v>
      </c>
      <c r="F99" t="s">
        <v>10</v>
      </c>
      <c r="G99">
        <v>98</v>
      </c>
      <c r="H99" t="str">
        <f>IF(AND(KohliStats[[#This Row],[runs]]&gt;=50,KohliStats[[#This Row],[runs]]&lt;100),"FIFTY",IF(KohliStats[[#This Row],[runs]]&gt;=100,"CENTURY",IF(KohliStats[[#This Row],[runs]]=0,"DUCK","")))</f>
        <v/>
      </c>
      <c r="I99">
        <v>3644</v>
      </c>
    </row>
    <row r="100" spans="1:9" x14ac:dyDescent="0.3">
      <c r="A100">
        <v>103</v>
      </c>
      <c r="B100">
        <v>66</v>
      </c>
      <c r="C100" t="s">
        <v>8</v>
      </c>
      <c r="D100" t="s">
        <v>63</v>
      </c>
      <c r="E100" s="1">
        <v>40960</v>
      </c>
      <c r="F100" t="s">
        <v>10</v>
      </c>
      <c r="G100">
        <v>99</v>
      </c>
      <c r="H100" t="str">
        <f>IF(AND(KohliStats[[#This Row],[runs]]&gt;=50,KohliStats[[#This Row],[runs]]&lt;100),"FIFTY",IF(KohliStats[[#This Row],[runs]]&gt;=100,"CENTURY",IF(KohliStats[[#This Row],[runs]]=0,"DUCK","")))</f>
        <v>FIFTY</v>
      </c>
      <c r="I100">
        <v>3710</v>
      </c>
    </row>
    <row r="101" spans="1:9" x14ac:dyDescent="0.3">
      <c r="A101">
        <v>104</v>
      </c>
      <c r="B101">
        <v>21</v>
      </c>
      <c r="C101" t="s">
        <v>16</v>
      </c>
      <c r="D101" t="s">
        <v>60</v>
      </c>
      <c r="E101" s="1">
        <v>40965</v>
      </c>
      <c r="F101" t="s">
        <v>10</v>
      </c>
      <c r="G101">
        <v>100</v>
      </c>
      <c r="H101" t="str">
        <f>IF(AND(KohliStats[[#This Row],[runs]]&gt;=50,KohliStats[[#This Row],[runs]]&lt;100),"FIFTY",IF(KohliStats[[#This Row],[runs]]&gt;=100,"CENTURY",IF(KohliStats[[#This Row],[runs]]=0,"DUCK","")))</f>
        <v/>
      </c>
      <c r="I101">
        <v>3731</v>
      </c>
    </row>
    <row r="102" spans="1:9" x14ac:dyDescent="0.3">
      <c r="A102">
        <v>105</v>
      </c>
      <c r="B102">
        <v>133</v>
      </c>
      <c r="C102" t="s">
        <v>8</v>
      </c>
      <c r="D102" t="s">
        <v>64</v>
      </c>
      <c r="E102" s="1">
        <v>40967</v>
      </c>
      <c r="F102" t="s">
        <v>10</v>
      </c>
      <c r="G102">
        <v>101</v>
      </c>
      <c r="H102" t="str">
        <f>IF(AND(KohliStats[[#This Row],[runs]]&gt;=50,KohliStats[[#This Row],[runs]]&lt;100),"FIFTY",IF(KohliStats[[#This Row],[runs]]&gt;=100,"CENTURY",IF(KohliStats[[#This Row],[runs]]=0,"DUCK","")))</f>
        <v>CENTURY</v>
      </c>
      <c r="I102">
        <v>3864</v>
      </c>
    </row>
    <row r="103" spans="1:9" x14ac:dyDescent="0.3">
      <c r="A103">
        <v>106</v>
      </c>
      <c r="B103">
        <v>108</v>
      </c>
      <c r="C103" t="s">
        <v>8</v>
      </c>
      <c r="D103" t="s">
        <v>22</v>
      </c>
      <c r="E103" s="1">
        <v>40981</v>
      </c>
      <c r="F103" t="s">
        <v>10</v>
      </c>
      <c r="G103">
        <v>102</v>
      </c>
      <c r="H103" t="str">
        <f>IF(AND(KohliStats[[#This Row],[runs]]&gt;=50,KohliStats[[#This Row],[runs]]&lt;100),"FIFTY",IF(KohliStats[[#This Row],[runs]]&gt;=100,"CENTURY",IF(KohliStats[[#This Row],[runs]]=0,"DUCK","")))</f>
        <v>CENTURY</v>
      </c>
      <c r="I103">
        <v>3972</v>
      </c>
    </row>
    <row r="104" spans="1:9" x14ac:dyDescent="0.3">
      <c r="A104">
        <v>107</v>
      </c>
      <c r="B104">
        <v>66</v>
      </c>
      <c r="C104" t="s">
        <v>23</v>
      </c>
      <c r="D104" t="s">
        <v>22</v>
      </c>
      <c r="E104" s="1">
        <v>40984</v>
      </c>
      <c r="F104" t="s">
        <v>10</v>
      </c>
      <c r="G104">
        <v>103</v>
      </c>
      <c r="H104" t="str">
        <f>IF(AND(KohliStats[[#This Row],[runs]]&gt;=50,KohliStats[[#This Row],[runs]]&lt;100),"FIFTY",IF(KohliStats[[#This Row],[runs]]&gt;=100,"CENTURY",IF(KohliStats[[#This Row],[runs]]=0,"DUCK","")))</f>
        <v>FIFTY</v>
      </c>
      <c r="I104">
        <v>4038</v>
      </c>
    </row>
    <row r="105" spans="1:9" x14ac:dyDescent="0.3">
      <c r="A105">
        <v>108</v>
      </c>
      <c r="B105">
        <v>183</v>
      </c>
      <c r="C105" t="s">
        <v>12</v>
      </c>
      <c r="D105" t="s">
        <v>22</v>
      </c>
      <c r="E105" s="1">
        <v>40986</v>
      </c>
      <c r="F105" t="s">
        <v>10</v>
      </c>
      <c r="G105">
        <v>104</v>
      </c>
      <c r="H105" t="str">
        <f>IF(AND(KohliStats[[#This Row],[runs]]&gt;=50,KohliStats[[#This Row],[runs]]&lt;100),"FIFTY",IF(KohliStats[[#This Row],[runs]]&gt;=100,"CENTURY",IF(KohliStats[[#This Row],[runs]]=0,"DUCK","")))</f>
        <v>CENTURY</v>
      </c>
      <c r="I105">
        <v>4221</v>
      </c>
    </row>
    <row r="106" spans="1:9" x14ac:dyDescent="0.3">
      <c r="A106">
        <v>110</v>
      </c>
      <c r="B106">
        <v>106</v>
      </c>
      <c r="C106" t="s">
        <v>8</v>
      </c>
      <c r="D106" t="s">
        <v>65</v>
      </c>
      <c r="E106" s="1">
        <v>41111</v>
      </c>
      <c r="F106" t="s">
        <v>10</v>
      </c>
      <c r="G106">
        <v>105</v>
      </c>
      <c r="H106" t="str">
        <f>IF(AND(KohliStats[[#This Row],[runs]]&gt;=50,KohliStats[[#This Row],[runs]]&lt;100),"FIFTY",IF(KohliStats[[#This Row],[runs]]&gt;=100,"CENTURY",IF(KohliStats[[#This Row],[runs]]=0,"DUCK","")))</f>
        <v>CENTURY</v>
      </c>
      <c r="I106">
        <v>4327</v>
      </c>
    </row>
    <row r="107" spans="1:9" x14ac:dyDescent="0.3">
      <c r="A107">
        <v>111</v>
      </c>
      <c r="B107">
        <v>1</v>
      </c>
      <c r="C107" t="s">
        <v>8</v>
      </c>
      <c r="D107" t="s">
        <v>65</v>
      </c>
      <c r="E107" s="1">
        <v>41114</v>
      </c>
      <c r="F107" t="s">
        <v>10</v>
      </c>
      <c r="G107">
        <v>106</v>
      </c>
      <c r="H107" t="str">
        <f>IF(AND(KohliStats[[#This Row],[runs]]&gt;=50,KohliStats[[#This Row],[runs]]&lt;100),"FIFTY",IF(KohliStats[[#This Row],[runs]]&gt;=100,"CENTURY",IF(KohliStats[[#This Row],[runs]]=0,"DUCK","")))</f>
        <v/>
      </c>
      <c r="I107">
        <v>4328</v>
      </c>
    </row>
    <row r="108" spans="1:9" x14ac:dyDescent="0.3">
      <c r="A108">
        <v>112</v>
      </c>
      <c r="B108">
        <v>38</v>
      </c>
      <c r="C108" t="s">
        <v>8</v>
      </c>
      <c r="D108" t="s">
        <v>11</v>
      </c>
      <c r="E108" s="1">
        <v>41118</v>
      </c>
      <c r="F108" t="s">
        <v>10</v>
      </c>
      <c r="G108">
        <v>107</v>
      </c>
      <c r="H108" t="str">
        <f>IF(AND(KohliStats[[#This Row],[runs]]&gt;=50,KohliStats[[#This Row],[runs]]&lt;100),"FIFTY",IF(KohliStats[[#This Row],[runs]]&gt;=100,"CENTURY",IF(KohliStats[[#This Row],[runs]]=0,"DUCK","")))</f>
        <v/>
      </c>
      <c r="I108">
        <v>4366</v>
      </c>
    </row>
    <row r="109" spans="1:9" x14ac:dyDescent="0.3">
      <c r="A109">
        <v>113</v>
      </c>
      <c r="B109">
        <v>128</v>
      </c>
      <c r="C109" t="s">
        <v>8</v>
      </c>
      <c r="D109" t="s">
        <v>11</v>
      </c>
      <c r="E109" s="1">
        <v>41121</v>
      </c>
      <c r="F109" t="s">
        <v>10</v>
      </c>
      <c r="G109">
        <v>108</v>
      </c>
      <c r="H109" t="str">
        <f>IF(AND(KohliStats[[#This Row],[runs]]&gt;=50,KohliStats[[#This Row],[runs]]&lt;100),"FIFTY",IF(KohliStats[[#This Row],[runs]]&gt;=100,"CENTURY",IF(KohliStats[[#This Row],[runs]]=0,"DUCK","")))</f>
        <v>CENTURY</v>
      </c>
      <c r="I109">
        <v>4494</v>
      </c>
    </row>
    <row r="110" spans="1:9" x14ac:dyDescent="0.3">
      <c r="A110">
        <v>114</v>
      </c>
      <c r="B110">
        <v>23</v>
      </c>
      <c r="C110" t="s">
        <v>8</v>
      </c>
      <c r="D110" t="s">
        <v>66</v>
      </c>
      <c r="E110" s="1">
        <v>41125</v>
      </c>
      <c r="F110" t="s">
        <v>10</v>
      </c>
      <c r="G110">
        <v>109</v>
      </c>
      <c r="H110" t="str">
        <f>IF(AND(KohliStats[[#This Row],[runs]]&gt;=50,KohliStats[[#This Row],[runs]]&lt;100),"FIFTY",IF(KohliStats[[#This Row],[runs]]&gt;=100,"CENTURY",IF(KohliStats[[#This Row],[runs]]=0,"DUCK","")))</f>
        <v/>
      </c>
      <c r="I110">
        <v>4517</v>
      </c>
    </row>
    <row r="111" spans="1:9" x14ac:dyDescent="0.3">
      <c r="A111">
        <v>115</v>
      </c>
      <c r="B111">
        <v>68</v>
      </c>
      <c r="C111" t="s">
        <v>8</v>
      </c>
      <c r="D111" t="s">
        <v>66</v>
      </c>
      <c r="E111" s="1">
        <v>41128</v>
      </c>
      <c r="F111" t="s">
        <v>30</v>
      </c>
      <c r="G111">
        <v>110</v>
      </c>
      <c r="H111" t="str">
        <f>IF(AND(KohliStats[[#This Row],[runs]]&gt;=50,KohliStats[[#This Row],[runs]]&lt;100),"FIFTY",IF(KohliStats[[#This Row],[runs]]&gt;=100,"CENTURY",IF(KohliStats[[#This Row],[runs]]=0,"DUCK","")))</f>
        <v>FIFTY</v>
      </c>
      <c r="I111">
        <v>4585</v>
      </c>
    </row>
    <row r="112" spans="1:9" x14ac:dyDescent="0.3">
      <c r="A112">
        <v>116</v>
      </c>
      <c r="B112">
        <v>58</v>
      </c>
      <c r="C112" t="s">
        <v>31</v>
      </c>
      <c r="D112" t="s">
        <v>56</v>
      </c>
      <c r="E112" s="1">
        <v>41144</v>
      </c>
      <c r="F112" t="s">
        <v>47</v>
      </c>
      <c r="G112">
        <v>111</v>
      </c>
      <c r="H112" t="str">
        <f>IF(AND(KohliStats[[#This Row],[runs]]&gt;=50,KohliStats[[#This Row],[runs]]&lt;100),"FIFTY",IF(KohliStats[[#This Row],[runs]]&gt;=100,"CENTURY",IF(KohliStats[[#This Row],[runs]]=0,"DUCK","")))</f>
        <v>FIFTY</v>
      </c>
      <c r="I112">
        <v>4643</v>
      </c>
    </row>
    <row r="113" spans="1:9" x14ac:dyDescent="0.3">
      <c r="A113">
        <v>117</v>
      </c>
      <c r="B113">
        <v>103</v>
      </c>
      <c r="C113" t="s">
        <v>31</v>
      </c>
      <c r="D113" t="s">
        <v>34</v>
      </c>
      <c r="E113" s="1">
        <v>41152</v>
      </c>
      <c r="F113" t="s">
        <v>47</v>
      </c>
      <c r="G113">
        <v>112</v>
      </c>
      <c r="H113" t="str">
        <f>IF(AND(KohliStats[[#This Row],[runs]]&gt;=50,KohliStats[[#This Row],[runs]]&lt;100),"FIFTY",IF(KohliStats[[#This Row],[runs]]&gt;=100,"CENTURY",IF(KohliStats[[#This Row],[runs]]=0,"DUCK","")))</f>
        <v>CENTURY</v>
      </c>
      <c r="I113">
        <v>4746</v>
      </c>
    </row>
    <row r="114" spans="1:9" x14ac:dyDescent="0.3">
      <c r="A114">
        <v>118</v>
      </c>
      <c r="B114">
        <v>51</v>
      </c>
      <c r="C114" t="s">
        <v>31</v>
      </c>
      <c r="D114" t="s">
        <v>34</v>
      </c>
      <c r="E114" s="1">
        <v>41152</v>
      </c>
      <c r="F114" t="s">
        <v>47</v>
      </c>
      <c r="G114">
        <v>113</v>
      </c>
      <c r="H114" t="str">
        <f>IF(AND(KohliStats[[#This Row],[runs]]&gt;=50,KohliStats[[#This Row],[runs]]&lt;100),"FIFTY",IF(KohliStats[[#This Row],[runs]]&gt;=100,"CENTURY",IF(KohliStats[[#This Row],[runs]]=0,"DUCK","")))</f>
        <v>FIFTY</v>
      </c>
      <c r="I114">
        <v>4797</v>
      </c>
    </row>
    <row r="115" spans="1:9" x14ac:dyDescent="0.3">
      <c r="A115">
        <v>119</v>
      </c>
      <c r="B115">
        <v>70</v>
      </c>
      <c r="C115" t="s">
        <v>31</v>
      </c>
      <c r="D115" t="s">
        <v>35</v>
      </c>
      <c r="E115" s="1">
        <v>41163</v>
      </c>
      <c r="F115" t="s">
        <v>30</v>
      </c>
      <c r="G115">
        <v>114</v>
      </c>
      <c r="H115" t="str">
        <f>IF(AND(KohliStats[[#This Row],[runs]]&gt;=50,KohliStats[[#This Row],[runs]]&lt;100),"FIFTY",IF(KohliStats[[#This Row],[runs]]&gt;=100,"CENTURY",IF(KohliStats[[#This Row],[runs]]=0,"DUCK","")))</f>
        <v>FIFTY</v>
      </c>
      <c r="I115">
        <v>4867</v>
      </c>
    </row>
    <row r="116" spans="1:9" x14ac:dyDescent="0.3">
      <c r="A116">
        <v>120</v>
      </c>
      <c r="B116">
        <v>50</v>
      </c>
      <c r="C116" t="s">
        <v>67</v>
      </c>
      <c r="D116" t="s">
        <v>11</v>
      </c>
      <c r="E116" s="1">
        <v>41171</v>
      </c>
      <c r="F116" t="s">
        <v>30</v>
      </c>
      <c r="G116">
        <v>115</v>
      </c>
      <c r="H116" t="str">
        <f>IF(AND(KohliStats[[#This Row],[runs]]&gt;=50,KohliStats[[#This Row],[runs]]&lt;100),"FIFTY",IF(KohliStats[[#This Row],[runs]]&gt;=100,"CENTURY",IF(KohliStats[[#This Row],[runs]]=0,"DUCK","")))</f>
        <v>FIFTY</v>
      </c>
      <c r="I116">
        <v>4917</v>
      </c>
    </row>
    <row r="117" spans="1:9" x14ac:dyDescent="0.3">
      <c r="A117">
        <v>121</v>
      </c>
      <c r="B117">
        <v>40</v>
      </c>
      <c r="C117" t="s">
        <v>39</v>
      </c>
      <c r="D117" t="s">
        <v>11</v>
      </c>
      <c r="E117" s="1">
        <v>41175</v>
      </c>
      <c r="F117" t="s">
        <v>30</v>
      </c>
      <c r="G117">
        <v>116</v>
      </c>
      <c r="H117" t="str">
        <f>IF(AND(KohliStats[[#This Row],[runs]]&gt;=50,KohliStats[[#This Row],[runs]]&lt;100),"FIFTY",IF(KohliStats[[#This Row],[runs]]&gt;=100,"CENTURY",IF(KohliStats[[#This Row],[runs]]=0,"DUCK","")))</f>
        <v/>
      </c>
      <c r="I117">
        <v>4957</v>
      </c>
    </row>
    <row r="118" spans="1:9" x14ac:dyDescent="0.3">
      <c r="A118">
        <v>122</v>
      </c>
      <c r="B118">
        <v>15</v>
      </c>
      <c r="C118" t="s">
        <v>16</v>
      </c>
      <c r="D118" t="s">
        <v>11</v>
      </c>
      <c r="E118" s="1">
        <v>41180</v>
      </c>
      <c r="F118" t="s">
        <v>30</v>
      </c>
      <c r="G118">
        <v>117</v>
      </c>
      <c r="H118" t="str">
        <f>IF(AND(KohliStats[[#This Row],[runs]]&gt;=50,KohliStats[[#This Row],[runs]]&lt;100),"FIFTY",IF(KohliStats[[#This Row],[runs]]&gt;=100,"CENTURY",IF(KohliStats[[#This Row],[runs]]=0,"DUCK","")))</f>
        <v/>
      </c>
      <c r="I118">
        <v>4972</v>
      </c>
    </row>
    <row r="119" spans="1:9" x14ac:dyDescent="0.3">
      <c r="A119">
        <v>123</v>
      </c>
      <c r="B119">
        <v>78</v>
      </c>
      <c r="C119" t="s">
        <v>12</v>
      </c>
      <c r="D119" t="s">
        <v>11</v>
      </c>
      <c r="E119" s="1">
        <v>41182</v>
      </c>
      <c r="F119" t="s">
        <v>30</v>
      </c>
      <c r="G119">
        <v>118</v>
      </c>
      <c r="H119" t="str">
        <f>IF(AND(KohliStats[[#This Row],[runs]]&gt;=50,KohliStats[[#This Row],[runs]]&lt;100),"FIFTY",IF(KohliStats[[#This Row],[runs]]&gt;=100,"CENTURY",IF(KohliStats[[#This Row],[runs]]=0,"DUCK","")))</f>
        <v>FIFTY</v>
      </c>
      <c r="I119">
        <v>5050</v>
      </c>
    </row>
    <row r="120" spans="1:9" x14ac:dyDescent="0.3">
      <c r="A120">
        <v>124</v>
      </c>
      <c r="B120">
        <v>2</v>
      </c>
      <c r="C120" t="s">
        <v>24</v>
      </c>
      <c r="D120" t="s">
        <v>11</v>
      </c>
      <c r="E120" s="1">
        <v>41184</v>
      </c>
      <c r="F120" t="s">
        <v>30</v>
      </c>
      <c r="G120">
        <v>119</v>
      </c>
      <c r="H120" t="str">
        <f>IF(AND(KohliStats[[#This Row],[runs]]&gt;=50,KohliStats[[#This Row],[runs]]&lt;100),"FIFTY",IF(KohliStats[[#This Row],[runs]]&gt;=100,"CENTURY",IF(KohliStats[[#This Row],[runs]]=0,"DUCK","")))</f>
        <v/>
      </c>
      <c r="I120">
        <v>5052</v>
      </c>
    </row>
    <row r="121" spans="1:9" x14ac:dyDescent="0.3">
      <c r="A121">
        <v>125</v>
      </c>
      <c r="B121">
        <v>19</v>
      </c>
      <c r="C121" t="s">
        <v>39</v>
      </c>
      <c r="D121" t="s">
        <v>26</v>
      </c>
      <c r="E121" s="1">
        <v>41228</v>
      </c>
      <c r="F121" t="s">
        <v>47</v>
      </c>
      <c r="G121">
        <v>120</v>
      </c>
      <c r="H121" t="str">
        <f>IF(AND(KohliStats[[#This Row],[runs]]&gt;=50,KohliStats[[#This Row],[runs]]&lt;100),"FIFTY",IF(KohliStats[[#This Row],[runs]]&gt;=100,"CENTURY",IF(KohliStats[[#This Row],[runs]]=0,"DUCK","")))</f>
        <v/>
      </c>
      <c r="I121">
        <v>5071</v>
      </c>
    </row>
    <row r="122" spans="1:9" x14ac:dyDescent="0.3">
      <c r="A122">
        <v>126</v>
      </c>
      <c r="B122">
        <v>14</v>
      </c>
      <c r="C122" t="s">
        <v>39</v>
      </c>
      <c r="D122" t="s">
        <v>26</v>
      </c>
      <c r="E122" s="1">
        <v>41228</v>
      </c>
      <c r="F122" t="s">
        <v>47</v>
      </c>
      <c r="G122">
        <v>121</v>
      </c>
      <c r="H122" t="str">
        <f>IF(AND(KohliStats[[#This Row],[runs]]&gt;=50,KohliStats[[#This Row],[runs]]&lt;100),"FIFTY",IF(KohliStats[[#This Row],[runs]]&gt;=100,"CENTURY",IF(KohliStats[[#This Row],[runs]]=0,"DUCK","")))</f>
        <v/>
      </c>
      <c r="I122">
        <v>5085</v>
      </c>
    </row>
    <row r="123" spans="1:9" x14ac:dyDescent="0.3">
      <c r="A123">
        <v>127</v>
      </c>
      <c r="B123">
        <v>19</v>
      </c>
      <c r="C123" t="s">
        <v>39</v>
      </c>
      <c r="D123" t="s">
        <v>43</v>
      </c>
      <c r="E123" s="1">
        <v>41236</v>
      </c>
      <c r="F123" t="s">
        <v>47</v>
      </c>
      <c r="G123">
        <v>122</v>
      </c>
      <c r="H123" t="str">
        <f>IF(AND(KohliStats[[#This Row],[runs]]&gt;=50,KohliStats[[#This Row],[runs]]&lt;100),"FIFTY",IF(KohliStats[[#This Row],[runs]]&gt;=100,"CENTURY",IF(KohliStats[[#This Row],[runs]]=0,"DUCK","")))</f>
        <v/>
      </c>
      <c r="I123">
        <v>5104</v>
      </c>
    </row>
    <row r="124" spans="1:9" x14ac:dyDescent="0.3">
      <c r="A124">
        <v>128</v>
      </c>
      <c r="B124">
        <v>7</v>
      </c>
      <c r="C124" t="s">
        <v>39</v>
      </c>
      <c r="D124" t="s">
        <v>43</v>
      </c>
      <c r="E124" s="1">
        <v>41236</v>
      </c>
      <c r="F124" t="s">
        <v>47</v>
      </c>
      <c r="G124">
        <v>123</v>
      </c>
      <c r="H124" t="str">
        <f>IF(AND(KohliStats[[#This Row],[runs]]&gt;=50,KohliStats[[#This Row],[runs]]&lt;100),"FIFTY",IF(KohliStats[[#This Row],[runs]]&gt;=100,"CENTURY",IF(KohliStats[[#This Row],[runs]]=0,"DUCK","")))</f>
        <v/>
      </c>
      <c r="I124">
        <v>5111</v>
      </c>
    </row>
    <row r="125" spans="1:9" x14ac:dyDescent="0.3">
      <c r="A125">
        <v>129</v>
      </c>
      <c r="B125">
        <v>6</v>
      </c>
      <c r="C125" t="s">
        <v>39</v>
      </c>
      <c r="D125" t="s">
        <v>21</v>
      </c>
      <c r="E125" s="1">
        <v>41248</v>
      </c>
      <c r="F125" t="s">
        <v>47</v>
      </c>
      <c r="G125">
        <v>124</v>
      </c>
      <c r="H125" t="str">
        <f>IF(AND(KohliStats[[#This Row],[runs]]&gt;=50,KohliStats[[#This Row],[runs]]&lt;100),"FIFTY",IF(KohliStats[[#This Row],[runs]]&gt;=100,"CENTURY",IF(KohliStats[[#This Row],[runs]]=0,"DUCK","")))</f>
        <v/>
      </c>
      <c r="I125">
        <v>5117</v>
      </c>
    </row>
    <row r="126" spans="1:9" x14ac:dyDescent="0.3">
      <c r="A126">
        <v>130</v>
      </c>
      <c r="B126">
        <v>20</v>
      </c>
      <c r="C126" t="s">
        <v>39</v>
      </c>
      <c r="D126" t="s">
        <v>21</v>
      </c>
      <c r="E126" s="1">
        <v>41248</v>
      </c>
      <c r="F126" t="s">
        <v>47</v>
      </c>
      <c r="G126">
        <v>125</v>
      </c>
      <c r="H126" t="str">
        <f>IF(AND(KohliStats[[#This Row],[runs]]&gt;=50,KohliStats[[#This Row],[runs]]&lt;100),"FIFTY",IF(KohliStats[[#This Row],[runs]]&gt;=100,"CENTURY",IF(KohliStats[[#This Row],[runs]]=0,"DUCK","")))</f>
        <v/>
      </c>
      <c r="I126">
        <v>5137</v>
      </c>
    </row>
    <row r="127" spans="1:9" x14ac:dyDescent="0.3">
      <c r="A127">
        <v>131</v>
      </c>
      <c r="B127">
        <v>103</v>
      </c>
      <c r="C127" t="s">
        <v>39</v>
      </c>
      <c r="D127" t="s">
        <v>20</v>
      </c>
      <c r="E127" s="1">
        <v>41256</v>
      </c>
      <c r="F127" t="s">
        <v>47</v>
      </c>
      <c r="G127">
        <v>126</v>
      </c>
      <c r="H127" t="str">
        <f>IF(AND(KohliStats[[#This Row],[runs]]&gt;=50,KohliStats[[#This Row],[runs]]&lt;100),"FIFTY",IF(KohliStats[[#This Row],[runs]]&gt;=100,"CENTURY",IF(KohliStats[[#This Row],[runs]]=0,"DUCK","")))</f>
        <v>CENTURY</v>
      </c>
      <c r="I127">
        <v>5240</v>
      </c>
    </row>
    <row r="128" spans="1:9" x14ac:dyDescent="0.3">
      <c r="A128">
        <v>132</v>
      </c>
      <c r="B128">
        <v>21</v>
      </c>
      <c r="C128" t="s">
        <v>39</v>
      </c>
      <c r="D128" t="s">
        <v>68</v>
      </c>
      <c r="E128" s="1">
        <v>41263</v>
      </c>
      <c r="F128" t="s">
        <v>30</v>
      </c>
      <c r="G128">
        <v>127</v>
      </c>
      <c r="H128" t="str">
        <f>IF(AND(KohliStats[[#This Row],[runs]]&gt;=50,KohliStats[[#This Row],[runs]]&lt;100),"FIFTY",IF(KohliStats[[#This Row],[runs]]&gt;=100,"CENTURY",IF(KohliStats[[#This Row],[runs]]=0,"DUCK","")))</f>
        <v/>
      </c>
      <c r="I128">
        <v>5261</v>
      </c>
    </row>
    <row r="129" spans="1:9" x14ac:dyDescent="0.3">
      <c r="A129">
        <v>133</v>
      </c>
      <c r="B129">
        <v>38</v>
      </c>
      <c r="C129" t="s">
        <v>39</v>
      </c>
      <c r="D129" t="s">
        <v>43</v>
      </c>
      <c r="E129" s="1">
        <v>41265</v>
      </c>
      <c r="F129" t="s">
        <v>30</v>
      </c>
      <c r="G129">
        <v>128</v>
      </c>
      <c r="H129" t="str">
        <f>IF(AND(KohliStats[[#This Row],[runs]]&gt;=50,KohliStats[[#This Row],[runs]]&lt;100),"FIFTY",IF(KohliStats[[#This Row],[runs]]&gt;=100,"CENTURY",IF(KohliStats[[#This Row],[runs]]=0,"DUCK","")))</f>
        <v/>
      </c>
      <c r="I129">
        <v>5299</v>
      </c>
    </row>
    <row r="130" spans="1:9" x14ac:dyDescent="0.3">
      <c r="A130">
        <v>134</v>
      </c>
      <c r="B130">
        <v>9</v>
      </c>
      <c r="C130" t="s">
        <v>12</v>
      </c>
      <c r="D130" t="s">
        <v>34</v>
      </c>
      <c r="E130" s="1">
        <v>41268</v>
      </c>
      <c r="F130" t="s">
        <v>30</v>
      </c>
      <c r="G130">
        <v>129</v>
      </c>
      <c r="H130" t="str">
        <f>IF(AND(KohliStats[[#This Row],[runs]]&gt;=50,KohliStats[[#This Row],[runs]]&lt;100),"FIFTY",IF(KohliStats[[#This Row],[runs]]&gt;=100,"CENTURY",IF(KohliStats[[#This Row],[runs]]=0,"DUCK","")))</f>
        <v/>
      </c>
      <c r="I130">
        <v>5308</v>
      </c>
    </row>
    <row r="131" spans="1:9" x14ac:dyDescent="0.3">
      <c r="A131">
        <v>135</v>
      </c>
      <c r="B131">
        <v>27</v>
      </c>
      <c r="C131" t="s">
        <v>12</v>
      </c>
      <c r="D131" t="s">
        <v>26</v>
      </c>
      <c r="E131" s="1">
        <v>41271</v>
      </c>
      <c r="F131" t="s">
        <v>30</v>
      </c>
      <c r="G131">
        <v>130</v>
      </c>
      <c r="H131" t="str">
        <f>IF(AND(KohliStats[[#This Row],[runs]]&gt;=50,KohliStats[[#This Row],[runs]]&lt;100),"FIFTY",IF(KohliStats[[#This Row],[runs]]&gt;=100,"CENTURY",IF(KohliStats[[#This Row],[runs]]=0,"DUCK","")))</f>
        <v/>
      </c>
      <c r="I131">
        <v>5335</v>
      </c>
    </row>
    <row r="132" spans="1:9" x14ac:dyDescent="0.3">
      <c r="A132">
        <v>136</v>
      </c>
      <c r="B132">
        <v>0</v>
      </c>
      <c r="C132" t="s">
        <v>12</v>
      </c>
      <c r="D132" t="s">
        <v>35</v>
      </c>
      <c r="E132" s="1">
        <v>41273</v>
      </c>
      <c r="F132" t="s">
        <v>10</v>
      </c>
      <c r="G132">
        <v>131</v>
      </c>
      <c r="H132" t="str">
        <f>IF(AND(KohliStats[[#This Row],[runs]]&gt;=50,KohliStats[[#This Row],[runs]]&lt;100),"FIFTY",IF(KohliStats[[#This Row],[runs]]&gt;=100,"CENTURY",IF(KohliStats[[#This Row],[runs]]=0,"DUCK","")))</f>
        <v>DUCK</v>
      </c>
      <c r="I132">
        <v>5335</v>
      </c>
    </row>
    <row r="133" spans="1:9" x14ac:dyDescent="0.3">
      <c r="A133">
        <v>137</v>
      </c>
      <c r="B133">
        <v>6</v>
      </c>
      <c r="C133" t="s">
        <v>12</v>
      </c>
      <c r="D133" t="s">
        <v>21</v>
      </c>
      <c r="E133" s="1">
        <v>41277</v>
      </c>
      <c r="F133" t="s">
        <v>10</v>
      </c>
      <c r="G133">
        <v>132</v>
      </c>
      <c r="H133" t="str">
        <f>IF(AND(KohliStats[[#This Row],[runs]]&gt;=50,KohliStats[[#This Row],[runs]]&lt;100),"FIFTY",IF(KohliStats[[#This Row],[runs]]&gt;=100,"CENTURY",IF(KohliStats[[#This Row],[runs]]=0,"DUCK","")))</f>
        <v/>
      </c>
      <c r="I133">
        <v>5341</v>
      </c>
    </row>
    <row r="134" spans="1:9" x14ac:dyDescent="0.3">
      <c r="A134">
        <v>138</v>
      </c>
      <c r="B134">
        <v>7</v>
      </c>
      <c r="C134" t="s">
        <v>12</v>
      </c>
      <c r="D134" t="s">
        <v>42</v>
      </c>
      <c r="E134" s="1">
        <v>41280</v>
      </c>
      <c r="F134" t="s">
        <v>10</v>
      </c>
      <c r="G134">
        <v>133</v>
      </c>
      <c r="H134" t="str">
        <f>IF(AND(KohliStats[[#This Row],[runs]]&gt;=50,KohliStats[[#This Row],[runs]]&lt;100),"FIFTY",IF(KohliStats[[#This Row],[runs]]&gt;=100,"CENTURY",IF(KohliStats[[#This Row],[runs]]=0,"DUCK","")))</f>
        <v/>
      </c>
      <c r="I134">
        <v>5348</v>
      </c>
    </row>
    <row r="135" spans="1:9" x14ac:dyDescent="0.3">
      <c r="A135">
        <v>139</v>
      </c>
      <c r="B135">
        <v>15</v>
      </c>
      <c r="C135" t="s">
        <v>39</v>
      </c>
      <c r="D135" t="s">
        <v>19</v>
      </c>
      <c r="E135" s="1">
        <v>41285</v>
      </c>
      <c r="F135" t="s">
        <v>10</v>
      </c>
      <c r="G135">
        <v>134</v>
      </c>
      <c r="H135" t="str">
        <f>IF(AND(KohliStats[[#This Row],[runs]]&gt;=50,KohliStats[[#This Row],[runs]]&lt;100),"FIFTY",IF(KohliStats[[#This Row],[runs]]&gt;=100,"CENTURY",IF(KohliStats[[#This Row],[runs]]=0,"DUCK","")))</f>
        <v/>
      </c>
      <c r="I135">
        <v>5363</v>
      </c>
    </row>
    <row r="136" spans="1:9" x14ac:dyDescent="0.3">
      <c r="A136">
        <v>140</v>
      </c>
      <c r="B136">
        <v>37</v>
      </c>
      <c r="C136" t="s">
        <v>39</v>
      </c>
      <c r="D136" t="s">
        <v>69</v>
      </c>
      <c r="E136" s="1">
        <v>41289</v>
      </c>
      <c r="F136" t="s">
        <v>10</v>
      </c>
      <c r="G136">
        <v>135</v>
      </c>
      <c r="H136" t="str">
        <f>IF(AND(KohliStats[[#This Row],[runs]]&gt;=50,KohliStats[[#This Row],[runs]]&lt;100),"FIFTY",IF(KohliStats[[#This Row],[runs]]&gt;=100,"CENTURY",IF(KohliStats[[#This Row],[runs]]=0,"DUCK","")))</f>
        <v/>
      </c>
      <c r="I136">
        <v>5400</v>
      </c>
    </row>
    <row r="137" spans="1:9" x14ac:dyDescent="0.3">
      <c r="A137">
        <v>141</v>
      </c>
      <c r="B137">
        <v>77</v>
      </c>
      <c r="C137" t="s">
        <v>39</v>
      </c>
      <c r="D137" t="s">
        <v>70</v>
      </c>
      <c r="E137" s="1">
        <v>41293</v>
      </c>
      <c r="F137" t="s">
        <v>10</v>
      </c>
      <c r="G137">
        <v>136</v>
      </c>
      <c r="H137" t="str">
        <f>IF(AND(KohliStats[[#This Row],[runs]]&gt;=50,KohliStats[[#This Row],[runs]]&lt;100),"FIFTY",IF(KohliStats[[#This Row],[runs]]&gt;=100,"CENTURY",IF(KohliStats[[#This Row],[runs]]=0,"DUCK","")))</f>
        <v>FIFTY</v>
      </c>
      <c r="I137">
        <v>5477</v>
      </c>
    </row>
    <row r="138" spans="1:9" x14ac:dyDescent="0.3">
      <c r="A138">
        <v>142</v>
      </c>
      <c r="B138">
        <v>26</v>
      </c>
      <c r="C138" t="s">
        <v>39</v>
      </c>
      <c r="D138" t="s">
        <v>18</v>
      </c>
      <c r="E138" s="1">
        <v>41297</v>
      </c>
      <c r="F138" t="s">
        <v>10</v>
      </c>
      <c r="G138">
        <v>137</v>
      </c>
      <c r="H138" t="str">
        <f>IF(AND(KohliStats[[#This Row],[runs]]&gt;=50,KohliStats[[#This Row],[runs]]&lt;100),"FIFTY",IF(KohliStats[[#This Row],[runs]]&gt;=100,"CENTURY",IF(KohliStats[[#This Row],[runs]]=0,"DUCK","")))</f>
        <v/>
      </c>
      <c r="I138">
        <v>5503</v>
      </c>
    </row>
    <row r="139" spans="1:9" x14ac:dyDescent="0.3">
      <c r="A139">
        <v>143</v>
      </c>
      <c r="B139">
        <v>0</v>
      </c>
      <c r="C139" t="s">
        <v>39</v>
      </c>
      <c r="D139" t="s">
        <v>71</v>
      </c>
      <c r="E139" s="1">
        <v>41301</v>
      </c>
      <c r="F139" t="s">
        <v>10</v>
      </c>
      <c r="G139">
        <v>138</v>
      </c>
      <c r="H139" t="str">
        <f>IF(AND(KohliStats[[#This Row],[runs]]&gt;=50,KohliStats[[#This Row],[runs]]&lt;100),"FIFTY",IF(KohliStats[[#This Row],[runs]]&gt;=100,"CENTURY",IF(KohliStats[[#This Row],[runs]]=0,"DUCK","")))</f>
        <v>DUCK</v>
      </c>
      <c r="I139">
        <v>5503</v>
      </c>
    </row>
    <row r="140" spans="1:9" x14ac:dyDescent="0.3">
      <c r="A140">
        <v>144</v>
      </c>
      <c r="B140">
        <v>107</v>
      </c>
      <c r="C140" t="s">
        <v>16</v>
      </c>
      <c r="D140" t="s">
        <v>35</v>
      </c>
      <c r="E140" s="1">
        <v>41327</v>
      </c>
      <c r="F140" t="s">
        <v>47</v>
      </c>
      <c r="G140">
        <v>139</v>
      </c>
      <c r="H140" t="str">
        <f>IF(AND(KohliStats[[#This Row],[runs]]&gt;=50,KohliStats[[#This Row],[runs]]&lt;100),"FIFTY",IF(KohliStats[[#This Row],[runs]]&gt;=100,"CENTURY",IF(KohliStats[[#This Row],[runs]]=0,"DUCK","")))</f>
        <v>CENTURY</v>
      </c>
      <c r="I140">
        <v>5610</v>
      </c>
    </row>
    <row r="141" spans="1:9" x14ac:dyDescent="0.3">
      <c r="A141">
        <v>146</v>
      </c>
      <c r="B141">
        <v>34</v>
      </c>
      <c r="C141" t="s">
        <v>16</v>
      </c>
      <c r="D141" t="s">
        <v>56</v>
      </c>
      <c r="E141" s="1">
        <v>41335</v>
      </c>
      <c r="F141" t="s">
        <v>47</v>
      </c>
      <c r="G141">
        <v>140</v>
      </c>
      <c r="H141" t="str">
        <f>IF(AND(KohliStats[[#This Row],[runs]]&gt;=50,KohliStats[[#This Row],[runs]]&lt;100),"FIFTY",IF(KohliStats[[#This Row],[runs]]&gt;=100,"CENTURY",IF(KohliStats[[#This Row],[runs]]=0,"DUCK","")))</f>
        <v/>
      </c>
      <c r="I141">
        <v>5644</v>
      </c>
    </row>
    <row r="142" spans="1:9" x14ac:dyDescent="0.3">
      <c r="A142">
        <v>147</v>
      </c>
      <c r="B142">
        <v>67</v>
      </c>
      <c r="C142" t="s">
        <v>16</v>
      </c>
      <c r="D142" t="s">
        <v>18</v>
      </c>
      <c r="E142" s="1">
        <v>41347</v>
      </c>
      <c r="F142" t="s">
        <v>47</v>
      </c>
      <c r="G142">
        <v>141</v>
      </c>
      <c r="H142" t="str">
        <f>IF(AND(KohliStats[[#This Row],[runs]]&gt;=50,KohliStats[[#This Row],[runs]]&lt;100),"FIFTY",IF(KohliStats[[#This Row],[runs]]&gt;=100,"CENTURY",IF(KohliStats[[#This Row],[runs]]=0,"DUCK","")))</f>
        <v>FIFTY</v>
      </c>
      <c r="I142">
        <v>5711</v>
      </c>
    </row>
    <row r="143" spans="1:9" x14ac:dyDescent="0.3">
      <c r="A143">
        <v>148</v>
      </c>
      <c r="B143">
        <v>34</v>
      </c>
      <c r="C143" t="s">
        <v>16</v>
      </c>
      <c r="D143" t="s">
        <v>18</v>
      </c>
      <c r="E143" s="1">
        <v>41347</v>
      </c>
      <c r="F143" t="s">
        <v>47</v>
      </c>
      <c r="G143">
        <v>142</v>
      </c>
      <c r="H143" t="str">
        <f>IF(AND(KohliStats[[#This Row],[runs]]&gt;=50,KohliStats[[#This Row],[runs]]&lt;100),"FIFTY",IF(KohliStats[[#This Row],[runs]]&gt;=100,"CENTURY",IF(KohliStats[[#This Row],[runs]]=0,"DUCK","")))</f>
        <v/>
      </c>
      <c r="I143">
        <v>5745</v>
      </c>
    </row>
    <row r="144" spans="1:9" x14ac:dyDescent="0.3">
      <c r="A144">
        <v>149</v>
      </c>
      <c r="B144">
        <v>1</v>
      </c>
      <c r="C144" t="s">
        <v>16</v>
      </c>
      <c r="D144" t="s">
        <v>42</v>
      </c>
      <c r="E144" s="1">
        <v>41355</v>
      </c>
      <c r="F144" t="s">
        <v>47</v>
      </c>
      <c r="G144">
        <v>143</v>
      </c>
      <c r="H144" t="str">
        <f>IF(AND(KohliStats[[#This Row],[runs]]&gt;=50,KohliStats[[#This Row],[runs]]&lt;100),"FIFTY",IF(KohliStats[[#This Row],[runs]]&gt;=100,"CENTURY",IF(KohliStats[[#This Row],[runs]]=0,"DUCK","")))</f>
        <v/>
      </c>
      <c r="I144">
        <v>5746</v>
      </c>
    </row>
    <row r="145" spans="1:9" x14ac:dyDescent="0.3">
      <c r="A145">
        <v>150</v>
      </c>
      <c r="B145">
        <v>41</v>
      </c>
      <c r="C145" t="s">
        <v>16</v>
      </c>
      <c r="D145" t="s">
        <v>42</v>
      </c>
      <c r="E145" s="1">
        <v>41355</v>
      </c>
      <c r="F145" t="s">
        <v>47</v>
      </c>
      <c r="G145">
        <v>144</v>
      </c>
      <c r="H145" t="str">
        <f>IF(AND(KohliStats[[#This Row],[runs]]&gt;=50,KohliStats[[#This Row],[runs]]&lt;100),"FIFTY",IF(KohliStats[[#This Row],[runs]]&gt;=100,"CENTURY",IF(KohliStats[[#This Row],[runs]]=0,"DUCK","")))</f>
        <v/>
      </c>
      <c r="I145">
        <v>5787</v>
      </c>
    </row>
    <row r="146" spans="1:9" x14ac:dyDescent="0.3">
      <c r="A146">
        <v>151</v>
      </c>
      <c r="B146">
        <v>31</v>
      </c>
      <c r="C146" t="s">
        <v>24</v>
      </c>
      <c r="D146" t="s">
        <v>55</v>
      </c>
      <c r="E146" s="1">
        <v>41431</v>
      </c>
      <c r="F146" t="s">
        <v>10</v>
      </c>
      <c r="G146">
        <v>145</v>
      </c>
      <c r="H146" t="str">
        <f>IF(AND(KohliStats[[#This Row],[runs]]&gt;=50,KohliStats[[#This Row],[runs]]&lt;100),"FIFTY",IF(KohliStats[[#This Row],[runs]]&gt;=100,"CENTURY",IF(KohliStats[[#This Row],[runs]]=0,"DUCK","")))</f>
        <v/>
      </c>
      <c r="I146">
        <v>5818</v>
      </c>
    </row>
    <row r="147" spans="1:9" x14ac:dyDescent="0.3">
      <c r="A147">
        <v>152</v>
      </c>
      <c r="B147">
        <v>22</v>
      </c>
      <c r="C147" t="s">
        <v>14</v>
      </c>
      <c r="D147" t="s">
        <v>53</v>
      </c>
      <c r="E147" s="1">
        <v>41436</v>
      </c>
      <c r="F147" t="s">
        <v>10</v>
      </c>
      <c r="G147">
        <v>146</v>
      </c>
      <c r="H147" t="str">
        <f>IF(AND(KohliStats[[#This Row],[runs]]&gt;=50,KohliStats[[#This Row],[runs]]&lt;100),"FIFTY",IF(KohliStats[[#This Row],[runs]]&gt;=100,"CENTURY",IF(KohliStats[[#This Row],[runs]]=0,"DUCK","")))</f>
        <v/>
      </c>
      <c r="I147">
        <v>5840</v>
      </c>
    </row>
    <row r="148" spans="1:9" x14ac:dyDescent="0.3">
      <c r="A148">
        <v>153</v>
      </c>
      <c r="B148">
        <v>22</v>
      </c>
      <c r="C148" t="s">
        <v>12</v>
      </c>
      <c r="D148" t="s">
        <v>72</v>
      </c>
      <c r="E148" s="1">
        <v>41440</v>
      </c>
      <c r="F148" t="s">
        <v>10</v>
      </c>
      <c r="G148">
        <v>147</v>
      </c>
      <c r="H148" t="str">
        <f>IF(AND(KohliStats[[#This Row],[runs]]&gt;=50,KohliStats[[#This Row],[runs]]&lt;100),"FIFTY",IF(KohliStats[[#This Row],[runs]]&gt;=100,"CENTURY",IF(KohliStats[[#This Row],[runs]]=0,"DUCK","")))</f>
        <v/>
      </c>
      <c r="I148">
        <v>5862</v>
      </c>
    </row>
    <row r="149" spans="1:9" x14ac:dyDescent="0.3">
      <c r="A149">
        <v>154</v>
      </c>
      <c r="B149">
        <v>58</v>
      </c>
      <c r="C149" t="s">
        <v>8</v>
      </c>
      <c r="D149" t="s">
        <v>55</v>
      </c>
      <c r="E149" s="1">
        <v>41445</v>
      </c>
      <c r="F149" t="s">
        <v>10</v>
      </c>
      <c r="G149">
        <v>148</v>
      </c>
      <c r="H149" t="str">
        <f>IF(AND(KohliStats[[#This Row],[runs]]&gt;=50,KohliStats[[#This Row],[runs]]&lt;100),"FIFTY",IF(KohliStats[[#This Row],[runs]]&gt;=100,"CENTURY",IF(KohliStats[[#This Row],[runs]]=0,"DUCK","")))</f>
        <v>FIFTY</v>
      </c>
      <c r="I149">
        <v>5920</v>
      </c>
    </row>
    <row r="150" spans="1:9" x14ac:dyDescent="0.3">
      <c r="A150">
        <v>155</v>
      </c>
      <c r="B150">
        <v>43</v>
      </c>
      <c r="C150" t="s">
        <v>39</v>
      </c>
      <c r="D150" t="s">
        <v>72</v>
      </c>
      <c r="E150" s="1">
        <v>41448</v>
      </c>
      <c r="F150" t="s">
        <v>10</v>
      </c>
      <c r="G150">
        <v>149</v>
      </c>
      <c r="H150" t="str">
        <f>IF(AND(KohliStats[[#This Row],[runs]]&gt;=50,KohliStats[[#This Row],[runs]]&lt;100),"FIFTY",IF(KohliStats[[#This Row],[runs]]&gt;=100,"CENTURY",IF(KohliStats[[#This Row],[runs]]=0,"DUCK","")))</f>
        <v/>
      </c>
      <c r="I150">
        <v>5963</v>
      </c>
    </row>
    <row r="151" spans="1:9" x14ac:dyDescent="0.3">
      <c r="A151">
        <v>156</v>
      </c>
      <c r="B151">
        <v>11</v>
      </c>
      <c r="C151" t="s">
        <v>14</v>
      </c>
      <c r="D151" t="s">
        <v>46</v>
      </c>
      <c r="E151" s="1">
        <v>41455</v>
      </c>
      <c r="F151" t="s">
        <v>10</v>
      </c>
      <c r="G151">
        <v>150</v>
      </c>
      <c r="H151" t="str">
        <f>IF(AND(KohliStats[[#This Row],[runs]]&gt;=50,KohliStats[[#This Row],[runs]]&lt;100),"FIFTY",IF(KohliStats[[#This Row],[runs]]&gt;=100,"CENTURY",IF(KohliStats[[#This Row],[runs]]=0,"DUCK","")))</f>
        <v/>
      </c>
      <c r="I151">
        <v>5974</v>
      </c>
    </row>
    <row r="152" spans="1:9" x14ac:dyDescent="0.3">
      <c r="A152">
        <v>157</v>
      </c>
      <c r="B152">
        <v>2</v>
      </c>
      <c r="C152" t="s">
        <v>8</v>
      </c>
      <c r="D152" t="s">
        <v>46</v>
      </c>
      <c r="E152" s="1">
        <v>41457</v>
      </c>
      <c r="F152" t="s">
        <v>10</v>
      </c>
      <c r="G152">
        <v>151</v>
      </c>
      <c r="H152" t="str">
        <f>IF(AND(KohliStats[[#This Row],[runs]]&gt;=50,KohliStats[[#This Row],[runs]]&lt;100),"FIFTY",IF(KohliStats[[#This Row],[runs]]&gt;=100,"CENTURY",IF(KohliStats[[#This Row],[runs]]=0,"DUCK","")))</f>
        <v/>
      </c>
      <c r="I152">
        <v>5976</v>
      </c>
    </row>
    <row r="153" spans="1:9" x14ac:dyDescent="0.3">
      <c r="A153">
        <v>158</v>
      </c>
      <c r="B153">
        <v>102</v>
      </c>
      <c r="C153" t="s">
        <v>14</v>
      </c>
      <c r="D153" t="s">
        <v>44</v>
      </c>
      <c r="E153" s="1">
        <v>41460</v>
      </c>
      <c r="F153" t="s">
        <v>10</v>
      </c>
      <c r="G153">
        <v>152</v>
      </c>
      <c r="H153" t="str">
        <f>IF(AND(KohliStats[[#This Row],[runs]]&gt;=50,KohliStats[[#This Row],[runs]]&lt;100),"FIFTY",IF(KohliStats[[#This Row],[runs]]&gt;=100,"CENTURY",IF(KohliStats[[#This Row],[runs]]=0,"DUCK","")))</f>
        <v>CENTURY</v>
      </c>
      <c r="I153">
        <v>6078</v>
      </c>
    </row>
    <row r="154" spans="1:9" x14ac:dyDescent="0.3">
      <c r="A154">
        <v>159</v>
      </c>
      <c r="B154">
        <v>31</v>
      </c>
      <c r="C154" t="s">
        <v>8</v>
      </c>
      <c r="D154" t="s">
        <v>44</v>
      </c>
      <c r="E154" s="1">
        <v>41464</v>
      </c>
      <c r="F154" t="s">
        <v>10</v>
      </c>
      <c r="G154">
        <v>153</v>
      </c>
      <c r="H154" t="str">
        <f>IF(AND(KohliStats[[#This Row],[runs]]&gt;=50,KohliStats[[#This Row],[runs]]&lt;100),"FIFTY",IF(KohliStats[[#This Row],[runs]]&gt;=100,"CENTURY",IF(KohliStats[[#This Row],[runs]]=0,"DUCK","")))</f>
        <v/>
      </c>
      <c r="I154">
        <v>6109</v>
      </c>
    </row>
    <row r="155" spans="1:9" x14ac:dyDescent="0.3">
      <c r="A155">
        <v>160</v>
      </c>
      <c r="B155">
        <v>2</v>
      </c>
      <c r="C155" t="s">
        <v>8</v>
      </c>
      <c r="D155" t="s">
        <v>44</v>
      </c>
      <c r="E155" s="1">
        <v>41466</v>
      </c>
      <c r="F155" t="s">
        <v>10</v>
      </c>
      <c r="G155">
        <v>154</v>
      </c>
      <c r="H155" t="str">
        <f>IF(AND(KohliStats[[#This Row],[runs]]&gt;=50,KohliStats[[#This Row],[runs]]&lt;100),"FIFTY",IF(KohliStats[[#This Row],[runs]]&gt;=100,"CENTURY",IF(KohliStats[[#This Row],[runs]]=0,"DUCK","")))</f>
        <v/>
      </c>
      <c r="I155">
        <v>6111</v>
      </c>
    </row>
    <row r="156" spans="1:9" x14ac:dyDescent="0.3">
      <c r="A156">
        <v>161</v>
      </c>
      <c r="B156">
        <v>115</v>
      </c>
      <c r="C156" t="s">
        <v>27</v>
      </c>
      <c r="D156" t="s">
        <v>29</v>
      </c>
      <c r="E156" s="1">
        <v>41479</v>
      </c>
      <c r="F156" t="s">
        <v>10</v>
      </c>
      <c r="G156">
        <v>155</v>
      </c>
      <c r="H156" t="str">
        <f>IF(AND(KohliStats[[#This Row],[runs]]&gt;=50,KohliStats[[#This Row],[runs]]&lt;100),"FIFTY",IF(KohliStats[[#This Row],[runs]]&gt;=100,"CENTURY",IF(KohliStats[[#This Row],[runs]]=0,"DUCK","")))</f>
        <v>CENTURY</v>
      </c>
      <c r="I156">
        <v>6226</v>
      </c>
    </row>
    <row r="157" spans="1:9" x14ac:dyDescent="0.3">
      <c r="A157">
        <v>162</v>
      </c>
      <c r="B157">
        <v>14</v>
      </c>
      <c r="C157" t="s">
        <v>27</v>
      </c>
      <c r="D157" t="s">
        <v>29</v>
      </c>
      <c r="E157" s="1">
        <v>41481</v>
      </c>
      <c r="F157" t="s">
        <v>10</v>
      </c>
      <c r="G157">
        <v>156</v>
      </c>
      <c r="H157" t="str">
        <f>IF(AND(KohliStats[[#This Row],[runs]]&gt;=50,KohliStats[[#This Row],[runs]]&lt;100),"FIFTY",IF(KohliStats[[#This Row],[runs]]&gt;=100,"CENTURY",IF(KohliStats[[#This Row],[runs]]=0,"DUCK","")))</f>
        <v/>
      </c>
      <c r="I157">
        <v>6240</v>
      </c>
    </row>
    <row r="158" spans="1:9" x14ac:dyDescent="0.3">
      <c r="A158">
        <v>163</v>
      </c>
      <c r="B158">
        <v>68</v>
      </c>
      <c r="C158" t="s">
        <v>27</v>
      </c>
      <c r="D158" t="s">
        <v>29</v>
      </c>
      <c r="E158" s="1">
        <v>41483</v>
      </c>
      <c r="F158" t="s">
        <v>10</v>
      </c>
      <c r="G158">
        <v>157</v>
      </c>
      <c r="H158" t="str">
        <f>IF(AND(KohliStats[[#This Row],[runs]]&gt;=50,KohliStats[[#This Row],[runs]]&lt;100),"FIFTY",IF(KohliStats[[#This Row],[runs]]&gt;=100,"CENTURY",IF(KohliStats[[#This Row],[runs]]=0,"DUCK","")))</f>
        <v>FIFTY</v>
      </c>
      <c r="I158">
        <v>6308</v>
      </c>
    </row>
    <row r="159" spans="1:9" x14ac:dyDescent="0.3">
      <c r="A159">
        <v>166</v>
      </c>
      <c r="B159">
        <v>29</v>
      </c>
      <c r="C159" t="s">
        <v>16</v>
      </c>
      <c r="D159" t="s">
        <v>19</v>
      </c>
      <c r="E159" s="1">
        <v>41557</v>
      </c>
      <c r="F159" t="s">
        <v>30</v>
      </c>
      <c r="G159">
        <v>158</v>
      </c>
      <c r="H159" t="str">
        <f>IF(AND(KohliStats[[#This Row],[runs]]&gt;=50,KohliStats[[#This Row],[runs]]&lt;100),"FIFTY",IF(KohliStats[[#This Row],[runs]]&gt;=100,"CENTURY",IF(KohliStats[[#This Row],[runs]]=0,"DUCK","")))</f>
        <v/>
      </c>
      <c r="I159">
        <v>6337</v>
      </c>
    </row>
    <row r="160" spans="1:9" x14ac:dyDescent="0.3">
      <c r="A160">
        <v>167</v>
      </c>
      <c r="B160">
        <v>61</v>
      </c>
      <c r="C160" t="s">
        <v>16</v>
      </c>
      <c r="D160" t="s">
        <v>68</v>
      </c>
      <c r="E160" s="1">
        <v>41560</v>
      </c>
      <c r="F160" t="s">
        <v>10</v>
      </c>
      <c r="G160">
        <v>159</v>
      </c>
      <c r="H160" t="str">
        <f>IF(AND(KohliStats[[#This Row],[runs]]&gt;=50,KohliStats[[#This Row],[runs]]&lt;100),"FIFTY",IF(KohliStats[[#This Row],[runs]]&gt;=100,"CENTURY",IF(KohliStats[[#This Row],[runs]]=0,"DUCK","")))</f>
        <v>FIFTY</v>
      </c>
      <c r="I160">
        <v>6398</v>
      </c>
    </row>
    <row r="161" spans="1:9" x14ac:dyDescent="0.3">
      <c r="A161">
        <v>168</v>
      </c>
      <c r="B161">
        <v>100</v>
      </c>
      <c r="C161" t="s">
        <v>16</v>
      </c>
      <c r="D161" t="s">
        <v>25</v>
      </c>
      <c r="E161" s="1">
        <v>41563</v>
      </c>
      <c r="F161" t="s">
        <v>10</v>
      </c>
      <c r="G161">
        <v>160</v>
      </c>
      <c r="H161" t="str">
        <f>IF(AND(KohliStats[[#This Row],[runs]]&gt;=50,KohliStats[[#This Row],[runs]]&lt;100),"FIFTY",IF(KohliStats[[#This Row],[runs]]&gt;=100,"CENTURY",IF(KohliStats[[#This Row],[runs]]=0,"DUCK","")))</f>
        <v>CENTURY</v>
      </c>
      <c r="I161">
        <v>6498</v>
      </c>
    </row>
    <row r="162" spans="1:9" x14ac:dyDescent="0.3">
      <c r="A162">
        <v>169</v>
      </c>
      <c r="B162">
        <v>68</v>
      </c>
      <c r="C162" t="s">
        <v>16</v>
      </c>
      <c r="D162" t="s">
        <v>18</v>
      </c>
      <c r="E162" s="1">
        <v>41566</v>
      </c>
      <c r="F162" t="s">
        <v>10</v>
      </c>
      <c r="G162">
        <v>161</v>
      </c>
      <c r="H162" t="str">
        <f>IF(AND(KohliStats[[#This Row],[runs]]&gt;=50,KohliStats[[#This Row],[runs]]&lt;100),"FIFTY",IF(KohliStats[[#This Row],[runs]]&gt;=100,"CENTURY",IF(KohliStats[[#This Row],[runs]]=0,"DUCK","")))</f>
        <v>FIFTY</v>
      </c>
      <c r="I162">
        <v>6566</v>
      </c>
    </row>
    <row r="163" spans="1:9" x14ac:dyDescent="0.3">
      <c r="A163">
        <v>171</v>
      </c>
      <c r="B163">
        <v>115</v>
      </c>
      <c r="C163" t="s">
        <v>16</v>
      </c>
      <c r="D163" t="s">
        <v>20</v>
      </c>
      <c r="E163" s="1">
        <v>41577</v>
      </c>
      <c r="F163" t="s">
        <v>10</v>
      </c>
      <c r="G163">
        <v>162</v>
      </c>
      <c r="H163" t="str">
        <f>IF(AND(KohliStats[[#This Row],[runs]]&gt;=50,KohliStats[[#This Row],[runs]]&lt;100),"FIFTY",IF(KohliStats[[#This Row],[runs]]&gt;=100,"CENTURY",IF(KohliStats[[#This Row],[runs]]=0,"DUCK","")))</f>
        <v>CENTURY</v>
      </c>
      <c r="I163">
        <v>6681</v>
      </c>
    </row>
    <row r="164" spans="1:9" x14ac:dyDescent="0.3">
      <c r="A164">
        <v>172</v>
      </c>
      <c r="B164">
        <v>0</v>
      </c>
      <c r="C164" t="s">
        <v>16</v>
      </c>
      <c r="D164" t="s">
        <v>34</v>
      </c>
      <c r="E164" s="1">
        <v>41580</v>
      </c>
      <c r="F164" t="s">
        <v>10</v>
      </c>
      <c r="G164">
        <v>163</v>
      </c>
      <c r="H164" t="str">
        <f>IF(AND(KohliStats[[#This Row],[runs]]&gt;=50,KohliStats[[#This Row],[runs]]&lt;100),"FIFTY",IF(KohliStats[[#This Row],[runs]]&gt;=100,"CENTURY",IF(KohliStats[[#This Row],[runs]]=0,"DUCK","")))</f>
        <v>DUCK</v>
      </c>
      <c r="I164">
        <v>6681</v>
      </c>
    </row>
    <row r="165" spans="1:9" x14ac:dyDescent="0.3">
      <c r="A165">
        <v>173</v>
      </c>
      <c r="B165">
        <v>3</v>
      </c>
      <c r="C165" t="s">
        <v>14</v>
      </c>
      <c r="D165" t="s">
        <v>21</v>
      </c>
      <c r="E165" s="1">
        <v>41584</v>
      </c>
      <c r="F165" t="s">
        <v>47</v>
      </c>
      <c r="G165">
        <v>164</v>
      </c>
      <c r="H165" t="str">
        <f>IF(AND(KohliStats[[#This Row],[runs]]&gt;=50,KohliStats[[#This Row],[runs]]&lt;100),"FIFTY",IF(KohliStats[[#This Row],[runs]]&gt;=100,"CENTURY",IF(KohliStats[[#This Row],[runs]]=0,"DUCK","")))</f>
        <v/>
      </c>
      <c r="I165">
        <v>6684</v>
      </c>
    </row>
    <row r="166" spans="1:9" x14ac:dyDescent="0.3">
      <c r="A166">
        <v>174</v>
      </c>
      <c r="B166">
        <v>57</v>
      </c>
      <c r="C166" t="s">
        <v>14</v>
      </c>
      <c r="D166" t="s">
        <v>43</v>
      </c>
      <c r="E166" s="1">
        <v>41592</v>
      </c>
      <c r="F166" t="s">
        <v>47</v>
      </c>
      <c r="G166">
        <v>165</v>
      </c>
      <c r="H166" t="str">
        <f>IF(AND(KohliStats[[#This Row],[runs]]&gt;=50,KohliStats[[#This Row],[runs]]&lt;100),"FIFTY",IF(KohliStats[[#This Row],[runs]]&gt;=100,"CENTURY",IF(KohliStats[[#This Row],[runs]]=0,"DUCK","")))</f>
        <v>FIFTY</v>
      </c>
      <c r="I166">
        <v>6741</v>
      </c>
    </row>
    <row r="167" spans="1:9" x14ac:dyDescent="0.3">
      <c r="A167">
        <v>175</v>
      </c>
      <c r="B167">
        <v>86</v>
      </c>
      <c r="C167" t="s">
        <v>14</v>
      </c>
      <c r="D167" t="s">
        <v>69</v>
      </c>
      <c r="E167" s="1">
        <v>41599</v>
      </c>
      <c r="F167" t="s">
        <v>10</v>
      </c>
      <c r="G167">
        <v>166</v>
      </c>
      <c r="H167" t="str">
        <f>IF(AND(KohliStats[[#This Row],[runs]]&gt;=50,KohliStats[[#This Row],[runs]]&lt;100),"FIFTY",IF(KohliStats[[#This Row],[runs]]&gt;=100,"CENTURY",IF(KohliStats[[#This Row],[runs]]=0,"DUCK","")))</f>
        <v>FIFTY</v>
      </c>
      <c r="I167">
        <v>6827</v>
      </c>
    </row>
    <row r="168" spans="1:9" x14ac:dyDescent="0.3">
      <c r="A168">
        <v>176</v>
      </c>
      <c r="B168">
        <v>99</v>
      </c>
      <c r="C168" t="s">
        <v>14</v>
      </c>
      <c r="D168" t="s">
        <v>32</v>
      </c>
      <c r="E168" s="1">
        <v>41602</v>
      </c>
      <c r="F168" t="s">
        <v>10</v>
      </c>
      <c r="G168">
        <v>167</v>
      </c>
      <c r="H168" t="str">
        <f>IF(AND(KohliStats[[#This Row],[runs]]&gt;=50,KohliStats[[#This Row],[runs]]&lt;100),"FIFTY",IF(KohliStats[[#This Row],[runs]]&gt;=100,"CENTURY",IF(KohliStats[[#This Row],[runs]]=0,"DUCK","")))</f>
        <v>FIFTY</v>
      </c>
      <c r="I168">
        <v>6926</v>
      </c>
    </row>
    <row r="169" spans="1:9" x14ac:dyDescent="0.3">
      <c r="A169">
        <v>177</v>
      </c>
      <c r="B169">
        <v>19</v>
      </c>
      <c r="C169" t="s">
        <v>14</v>
      </c>
      <c r="D169" t="s">
        <v>73</v>
      </c>
      <c r="E169" s="1">
        <v>41605</v>
      </c>
      <c r="F169" t="s">
        <v>10</v>
      </c>
      <c r="G169">
        <v>168</v>
      </c>
      <c r="H169" t="str">
        <f>IF(AND(KohliStats[[#This Row],[runs]]&gt;=50,KohliStats[[#This Row],[runs]]&lt;100),"FIFTY",IF(KohliStats[[#This Row],[runs]]&gt;=100,"CENTURY",IF(KohliStats[[#This Row],[runs]]=0,"DUCK","")))</f>
        <v/>
      </c>
      <c r="I169">
        <v>6945</v>
      </c>
    </row>
    <row r="170" spans="1:9" x14ac:dyDescent="0.3">
      <c r="A170">
        <v>178</v>
      </c>
      <c r="B170">
        <v>31</v>
      </c>
      <c r="C170" t="s">
        <v>24</v>
      </c>
      <c r="D170" t="s">
        <v>15</v>
      </c>
      <c r="E170" s="1">
        <v>41613</v>
      </c>
      <c r="F170" t="s">
        <v>10</v>
      </c>
      <c r="G170">
        <v>169</v>
      </c>
      <c r="H170" t="str">
        <f>IF(AND(KohliStats[[#This Row],[runs]]&gt;=50,KohliStats[[#This Row],[runs]]&lt;100),"FIFTY",IF(KohliStats[[#This Row],[runs]]&gt;=100,"CENTURY",IF(KohliStats[[#This Row],[runs]]=0,"DUCK","")))</f>
        <v/>
      </c>
      <c r="I170">
        <v>6976</v>
      </c>
    </row>
    <row r="171" spans="1:9" x14ac:dyDescent="0.3">
      <c r="A171">
        <v>179</v>
      </c>
      <c r="B171">
        <v>0</v>
      </c>
      <c r="C171" t="s">
        <v>24</v>
      </c>
      <c r="D171" t="s">
        <v>36</v>
      </c>
      <c r="E171" s="1">
        <v>41616</v>
      </c>
      <c r="F171" t="s">
        <v>10</v>
      </c>
      <c r="G171">
        <v>170</v>
      </c>
      <c r="H171" t="str">
        <f>IF(AND(KohliStats[[#This Row],[runs]]&gt;=50,KohliStats[[#This Row],[runs]]&lt;100),"FIFTY",IF(KohliStats[[#This Row],[runs]]&gt;=100,"CENTURY",IF(KohliStats[[#This Row],[runs]]=0,"DUCK","")))</f>
        <v>DUCK</v>
      </c>
      <c r="I171">
        <v>6976</v>
      </c>
    </row>
    <row r="172" spans="1:9" x14ac:dyDescent="0.3">
      <c r="A172">
        <v>181</v>
      </c>
      <c r="B172">
        <v>119</v>
      </c>
      <c r="C172" t="s">
        <v>24</v>
      </c>
      <c r="D172" t="s">
        <v>15</v>
      </c>
      <c r="E172" s="1">
        <v>41626</v>
      </c>
      <c r="F172" t="s">
        <v>47</v>
      </c>
      <c r="G172">
        <v>171</v>
      </c>
      <c r="H172" t="str">
        <f>IF(AND(KohliStats[[#This Row],[runs]]&gt;=50,KohliStats[[#This Row],[runs]]&lt;100),"FIFTY",IF(KohliStats[[#This Row],[runs]]&gt;=100,"CENTURY",IF(KohliStats[[#This Row],[runs]]=0,"DUCK","")))</f>
        <v>CENTURY</v>
      </c>
      <c r="I172">
        <v>7095</v>
      </c>
    </row>
    <row r="173" spans="1:9" x14ac:dyDescent="0.3">
      <c r="A173">
        <v>182</v>
      </c>
      <c r="B173">
        <v>96</v>
      </c>
      <c r="C173" t="s">
        <v>24</v>
      </c>
      <c r="D173" t="s">
        <v>15</v>
      </c>
      <c r="E173" s="1">
        <v>41626</v>
      </c>
      <c r="F173" t="s">
        <v>47</v>
      </c>
      <c r="G173">
        <v>172</v>
      </c>
      <c r="H173" t="str">
        <f>IF(AND(KohliStats[[#This Row],[runs]]&gt;=50,KohliStats[[#This Row],[runs]]&lt;100),"FIFTY",IF(KohliStats[[#This Row],[runs]]&gt;=100,"CENTURY",IF(KohliStats[[#This Row],[runs]]=0,"DUCK","")))</f>
        <v>FIFTY</v>
      </c>
      <c r="I173">
        <v>7191</v>
      </c>
    </row>
    <row r="174" spans="1:9" x14ac:dyDescent="0.3">
      <c r="A174">
        <v>183</v>
      </c>
      <c r="B174">
        <v>46</v>
      </c>
      <c r="C174" t="s">
        <v>24</v>
      </c>
      <c r="D174" t="s">
        <v>36</v>
      </c>
      <c r="E174" s="1">
        <v>41634</v>
      </c>
      <c r="F174" t="s">
        <v>47</v>
      </c>
      <c r="G174">
        <v>173</v>
      </c>
      <c r="H174" t="str">
        <f>IF(AND(KohliStats[[#This Row],[runs]]&gt;=50,KohliStats[[#This Row],[runs]]&lt;100),"FIFTY",IF(KohliStats[[#This Row],[runs]]&gt;=100,"CENTURY",IF(KohliStats[[#This Row],[runs]]=0,"DUCK","")))</f>
        <v/>
      </c>
      <c r="I174">
        <v>7237</v>
      </c>
    </row>
    <row r="175" spans="1:9" x14ac:dyDescent="0.3">
      <c r="A175">
        <v>184</v>
      </c>
      <c r="B175">
        <v>11</v>
      </c>
      <c r="C175" t="s">
        <v>24</v>
      </c>
      <c r="D175" t="s">
        <v>36</v>
      </c>
      <c r="E175" s="1">
        <v>41634</v>
      </c>
      <c r="F175" t="s">
        <v>47</v>
      </c>
      <c r="G175">
        <v>174</v>
      </c>
      <c r="H175" t="str">
        <f>IF(AND(KohliStats[[#This Row],[runs]]&gt;=50,KohliStats[[#This Row],[runs]]&lt;100),"FIFTY",IF(KohliStats[[#This Row],[runs]]&gt;=100,"CENTURY",IF(KohliStats[[#This Row],[runs]]=0,"DUCK","")))</f>
        <v/>
      </c>
      <c r="I175">
        <v>7248</v>
      </c>
    </row>
    <row r="176" spans="1:9" x14ac:dyDescent="0.3">
      <c r="A176">
        <v>185</v>
      </c>
      <c r="B176">
        <v>123</v>
      </c>
      <c r="C176" t="s">
        <v>31</v>
      </c>
      <c r="D176" t="s">
        <v>74</v>
      </c>
      <c r="E176" s="1">
        <v>41658</v>
      </c>
      <c r="F176" t="s">
        <v>10</v>
      </c>
      <c r="G176">
        <v>175</v>
      </c>
      <c r="H176" t="str">
        <f>IF(AND(KohliStats[[#This Row],[runs]]&gt;=50,KohliStats[[#This Row],[runs]]&lt;100),"FIFTY",IF(KohliStats[[#This Row],[runs]]&gt;=100,"CENTURY",IF(KohliStats[[#This Row],[runs]]=0,"DUCK","")))</f>
        <v>CENTURY</v>
      </c>
      <c r="I176">
        <v>7371</v>
      </c>
    </row>
    <row r="177" spans="1:9" x14ac:dyDescent="0.3">
      <c r="A177">
        <v>186</v>
      </c>
      <c r="B177">
        <v>78</v>
      </c>
      <c r="C177" t="s">
        <v>31</v>
      </c>
      <c r="D177" t="s">
        <v>75</v>
      </c>
      <c r="E177" s="1">
        <v>41661</v>
      </c>
      <c r="F177" t="s">
        <v>10</v>
      </c>
      <c r="G177">
        <v>176</v>
      </c>
      <c r="H177" t="str">
        <f>IF(AND(KohliStats[[#This Row],[runs]]&gt;=50,KohliStats[[#This Row],[runs]]&lt;100),"FIFTY",IF(KohliStats[[#This Row],[runs]]&gt;=100,"CENTURY",IF(KohliStats[[#This Row],[runs]]=0,"DUCK","")))</f>
        <v>FIFTY</v>
      </c>
      <c r="I177">
        <v>7449</v>
      </c>
    </row>
    <row r="178" spans="1:9" x14ac:dyDescent="0.3">
      <c r="A178">
        <v>187</v>
      </c>
      <c r="B178">
        <v>6</v>
      </c>
      <c r="C178" t="s">
        <v>31</v>
      </c>
      <c r="D178" t="s">
        <v>76</v>
      </c>
      <c r="E178" s="1">
        <v>41664</v>
      </c>
      <c r="F178" t="s">
        <v>10</v>
      </c>
      <c r="G178">
        <v>177</v>
      </c>
      <c r="H178" t="str">
        <f>IF(AND(KohliStats[[#This Row],[runs]]&gt;=50,KohliStats[[#This Row],[runs]]&lt;100),"FIFTY",IF(KohliStats[[#This Row],[runs]]&gt;=100,"CENTURY",IF(KohliStats[[#This Row],[runs]]=0,"DUCK","")))</f>
        <v/>
      </c>
      <c r="I178">
        <v>7455</v>
      </c>
    </row>
    <row r="179" spans="1:9" x14ac:dyDescent="0.3">
      <c r="A179">
        <v>188</v>
      </c>
      <c r="B179">
        <v>2</v>
      </c>
      <c r="C179" t="s">
        <v>31</v>
      </c>
      <c r="D179" t="s">
        <v>75</v>
      </c>
      <c r="E179" s="1">
        <v>41667</v>
      </c>
      <c r="F179" t="s">
        <v>10</v>
      </c>
      <c r="G179">
        <v>178</v>
      </c>
      <c r="H179" t="str">
        <f>IF(AND(KohliStats[[#This Row],[runs]]&gt;=50,KohliStats[[#This Row],[runs]]&lt;100),"FIFTY",IF(KohliStats[[#This Row],[runs]]&gt;=100,"CENTURY",IF(KohliStats[[#This Row],[runs]]=0,"DUCK","")))</f>
        <v/>
      </c>
      <c r="I179">
        <v>7457</v>
      </c>
    </row>
    <row r="180" spans="1:9" x14ac:dyDescent="0.3">
      <c r="A180">
        <v>189</v>
      </c>
      <c r="B180">
        <v>82</v>
      </c>
      <c r="C180" t="s">
        <v>31</v>
      </c>
      <c r="D180" t="s">
        <v>77</v>
      </c>
      <c r="E180" s="1">
        <v>41670</v>
      </c>
      <c r="F180" t="s">
        <v>10</v>
      </c>
      <c r="G180">
        <v>179</v>
      </c>
      <c r="H180" t="str">
        <f>IF(AND(KohliStats[[#This Row],[runs]]&gt;=50,KohliStats[[#This Row],[runs]]&lt;100),"FIFTY",IF(KohliStats[[#This Row],[runs]]&gt;=100,"CENTURY",IF(KohliStats[[#This Row],[runs]]=0,"DUCK","")))</f>
        <v>FIFTY</v>
      </c>
      <c r="I180">
        <v>7539</v>
      </c>
    </row>
    <row r="181" spans="1:9" x14ac:dyDescent="0.3">
      <c r="A181">
        <v>190</v>
      </c>
      <c r="B181">
        <v>4</v>
      </c>
      <c r="C181" t="s">
        <v>31</v>
      </c>
      <c r="D181" t="s">
        <v>76</v>
      </c>
      <c r="E181" s="1">
        <v>41676</v>
      </c>
      <c r="F181" t="s">
        <v>47</v>
      </c>
      <c r="G181">
        <v>180</v>
      </c>
      <c r="H181" t="str">
        <f>IF(AND(KohliStats[[#This Row],[runs]]&gt;=50,KohliStats[[#This Row],[runs]]&lt;100),"FIFTY",IF(KohliStats[[#This Row],[runs]]&gt;=100,"CENTURY",IF(KohliStats[[#This Row],[runs]]=0,"DUCK","")))</f>
        <v/>
      </c>
      <c r="I181">
        <v>7543</v>
      </c>
    </row>
    <row r="182" spans="1:9" x14ac:dyDescent="0.3">
      <c r="A182">
        <v>191</v>
      </c>
      <c r="B182">
        <v>67</v>
      </c>
      <c r="C182" t="s">
        <v>31</v>
      </c>
      <c r="D182" t="s">
        <v>76</v>
      </c>
      <c r="E182" s="1">
        <v>41676</v>
      </c>
      <c r="F182" t="s">
        <v>47</v>
      </c>
      <c r="G182">
        <v>181</v>
      </c>
      <c r="H182" t="str">
        <f>IF(AND(KohliStats[[#This Row],[runs]]&gt;=50,KohliStats[[#This Row],[runs]]&lt;100),"FIFTY",IF(KohliStats[[#This Row],[runs]]&gt;=100,"CENTURY",IF(KohliStats[[#This Row],[runs]]=0,"DUCK","")))</f>
        <v>FIFTY</v>
      </c>
      <c r="I182">
        <v>7610</v>
      </c>
    </row>
    <row r="183" spans="1:9" x14ac:dyDescent="0.3">
      <c r="A183">
        <v>192</v>
      </c>
      <c r="B183">
        <v>38</v>
      </c>
      <c r="C183" t="s">
        <v>31</v>
      </c>
      <c r="D183" t="s">
        <v>77</v>
      </c>
      <c r="E183" s="1">
        <v>41684</v>
      </c>
      <c r="F183" t="s">
        <v>47</v>
      </c>
      <c r="G183">
        <v>182</v>
      </c>
      <c r="H183" t="str">
        <f>IF(AND(KohliStats[[#This Row],[runs]]&gt;=50,KohliStats[[#This Row],[runs]]&lt;100),"FIFTY",IF(KohliStats[[#This Row],[runs]]&gt;=100,"CENTURY",IF(KohliStats[[#This Row],[runs]]=0,"DUCK","")))</f>
        <v/>
      </c>
      <c r="I183">
        <v>7648</v>
      </c>
    </row>
    <row r="184" spans="1:9" x14ac:dyDescent="0.3">
      <c r="A184">
        <v>193</v>
      </c>
      <c r="B184">
        <v>105</v>
      </c>
      <c r="C184" t="s">
        <v>31</v>
      </c>
      <c r="D184" t="s">
        <v>77</v>
      </c>
      <c r="E184" s="1">
        <v>41684</v>
      </c>
      <c r="F184" t="s">
        <v>47</v>
      </c>
      <c r="G184">
        <v>183</v>
      </c>
      <c r="H184" t="str">
        <f>IF(AND(KohliStats[[#This Row],[runs]]&gt;=50,KohliStats[[#This Row],[runs]]&lt;100),"FIFTY",IF(KohliStats[[#This Row],[runs]]&gt;=100,"CENTURY",IF(KohliStats[[#This Row],[runs]]=0,"DUCK","")))</f>
        <v>CENTURY</v>
      </c>
      <c r="I184">
        <v>7753</v>
      </c>
    </row>
    <row r="185" spans="1:9" x14ac:dyDescent="0.3">
      <c r="A185">
        <v>194</v>
      </c>
      <c r="B185">
        <v>136</v>
      </c>
      <c r="C185" t="s">
        <v>23</v>
      </c>
      <c r="D185" t="s">
        <v>78</v>
      </c>
      <c r="E185" s="1">
        <v>41696</v>
      </c>
      <c r="F185" t="s">
        <v>10</v>
      </c>
      <c r="G185">
        <v>184</v>
      </c>
      <c r="H185" t="str">
        <f>IF(AND(KohliStats[[#This Row],[runs]]&gt;=50,KohliStats[[#This Row],[runs]]&lt;100),"FIFTY",IF(KohliStats[[#This Row],[runs]]&gt;=100,"CENTURY",IF(KohliStats[[#This Row],[runs]]=0,"DUCK","")))</f>
        <v>CENTURY</v>
      </c>
      <c r="I185">
        <v>7889</v>
      </c>
    </row>
    <row r="186" spans="1:9" x14ac:dyDescent="0.3">
      <c r="A186">
        <v>195</v>
      </c>
      <c r="B186">
        <v>48</v>
      </c>
      <c r="C186" t="s">
        <v>8</v>
      </c>
      <c r="D186" t="s">
        <v>78</v>
      </c>
      <c r="E186" s="1">
        <v>41698</v>
      </c>
      <c r="F186" t="s">
        <v>10</v>
      </c>
      <c r="G186">
        <v>185</v>
      </c>
      <c r="H186" t="str">
        <f>IF(AND(KohliStats[[#This Row],[runs]]&gt;=50,KohliStats[[#This Row],[runs]]&lt;100),"FIFTY",IF(KohliStats[[#This Row],[runs]]&gt;=100,"CENTURY",IF(KohliStats[[#This Row],[runs]]=0,"DUCK","")))</f>
        <v/>
      </c>
      <c r="I186">
        <v>7937</v>
      </c>
    </row>
    <row r="187" spans="1:9" x14ac:dyDescent="0.3">
      <c r="A187">
        <v>196</v>
      </c>
      <c r="B187">
        <v>5</v>
      </c>
      <c r="C187" t="s">
        <v>12</v>
      </c>
      <c r="D187" t="s">
        <v>22</v>
      </c>
      <c r="E187" s="1">
        <v>41700</v>
      </c>
      <c r="F187" t="s">
        <v>10</v>
      </c>
      <c r="G187">
        <v>186</v>
      </c>
      <c r="H187" t="str">
        <f>IF(AND(KohliStats[[#This Row],[runs]]&gt;=50,KohliStats[[#This Row],[runs]]&lt;100),"FIFTY",IF(KohliStats[[#This Row],[runs]]&gt;=100,"CENTURY",IF(KohliStats[[#This Row],[runs]]=0,"DUCK","")))</f>
        <v/>
      </c>
      <c r="I187">
        <v>7942</v>
      </c>
    </row>
    <row r="188" spans="1:9" x14ac:dyDescent="0.3">
      <c r="A188">
        <v>198</v>
      </c>
      <c r="B188">
        <v>36</v>
      </c>
      <c r="C188" t="s">
        <v>12</v>
      </c>
      <c r="D188" t="s">
        <v>22</v>
      </c>
      <c r="E188" s="1">
        <v>41719</v>
      </c>
      <c r="F188" t="s">
        <v>30</v>
      </c>
      <c r="G188">
        <v>187</v>
      </c>
      <c r="H188" t="str">
        <f>IF(AND(KohliStats[[#This Row],[runs]]&gt;=50,KohliStats[[#This Row],[runs]]&lt;100),"FIFTY",IF(KohliStats[[#This Row],[runs]]&gt;=100,"CENTURY",IF(KohliStats[[#This Row],[runs]]=0,"DUCK","")))</f>
        <v/>
      </c>
      <c r="I188">
        <v>7978</v>
      </c>
    </row>
    <row r="189" spans="1:9" x14ac:dyDescent="0.3">
      <c r="A189">
        <v>199</v>
      </c>
      <c r="B189">
        <v>54</v>
      </c>
      <c r="C189" t="s">
        <v>14</v>
      </c>
      <c r="D189" t="s">
        <v>22</v>
      </c>
      <c r="E189" s="1">
        <v>41721</v>
      </c>
      <c r="F189" t="s">
        <v>30</v>
      </c>
      <c r="G189">
        <v>188</v>
      </c>
      <c r="H189" t="str">
        <f>IF(AND(KohliStats[[#This Row],[runs]]&gt;=50,KohliStats[[#This Row],[runs]]&lt;100),"FIFTY",IF(KohliStats[[#This Row],[runs]]&gt;=100,"CENTURY",IF(KohliStats[[#This Row],[runs]]=0,"DUCK","")))</f>
        <v>FIFTY</v>
      </c>
      <c r="I189">
        <v>8032</v>
      </c>
    </row>
    <row r="190" spans="1:9" x14ac:dyDescent="0.3">
      <c r="A190">
        <v>200</v>
      </c>
      <c r="B190">
        <v>57</v>
      </c>
      <c r="C190" t="s">
        <v>23</v>
      </c>
      <c r="D190" t="s">
        <v>22</v>
      </c>
      <c r="E190" s="1">
        <v>41726</v>
      </c>
      <c r="F190" t="s">
        <v>30</v>
      </c>
      <c r="G190">
        <v>189</v>
      </c>
      <c r="H190" t="str">
        <f>IF(AND(KohliStats[[#This Row],[runs]]&gt;=50,KohliStats[[#This Row],[runs]]&lt;100),"FIFTY",IF(KohliStats[[#This Row],[runs]]&gt;=100,"CENTURY",IF(KohliStats[[#This Row],[runs]]=0,"DUCK","")))</f>
        <v>FIFTY</v>
      </c>
      <c r="I190">
        <v>8089</v>
      </c>
    </row>
    <row r="191" spans="1:9" x14ac:dyDescent="0.3">
      <c r="A191">
        <v>201</v>
      </c>
      <c r="B191">
        <v>23</v>
      </c>
      <c r="C191" t="s">
        <v>16</v>
      </c>
      <c r="D191" t="s">
        <v>22</v>
      </c>
      <c r="E191" s="1">
        <v>41728</v>
      </c>
      <c r="F191" t="s">
        <v>30</v>
      </c>
      <c r="G191">
        <v>190</v>
      </c>
      <c r="H191" t="str">
        <f>IF(AND(KohliStats[[#This Row],[runs]]&gt;=50,KohliStats[[#This Row],[runs]]&lt;100),"FIFTY",IF(KohliStats[[#This Row],[runs]]&gt;=100,"CENTURY",IF(KohliStats[[#This Row],[runs]]=0,"DUCK","")))</f>
        <v/>
      </c>
      <c r="I191">
        <v>8112</v>
      </c>
    </row>
    <row r="192" spans="1:9" x14ac:dyDescent="0.3">
      <c r="A192">
        <v>202</v>
      </c>
      <c r="B192">
        <v>72</v>
      </c>
      <c r="C192" t="s">
        <v>24</v>
      </c>
      <c r="D192" t="s">
        <v>22</v>
      </c>
      <c r="E192" s="1">
        <v>41733</v>
      </c>
      <c r="F192" t="s">
        <v>30</v>
      </c>
      <c r="G192">
        <v>191</v>
      </c>
      <c r="H192" t="str">
        <f>IF(AND(KohliStats[[#This Row],[runs]]&gt;=50,KohliStats[[#This Row],[runs]]&lt;100),"FIFTY",IF(KohliStats[[#This Row],[runs]]&gt;=100,"CENTURY",IF(KohliStats[[#This Row],[runs]]=0,"DUCK","")))</f>
        <v>FIFTY</v>
      </c>
      <c r="I192">
        <v>8184</v>
      </c>
    </row>
    <row r="193" spans="1:9" x14ac:dyDescent="0.3">
      <c r="A193">
        <v>203</v>
      </c>
      <c r="B193">
        <v>77</v>
      </c>
      <c r="C193" t="s">
        <v>8</v>
      </c>
      <c r="D193" t="s">
        <v>22</v>
      </c>
      <c r="E193" s="1">
        <v>41735</v>
      </c>
      <c r="F193" t="s">
        <v>30</v>
      </c>
      <c r="G193">
        <v>192</v>
      </c>
      <c r="H193" t="str">
        <f>IF(AND(KohliStats[[#This Row],[runs]]&gt;=50,KohliStats[[#This Row],[runs]]&lt;100),"FIFTY",IF(KohliStats[[#This Row],[runs]]&gt;=100,"CENTURY",IF(KohliStats[[#This Row],[runs]]=0,"DUCK","")))</f>
        <v>FIFTY</v>
      </c>
      <c r="I193">
        <v>8261</v>
      </c>
    </row>
    <row r="194" spans="1:9" x14ac:dyDescent="0.3">
      <c r="A194">
        <v>204</v>
      </c>
      <c r="B194">
        <v>1</v>
      </c>
      <c r="C194" t="s">
        <v>39</v>
      </c>
      <c r="D194" t="s">
        <v>79</v>
      </c>
      <c r="E194" s="1">
        <v>41829</v>
      </c>
      <c r="F194" t="s">
        <v>47</v>
      </c>
      <c r="G194">
        <v>193</v>
      </c>
      <c r="H194" t="str">
        <f>IF(AND(KohliStats[[#This Row],[runs]]&gt;=50,KohliStats[[#This Row],[runs]]&lt;100),"FIFTY",IF(KohliStats[[#This Row],[runs]]&gt;=100,"CENTURY",IF(KohliStats[[#This Row],[runs]]=0,"DUCK","")))</f>
        <v/>
      </c>
      <c r="I194">
        <v>8262</v>
      </c>
    </row>
    <row r="195" spans="1:9" x14ac:dyDescent="0.3">
      <c r="A195">
        <v>205</v>
      </c>
      <c r="B195">
        <v>8</v>
      </c>
      <c r="C195" t="s">
        <v>39</v>
      </c>
      <c r="D195" t="s">
        <v>79</v>
      </c>
      <c r="E195" s="1">
        <v>41829</v>
      </c>
      <c r="F195" t="s">
        <v>47</v>
      </c>
      <c r="G195">
        <v>194</v>
      </c>
      <c r="H195" t="str">
        <f>IF(AND(KohliStats[[#This Row],[runs]]&gt;=50,KohliStats[[#This Row],[runs]]&lt;100),"FIFTY",IF(KohliStats[[#This Row],[runs]]&gt;=100,"CENTURY",IF(KohliStats[[#This Row],[runs]]=0,"DUCK","")))</f>
        <v/>
      </c>
      <c r="I195">
        <v>8270</v>
      </c>
    </row>
    <row r="196" spans="1:9" x14ac:dyDescent="0.3">
      <c r="A196">
        <v>206</v>
      </c>
      <c r="B196">
        <v>25</v>
      </c>
      <c r="C196" t="s">
        <v>39</v>
      </c>
      <c r="D196" t="s">
        <v>54</v>
      </c>
      <c r="E196" s="1">
        <v>41837</v>
      </c>
      <c r="F196" t="s">
        <v>47</v>
      </c>
      <c r="G196">
        <v>195</v>
      </c>
      <c r="H196" t="str">
        <f>IF(AND(KohliStats[[#This Row],[runs]]&gt;=50,KohliStats[[#This Row],[runs]]&lt;100),"FIFTY",IF(KohliStats[[#This Row],[runs]]&gt;=100,"CENTURY",IF(KohliStats[[#This Row],[runs]]=0,"DUCK","")))</f>
        <v/>
      </c>
      <c r="I196">
        <v>8295</v>
      </c>
    </row>
    <row r="197" spans="1:9" x14ac:dyDescent="0.3">
      <c r="A197">
        <v>207</v>
      </c>
      <c r="B197">
        <v>0</v>
      </c>
      <c r="C197" t="s">
        <v>39</v>
      </c>
      <c r="D197" t="s">
        <v>54</v>
      </c>
      <c r="E197" s="1">
        <v>41837</v>
      </c>
      <c r="F197" t="s">
        <v>47</v>
      </c>
      <c r="G197">
        <v>196</v>
      </c>
      <c r="H197" t="str">
        <f>IF(AND(KohliStats[[#This Row],[runs]]&gt;=50,KohliStats[[#This Row],[runs]]&lt;100),"FIFTY",IF(KohliStats[[#This Row],[runs]]&gt;=100,"CENTURY",IF(KohliStats[[#This Row],[runs]]=0,"DUCK","")))</f>
        <v>DUCK</v>
      </c>
      <c r="I197">
        <v>8295</v>
      </c>
    </row>
    <row r="198" spans="1:9" x14ac:dyDescent="0.3">
      <c r="A198">
        <v>208</v>
      </c>
      <c r="B198">
        <v>39</v>
      </c>
      <c r="C198" t="s">
        <v>39</v>
      </c>
      <c r="D198" t="s">
        <v>52</v>
      </c>
      <c r="E198" s="1">
        <v>41847</v>
      </c>
      <c r="F198" t="s">
        <v>47</v>
      </c>
      <c r="G198">
        <v>197</v>
      </c>
      <c r="H198" t="str">
        <f>IF(AND(KohliStats[[#This Row],[runs]]&gt;=50,KohliStats[[#This Row],[runs]]&lt;100),"FIFTY",IF(KohliStats[[#This Row],[runs]]&gt;=100,"CENTURY",IF(KohliStats[[#This Row],[runs]]=0,"DUCK","")))</f>
        <v/>
      </c>
      <c r="I198">
        <v>8334</v>
      </c>
    </row>
    <row r="199" spans="1:9" x14ac:dyDescent="0.3">
      <c r="A199">
        <v>209</v>
      </c>
      <c r="B199">
        <v>28</v>
      </c>
      <c r="C199" t="s">
        <v>39</v>
      </c>
      <c r="D199" t="s">
        <v>52</v>
      </c>
      <c r="E199" s="1">
        <v>41847</v>
      </c>
      <c r="F199" t="s">
        <v>47</v>
      </c>
      <c r="G199">
        <v>198</v>
      </c>
      <c r="H199" t="str">
        <f>IF(AND(KohliStats[[#This Row],[runs]]&gt;=50,KohliStats[[#This Row],[runs]]&lt;100),"FIFTY",IF(KohliStats[[#This Row],[runs]]&gt;=100,"CENTURY",IF(KohliStats[[#This Row],[runs]]=0,"DUCK","")))</f>
        <v/>
      </c>
      <c r="I199">
        <v>8362</v>
      </c>
    </row>
    <row r="200" spans="1:9" x14ac:dyDescent="0.3">
      <c r="A200">
        <v>210</v>
      </c>
      <c r="B200">
        <v>0</v>
      </c>
      <c r="C200" t="s">
        <v>39</v>
      </c>
      <c r="D200" t="s">
        <v>50</v>
      </c>
      <c r="E200" s="1">
        <v>41858</v>
      </c>
      <c r="F200" t="s">
        <v>47</v>
      </c>
      <c r="G200">
        <v>199</v>
      </c>
      <c r="H200" t="str">
        <f>IF(AND(KohliStats[[#This Row],[runs]]&gt;=50,KohliStats[[#This Row],[runs]]&lt;100),"FIFTY",IF(KohliStats[[#This Row],[runs]]&gt;=100,"CENTURY",IF(KohliStats[[#This Row],[runs]]=0,"DUCK","")))</f>
        <v>DUCK</v>
      </c>
      <c r="I200">
        <v>8362</v>
      </c>
    </row>
    <row r="201" spans="1:9" x14ac:dyDescent="0.3">
      <c r="A201">
        <v>211</v>
      </c>
      <c r="B201">
        <v>7</v>
      </c>
      <c r="C201" t="s">
        <v>39</v>
      </c>
      <c r="D201" t="s">
        <v>50</v>
      </c>
      <c r="E201" s="1">
        <v>41858</v>
      </c>
      <c r="F201" t="s">
        <v>47</v>
      </c>
      <c r="G201">
        <v>200</v>
      </c>
      <c r="H201" t="str">
        <f>IF(AND(KohliStats[[#This Row],[runs]]&gt;=50,KohliStats[[#This Row],[runs]]&lt;100),"FIFTY",IF(KohliStats[[#This Row],[runs]]&gt;=100,"CENTURY",IF(KohliStats[[#This Row],[runs]]=0,"DUCK","")))</f>
        <v/>
      </c>
      <c r="I201">
        <v>8369</v>
      </c>
    </row>
    <row r="202" spans="1:9" x14ac:dyDescent="0.3">
      <c r="A202">
        <v>212</v>
      </c>
      <c r="B202">
        <v>6</v>
      </c>
      <c r="C202" t="s">
        <v>39</v>
      </c>
      <c r="D202" t="s">
        <v>53</v>
      </c>
      <c r="E202" s="1">
        <v>41866</v>
      </c>
      <c r="F202" t="s">
        <v>47</v>
      </c>
      <c r="G202">
        <v>201</v>
      </c>
      <c r="H202" t="str">
        <f>IF(AND(KohliStats[[#This Row],[runs]]&gt;=50,KohliStats[[#This Row],[runs]]&lt;100),"FIFTY",IF(KohliStats[[#This Row],[runs]]&gt;=100,"CENTURY",IF(KohliStats[[#This Row],[runs]]=0,"DUCK","")))</f>
        <v/>
      </c>
      <c r="I202">
        <v>8375</v>
      </c>
    </row>
    <row r="203" spans="1:9" x14ac:dyDescent="0.3">
      <c r="A203">
        <v>213</v>
      </c>
      <c r="B203">
        <v>20</v>
      </c>
      <c r="C203" t="s">
        <v>39</v>
      </c>
      <c r="D203" t="s">
        <v>53</v>
      </c>
      <c r="E203" s="1">
        <v>41866</v>
      </c>
      <c r="F203" t="s">
        <v>47</v>
      </c>
      <c r="G203">
        <v>202</v>
      </c>
      <c r="H203" t="str">
        <f>IF(AND(KohliStats[[#This Row],[runs]]&gt;=50,KohliStats[[#This Row],[runs]]&lt;100),"FIFTY",IF(KohliStats[[#This Row],[runs]]&gt;=100,"CENTURY",IF(KohliStats[[#This Row],[runs]]=0,"DUCK","")))</f>
        <v/>
      </c>
      <c r="I203">
        <v>8395</v>
      </c>
    </row>
    <row r="204" spans="1:9" x14ac:dyDescent="0.3">
      <c r="A204">
        <v>214</v>
      </c>
      <c r="B204">
        <v>0</v>
      </c>
      <c r="C204" t="s">
        <v>39</v>
      </c>
      <c r="D204" t="s">
        <v>55</v>
      </c>
      <c r="E204" s="1">
        <v>41878</v>
      </c>
      <c r="F204" t="s">
        <v>10</v>
      </c>
      <c r="G204">
        <v>203</v>
      </c>
      <c r="H204" t="str">
        <f>IF(AND(KohliStats[[#This Row],[runs]]&gt;=50,KohliStats[[#This Row],[runs]]&lt;100),"FIFTY",IF(KohliStats[[#This Row],[runs]]&gt;=100,"CENTURY",IF(KohliStats[[#This Row],[runs]]=0,"DUCK","")))</f>
        <v>DUCK</v>
      </c>
      <c r="I204">
        <v>8395</v>
      </c>
    </row>
    <row r="205" spans="1:9" x14ac:dyDescent="0.3">
      <c r="A205">
        <v>215</v>
      </c>
      <c r="B205">
        <v>40</v>
      </c>
      <c r="C205" t="s">
        <v>39</v>
      </c>
      <c r="D205" t="s">
        <v>79</v>
      </c>
      <c r="E205" s="1">
        <v>41881</v>
      </c>
      <c r="F205" t="s">
        <v>10</v>
      </c>
      <c r="G205">
        <v>204</v>
      </c>
      <c r="H205" t="str">
        <f>IF(AND(KohliStats[[#This Row],[runs]]&gt;=50,KohliStats[[#This Row],[runs]]&lt;100),"FIFTY",IF(KohliStats[[#This Row],[runs]]&gt;=100,"CENTURY",IF(KohliStats[[#This Row],[runs]]=0,"DUCK","")))</f>
        <v/>
      </c>
      <c r="I205">
        <v>8435</v>
      </c>
    </row>
    <row r="206" spans="1:9" x14ac:dyDescent="0.3">
      <c r="A206">
        <v>216</v>
      </c>
      <c r="B206">
        <v>1</v>
      </c>
      <c r="C206" t="s">
        <v>39</v>
      </c>
      <c r="D206" t="s">
        <v>72</v>
      </c>
      <c r="E206" s="1">
        <v>41884</v>
      </c>
      <c r="F206" t="s">
        <v>10</v>
      </c>
      <c r="G206">
        <v>205</v>
      </c>
      <c r="H206" t="str">
        <f>IF(AND(KohliStats[[#This Row],[runs]]&gt;=50,KohliStats[[#This Row],[runs]]&lt;100),"FIFTY",IF(KohliStats[[#This Row],[runs]]&gt;=100,"CENTURY",IF(KohliStats[[#This Row],[runs]]=0,"DUCK","")))</f>
        <v/>
      </c>
      <c r="I206">
        <v>8436</v>
      </c>
    </row>
    <row r="207" spans="1:9" x14ac:dyDescent="0.3">
      <c r="A207">
        <v>217</v>
      </c>
      <c r="B207">
        <v>13</v>
      </c>
      <c r="C207" t="s">
        <v>39</v>
      </c>
      <c r="D207" t="s">
        <v>80</v>
      </c>
      <c r="E207" s="1">
        <v>41887</v>
      </c>
      <c r="F207" t="s">
        <v>10</v>
      </c>
      <c r="G207">
        <v>206</v>
      </c>
      <c r="H207" t="str">
        <f>IF(AND(KohliStats[[#This Row],[runs]]&gt;=50,KohliStats[[#This Row],[runs]]&lt;100),"FIFTY",IF(KohliStats[[#This Row],[runs]]&gt;=100,"CENTURY",IF(KohliStats[[#This Row],[runs]]=0,"DUCK","")))</f>
        <v/>
      </c>
      <c r="I207">
        <v>8449</v>
      </c>
    </row>
    <row r="208" spans="1:9" x14ac:dyDescent="0.3">
      <c r="A208">
        <v>218</v>
      </c>
      <c r="B208">
        <v>66</v>
      </c>
      <c r="C208" t="s">
        <v>39</v>
      </c>
      <c r="D208" t="s">
        <v>72</v>
      </c>
      <c r="E208" s="1">
        <v>41889</v>
      </c>
      <c r="F208" t="s">
        <v>30</v>
      </c>
      <c r="G208">
        <v>207</v>
      </c>
      <c r="H208" t="str">
        <f>IF(AND(KohliStats[[#This Row],[runs]]&gt;=50,KohliStats[[#This Row],[runs]]&lt;100),"FIFTY",IF(KohliStats[[#This Row],[runs]]&gt;=100,"CENTURY",IF(KohliStats[[#This Row],[runs]]=0,"DUCK","")))</f>
        <v>FIFTY</v>
      </c>
      <c r="I208">
        <v>8515</v>
      </c>
    </row>
    <row r="209" spans="1:9" x14ac:dyDescent="0.3">
      <c r="A209">
        <v>219</v>
      </c>
      <c r="B209">
        <v>2</v>
      </c>
      <c r="C209" t="s">
        <v>14</v>
      </c>
      <c r="D209" t="s">
        <v>69</v>
      </c>
      <c r="E209" s="1">
        <v>41920</v>
      </c>
      <c r="F209" t="s">
        <v>10</v>
      </c>
      <c r="G209">
        <v>208</v>
      </c>
      <c r="H209" t="str">
        <f>IF(AND(KohliStats[[#This Row],[runs]]&gt;=50,KohliStats[[#This Row],[runs]]&lt;100),"FIFTY",IF(KohliStats[[#This Row],[runs]]&gt;=100,"CENTURY",IF(KohliStats[[#This Row],[runs]]=0,"DUCK","")))</f>
        <v/>
      </c>
      <c r="I209">
        <v>8517</v>
      </c>
    </row>
    <row r="210" spans="1:9" x14ac:dyDescent="0.3">
      <c r="A210">
        <v>220</v>
      </c>
      <c r="B210">
        <v>62</v>
      </c>
      <c r="C210" t="s">
        <v>14</v>
      </c>
      <c r="D210" t="s">
        <v>42</v>
      </c>
      <c r="E210" s="1">
        <v>41923</v>
      </c>
      <c r="F210" t="s">
        <v>10</v>
      </c>
      <c r="G210">
        <v>209</v>
      </c>
      <c r="H210" t="str">
        <f>IF(AND(KohliStats[[#This Row],[runs]]&gt;=50,KohliStats[[#This Row],[runs]]&lt;100),"FIFTY",IF(KohliStats[[#This Row],[runs]]&gt;=100,"CENTURY",IF(KohliStats[[#This Row],[runs]]=0,"DUCK","")))</f>
        <v>FIFTY</v>
      </c>
      <c r="I210">
        <v>8579</v>
      </c>
    </row>
    <row r="211" spans="1:9" x14ac:dyDescent="0.3">
      <c r="A211">
        <v>221</v>
      </c>
      <c r="B211">
        <v>127</v>
      </c>
      <c r="C211" t="s">
        <v>14</v>
      </c>
      <c r="D211" t="s">
        <v>71</v>
      </c>
      <c r="E211" s="1">
        <v>41929</v>
      </c>
      <c r="F211" t="s">
        <v>10</v>
      </c>
      <c r="G211">
        <v>210</v>
      </c>
      <c r="H211" t="str">
        <f>IF(AND(KohliStats[[#This Row],[runs]]&gt;=50,KohliStats[[#This Row],[runs]]&lt;100),"FIFTY",IF(KohliStats[[#This Row],[runs]]&gt;=100,"CENTURY",IF(KohliStats[[#This Row],[runs]]=0,"DUCK","")))</f>
        <v>CENTURY</v>
      </c>
      <c r="I211">
        <v>8706</v>
      </c>
    </row>
    <row r="212" spans="1:9" x14ac:dyDescent="0.3">
      <c r="A212">
        <v>222</v>
      </c>
      <c r="B212">
        <v>22</v>
      </c>
      <c r="C212" t="s">
        <v>8</v>
      </c>
      <c r="D212" t="s">
        <v>57</v>
      </c>
      <c r="E212" s="1">
        <v>41945</v>
      </c>
      <c r="F212" t="s">
        <v>10</v>
      </c>
      <c r="G212">
        <v>211</v>
      </c>
      <c r="H212" t="str">
        <f>IF(AND(KohliStats[[#This Row],[runs]]&gt;=50,KohliStats[[#This Row],[runs]]&lt;100),"FIFTY",IF(KohliStats[[#This Row],[runs]]&gt;=100,"CENTURY",IF(KohliStats[[#This Row],[runs]]=0,"DUCK","")))</f>
        <v/>
      </c>
      <c r="I212">
        <v>8728</v>
      </c>
    </row>
    <row r="213" spans="1:9" x14ac:dyDescent="0.3">
      <c r="A213">
        <v>223</v>
      </c>
      <c r="B213">
        <v>49</v>
      </c>
      <c r="C213" t="s">
        <v>8</v>
      </c>
      <c r="D213" t="s">
        <v>26</v>
      </c>
      <c r="E213" s="1">
        <v>41949</v>
      </c>
      <c r="F213" t="s">
        <v>10</v>
      </c>
      <c r="G213">
        <v>212</v>
      </c>
      <c r="H213" t="str">
        <f>IF(AND(KohliStats[[#This Row],[runs]]&gt;=50,KohliStats[[#This Row],[runs]]&lt;100),"FIFTY",IF(KohliStats[[#This Row],[runs]]&gt;=100,"CENTURY",IF(KohliStats[[#This Row],[runs]]=0,"DUCK","")))</f>
        <v/>
      </c>
      <c r="I213">
        <v>8777</v>
      </c>
    </row>
    <row r="214" spans="1:9" x14ac:dyDescent="0.3">
      <c r="A214">
        <v>224</v>
      </c>
      <c r="B214">
        <v>53</v>
      </c>
      <c r="C214" t="s">
        <v>8</v>
      </c>
      <c r="D214" t="s">
        <v>56</v>
      </c>
      <c r="E214" s="1">
        <v>41952</v>
      </c>
      <c r="F214" t="s">
        <v>10</v>
      </c>
      <c r="G214">
        <v>213</v>
      </c>
      <c r="H214" t="str">
        <f>IF(AND(KohliStats[[#This Row],[runs]]&gt;=50,KohliStats[[#This Row],[runs]]&lt;100),"FIFTY",IF(KohliStats[[#This Row],[runs]]&gt;=100,"CENTURY",IF(KohliStats[[#This Row],[runs]]=0,"DUCK","")))</f>
        <v>FIFTY</v>
      </c>
      <c r="I214">
        <v>8830</v>
      </c>
    </row>
    <row r="215" spans="1:9" x14ac:dyDescent="0.3">
      <c r="A215">
        <v>225</v>
      </c>
      <c r="B215">
        <v>66</v>
      </c>
      <c r="C215" t="s">
        <v>8</v>
      </c>
      <c r="D215" t="s">
        <v>21</v>
      </c>
      <c r="E215" s="1">
        <v>41956</v>
      </c>
      <c r="F215" t="s">
        <v>10</v>
      </c>
      <c r="G215">
        <v>214</v>
      </c>
      <c r="H215" t="str">
        <f>IF(AND(KohliStats[[#This Row],[runs]]&gt;=50,KohliStats[[#This Row],[runs]]&lt;100),"FIFTY",IF(KohliStats[[#This Row],[runs]]&gt;=100,"CENTURY",IF(KohliStats[[#This Row],[runs]]=0,"DUCK","")))</f>
        <v>FIFTY</v>
      </c>
      <c r="I215">
        <v>8896</v>
      </c>
    </row>
    <row r="216" spans="1:9" x14ac:dyDescent="0.3">
      <c r="A216">
        <v>226</v>
      </c>
      <c r="B216">
        <v>139</v>
      </c>
      <c r="C216" t="s">
        <v>8</v>
      </c>
      <c r="D216" t="s">
        <v>70</v>
      </c>
      <c r="E216" s="1">
        <v>41959</v>
      </c>
      <c r="F216" t="s">
        <v>10</v>
      </c>
      <c r="G216">
        <v>215</v>
      </c>
      <c r="H216" t="str">
        <f>IF(AND(KohliStats[[#This Row],[runs]]&gt;=50,KohliStats[[#This Row],[runs]]&lt;100),"FIFTY",IF(KohliStats[[#This Row],[runs]]&gt;=100,"CENTURY",IF(KohliStats[[#This Row],[runs]]=0,"DUCK","")))</f>
        <v>CENTURY</v>
      </c>
      <c r="I216">
        <v>9035</v>
      </c>
    </row>
    <row r="217" spans="1:9" x14ac:dyDescent="0.3">
      <c r="A217">
        <v>227</v>
      </c>
      <c r="B217">
        <v>115</v>
      </c>
      <c r="C217" t="s">
        <v>16</v>
      </c>
      <c r="D217" t="s">
        <v>62</v>
      </c>
      <c r="E217" s="1">
        <v>41982</v>
      </c>
      <c r="F217" t="s">
        <v>47</v>
      </c>
      <c r="G217">
        <v>216</v>
      </c>
      <c r="H217" t="str">
        <f>IF(AND(KohliStats[[#This Row],[runs]]&gt;=50,KohliStats[[#This Row],[runs]]&lt;100),"FIFTY",IF(KohliStats[[#This Row],[runs]]&gt;=100,"CENTURY",IF(KohliStats[[#This Row],[runs]]=0,"DUCK","")))</f>
        <v>CENTURY</v>
      </c>
      <c r="I217">
        <v>9150</v>
      </c>
    </row>
    <row r="218" spans="1:9" x14ac:dyDescent="0.3">
      <c r="A218">
        <v>228</v>
      </c>
      <c r="B218">
        <v>141</v>
      </c>
      <c r="C218" t="s">
        <v>16</v>
      </c>
      <c r="D218" t="s">
        <v>62</v>
      </c>
      <c r="E218" s="1">
        <v>41982</v>
      </c>
      <c r="F218" t="s">
        <v>47</v>
      </c>
      <c r="G218">
        <v>217</v>
      </c>
      <c r="H218" t="str">
        <f>IF(AND(KohliStats[[#This Row],[runs]]&gt;=50,KohliStats[[#This Row],[runs]]&lt;100),"FIFTY",IF(KohliStats[[#This Row],[runs]]&gt;=100,"CENTURY",IF(KohliStats[[#This Row],[runs]]=0,"DUCK","")))</f>
        <v>CENTURY</v>
      </c>
      <c r="I218">
        <v>9291</v>
      </c>
    </row>
    <row r="219" spans="1:9" x14ac:dyDescent="0.3">
      <c r="A219">
        <v>229</v>
      </c>
      <c r="B219">
        <v>19</v>
      </c>
      <c r="C219" t="s">
        <v>16</v>
      </c>
      <c r="D219" t="s">
        <v>63</v>
      </c>
      <c r="E219" s="1">
        <v>41990</v>
      </c>
      <c r="F219" t="s">
        <v>47</v>
      </c>
      <c r="G219">
        <v>218</v>
      </c>
      <c r="H219" t="str">
        <f>IF(AND(KohliStats[[#This Row],[runs]]&gt;=50,KohliStats[[#This Row],[runs]]&lt;100),"FIFTY",IF(KohliStats[[#This Row],[runs]]&gt;=100,"CENTURY",IF(KohliStats[[#This Row],[runs]]=0,"DUCK","")))</f>
        <v/>
      </c>
      <c r="I219">
        <v>9310</v>
      </c>
    </row>
    <row r="220" spans="1:9" x14ac:dyDescent="0.3">
      <c r="A220">
        <v>230</v>
      </c>
      <c r="B220">
        <v>1</v>
      </c>
      <c r="C220" t="s">
        <v>16</v>
      </c>
      <c r="D220" t="s">
        <v>63</v>
      </c>
      <c r="E220" s="1">
        <v>41990</v>
      </c>
      <c r="F220" t="s">
        <v>47</v>
      </c>
      <c r="G220">
        <v>219</v>
      </c>
      <c r="H220" t="str">
        <f>IF(AND(KohliStats[[#This Row],[runs]]&gt;=50,KohliStats[[#This Row],[runs]]&lt;100),"FIFTY",IF(KohliStats[[#This Row],[runs]]&gt;=100,"CENTURY",IF(KohliStats[[#This Row],[runs]]=0,"DUCK","")))</f>
        <v/>
      </c>
      <c r="I220">
        <v>9311</v>
      </c>
    </row>
    <row r="221" spans="1:9" x14ac:dyDescent="0.3">
      <c r="A221">
        <v>231</v>
      </c>
      <c r="B221">
        <v>169</v>
      </c>
      <c r="C221" t="s">
        <v>16</v>
      </c>
      <c r="D221" t="s">
        <v>59</v>
      </c>
      <c r="E221" s="1">
        <v>41999</v>
      </c>
      <c r="F221" t="s">
        <v>47</v>
      </c>
      <c r="G221">
        <v>220</v>
      </c>
      <c r="H221" t="str">
        <f>IF(AND(KohliStats[[#This Row],[runs]]&gt;=50,KohliStats[[#This Row],[runs]]&lt;100),"FIFTY",IF(KohliStats[[#This Row],[runs]]&gt;=100,"CENTURY",IF(KohliStats[[#This Row],[runs]]=0,"DUCK","")))</f>
        <v>CENTURY</v>
      </c>
      <c r="I221">
        <v>9480</v>
      </c>
    </row>
    <row r="222" spans="1:9" x14ac:dyDescent="0.3">
      <c r="A222">
        <v>232</v>
      </c>
      <c r="B222">
        <v>54</v>
      </c>
      <c r="C222" t="s">
        <v>16</v>
      </c>
      <c r="D222" t="s">
        <v>59</v>
      </c>
      <c r="E222" s="1">
        <v>41999</v>
      </c>
      <c r="F222" t="s">
        <v>47</v>
      </c>
      <c r="G222">
        <v>221</v>
      </c>
      <c r="H222" t="str">
        <f>IF(AND(KohliStats[[#This Row],[runs]]&gt;=50,KohliStats[[#This Row],[runs]]&lt;100),"FIFTY",IF(KohliStats[[#This Row],[runs]]&gt;=100,"CENTURY",IF(KohliStats[[#This Row],[runs]]=0,"DUCK","")))</f>
        <v>FIFTY</v>
      </c>
      <c r="I222">
        <v>9534</v>
      </c>
    </row>
    <row r="223" spans="1:9" x14ac:dyDescent="0.3">
      <c r="A223">
        <v>233</v>
      </c>
      <c r="B223">
        <v>147</v>
      </c>
      <c r="C223" t="s">
        <v>16</v>
      </c>
      <c r="D223" t="s">
        <v>60</v>
      </c>
      <c r="E223" s="1">
        <v>42010</v>
      </c>
      <c r="F223" t="s">
        <v>47</v>
      </c>
      <c r="G223">
        <v>222</v>
      </c>
      <c r="H223" t="str">
        <f>IF(AND(KohliStats[[#This Row],[runs]]&gt;=50,KohliStats[[#This Row],[runs]]&lt;100),"FIFTY",IF(KohliStats[[#This Row],[runs]]&gt;=100,"CENTURY",IF(KohliStats[[#This Row],[runs]]=0,"DUCK","")))</f>
        <v>CENTURY</v>
      </c>
      <c r="I223">
        <v>9681</v>
      </c>
    </row>
    <row r="224" spans="1:9" x14ac:dyDescent="0.3">
      <c r="A224">
        <v>234</v>
      </c>
      <c r="B224">
        <v>46</v>
      </c>
      <c r="C224" t="s">
        <v>16</v>
      </c>
      <c r="D224" t="s">
        <v>60</v>
      </c>
      <c r="E224" s="1">
        <v>42010</v>
      </c>
      <c r="F224" t="s">
        <v>47</v>
      </c>
      <c r="G224">
        <v>223</v>
      </c>
      <c r="H224" t="str">
        <f>IF(AND(KohliStats[[#This Row],[runs]]&gt;=50,KohliStats[[#This Row],[runs]]&lt;100),"FIFTY",IF(KohliStats[[#This Row],[runs]]&gt;=100,"CENTURY",IF(KohliStats[[#This Row],[runs]]=0,"DUCK","")))</f>
        <v/>
      </c>
      <c r="I224">
        <v>9727</v>
      </c>
    </row>
    <row r="225" spans="1:9" x14ac:dyDescent="0.3">
      <c r="A225">
        <v>235</v>
      </c>
      <c r="B225">
        <v>9</v>
      </c>
      <c r="C225" t="s">
        <v>16</v>
      </c>
      <c r="D225" t="s">
        <v>59</v>
      </c>
      <c r="E225" s="1">
        <v>42022</v>
      </c>
      <c r="F225" t="s">
        <v>10</v>
      </c>
      <c r="G225">
        <v>224</v>
      </c>
      <c r="H225" t="str">
        <f>IF(AND(KohliStats[[#This Row],[runs]]&gt;=50,KohliStats[[#This Row],[runs]]&lt;100),"FIFTY",IF(KohliStats[[#This Row],[runs]]&gt;=100,"CENTURY",IF(KohliStats[[#This Row],[runs]]=0,"DUCK","")))</f>
        <v/>
      </c>
      <c r="I225">
        <v>9736</v>
      </c>
    </row>
    <row r="226" spans="1:9" x14ac:dyDescent="0.3">
      <c r="A226">
        <v>236</v>
      </c>
      <c r="B226">
        <v>4</v>
      </c>
      <c r="C226" t="s">
        <v>39</v>
      </c>
      <c r="D226" t="s">
        <v>63</v>
      </c>
      <c r="E226" s="1">
        <v>42024</v>
      </c>
      <c r="F226" t="s">
        <v>10</v>
      </c>
      <c r="G226">
        <v>225</v>
      </c>
      <c r="H226" t="str">
        <f>IF(AND(KohliStats[[#This Row],[runs]]&gt;=50,KohliStats[[#This Row],[runs]]&lt;100),"FIFTY",IF(KohliStats[[#This Row],[runs]]&gt;=100,"CENTURY",IF(KohliStats[[#This Row],[runs]]=0,"DUCK","")))</f>
        <v/>
      </c>
      <c r="I226">
        <v>9740</v>
      </c>
    </row>
    <row r="227" spans="1:9" x14ac:dyDescent="0.3">
      <c r="A227">
        <v>237</v>
      </c>
      <c r="B227">
        <v>3</v>
      </c>
      <c r="C227" t="s">
        <v>16</v>
      </c>
      <c r="D227" t="s">
        <v>60</v>
      </c>
      <c r="E227" s="1">
        <v>42030</v>
      </c>
      <c r="F227" t="s">
        <v>10</v>
      </c>
      <c r="G227">
        <v>226</v>
      </c>
      <c r="H227" t="str">
        <f>IF(AND(KohliStats[[#This Row],[runs]]&gt;=50,KohliStats[[#This Row],[runs]]&lt;100),"FIFTY",IF(KohliStats[[#This Row],[runs]]&gt;=100,"CENTURY",IF(KohliStats[[#This Row],[runs]]=0,"DUCK","")))</f>
        <v/>
      </c>
      <c r="I227">
        <v>9743</v>
      </c>
    </row>
    <row r="228" spans="1:9" x14ac:dyDescent="0.3">
      <c r="A228">
        <v>238</v>
      </c>
      <c r="B228">
        <v>8</v>
      </c>
      <c r="C228" t="s">
        <v>39</v>
      </c>
      <c r="D228" t="s">
        <v>61</v>
      </c>
      <c r="E228" s="1">
        <v>42034</v>
      </c>
      <c r="F228" t="s">
        <v>10</v>
      </c>
      <c r="G228">
        <v>227</v>
      </c>
      <c r="H228" t="str">
        <f>IF(AND(KohliStats[[#This Row],[runs]]&gt;=50,KohliStats[[#This Row],[runs]]&lt;100),"FIFTY",IF(KohliStats[[#This Row],[runs]]&gt;=100,"CENTURY",IF(KohliStats[[#This Row],[runs]]=0,"DUCK","")))</f>
        <v/>
      </c>
      <c r="I228">
        <v>9751</v>
      </c>
    </row>
    <row r="229" spans="1:9" x14ac:dyDescent="0.3">
      <c r="A229">
        <v>239</v>
      </c>
      <c r="B229">
        <v>107</v>
      </c>
      <c r="C229" t="s">
        <v>12</v>
      </c>
      <c r="D229" t="s">
        <v>62</v>
      </c>
      <c r="E229" s="1">
        <v>42050</v>
      </c>
      <c r="F229" t="s">
        <v>10</v>
      </c>
      <c r="G229">
        <v>228</v>
      </c>
      <c r="H229" t="str">
        <f>IF(AND(KohliStats[[#This Row],[runs]]&gt;=50,KohliStats[[#This Row],[runs]]&lt;100),"FIFTY",IF(KohliStats[[#This Row],[runs]]&gt;=100,"CENTURY",IF(KohliStats[[#This Row],[runs]]=0,"DUCK","")))</f>
        <v>CENTURY</v>
      </c>
      <c r="I229">
        <v>9858</v>
      </c>
    </row>
    <row r="230" spans="1:9" x14ac:dyDescent="0.3">
      <c r="A230">
        <v>240</v>
      </c>
      <c r="B230">
        <v>46</v>
      </c>
      <c r="C230" t="s">
        <v>24</v>
      </c>
      <c r="D230" t="s">
        <v>59</v>
      </c>
      <c r="E230" s="1">
        <v>42057</v>
      </c>
      <c r="F230" t="s">
        <v>10</v>
      </c>
      <c r="G230">
        <v>229</v>
      </c>
      <c r="H230" t="str">
        <f>IF(AND(KohliStats[[#This Row],[runs]]&gt;=50,KohliStats[[#This Row],[runs]]&lt;100),"FIFTY",IF(KohliStats[[#This Row],[runs]]&gt;=100,"CENTURY",IF(KohliStats[[#This Row],[runs]]=0,"DUCK","")))</f>
        <v/>
      </c>
      <c r="I230">
        <v>9904</v>
      </c>
    </row>
    <row r="231" spans="1:9" x14ac:dyDescent="0.3">
      <c r="A231">
        <v>241</v>
      </c>
      <c r="B231">
        <v>33</v>
      </c>
      <c r="C231" t="s">
        <v>81</v>
      </c>
      <c r="D231" t="s">
        <v>61</v>
      </c>
      <c r="E231" s="1">
        <v>42063</v>
      </c>
      <c r="F231" t="s">
        <v>10</v>
      </c>
      <c r="G231">
        <v>230</v>
      </c>
      <c r="H231" t="str">
        <f>IF(AND(KohliStats[[#This Row],[runs]]&gt;=50,KohliStats[[#This Row],[runs]]&lt;100),"FIFTY",IF(KohliStats[[#This Row],[runs]]&gt;=100,"CENTURY",IF(KohliStats[[#This Row],[runs]]=0,"DUCK","")))</f>
        <v/>
      </c>
      <c r="I231">
        <v>9937</v>
      </c>
    </row>
    <row r="232" spans="1:9" x14ac:dyDescent="0.3">
      <c r="A232">
        <v>242</v>
      </c>
      <c r="B232">
        <v>33</v>
      </c>
      <c r="C232" t="s">
        <v>14</v>
      </c>
      <c r="D232" t="s">
        <v>61</v>
      </c>
      <c r="E232" s="1">
        <v>42069</v>
      </c>
      <c r="F232" t="s">
        <v>10</v>
      </c>
      <c r="G232">
        <v>231</v>
      </c>
      <c r="H232" t="str">
        <f>IF(AND(KohliStats[[#This Row],[runs]]&gt;=50,KohliStats[[#This Row],[runs]]&lt;100),"FIFTY",IF(KohliStats[[#This Row],[runs]]&gt;=100,"CENTURY",IF(KohliStats[[#This Row],[runs]]=0,"DUCK","")))</f>
        <v/>
      </c>
      <c r="I232">
        <v>9970</v>
      </c>
    </row>
    <row r="233" spans="1:9" x14ac:dyDescent="0.3">
      <c r="A233">
        <v>243</v>
      </c>
      <c r="B233">
        <v>44</v>
      </c>
      <c r="C233" t="s">
        <v>40</v>
      </c>
      <c r="D233" t="s">
        <v>75</v>
      </c>
      <c r="E233" s="1">
        <v>42073</v>
      </c>
      <c r="F233" t="s">
        <v>10</v>
      </c>
      <c r="G233">
        <v>232</v>
      </c>
      <c r="H233" t="str">
        <f>IF(AND(KohliStats[[#This Row],[runs]]&gt;=50,KohliStats[[#This Row],[runs]]&lt;100),"FIFTY",IF(KohliStats[[#This Row],[runs]]&gt;=100,"CENTURY",IF(KohliStats[[#This Row],[runs]]=0,"DUCK","")))</f>
        <v/>
      </c>
      <c r="I233">
        <v>10014</v>
      </c>
    </row>
    <row r="234" spans="1:9" x14ac:dyDescent="0.3">
      <c r="A234">
        <v>244</v>
      </c>
      <c r="B234">
        <v>38</v>
      </c>
      <c r="C234" t="s">
        <v>27</v>
      </c>
      <c r="D234" t="s">
        <v>76</v>
      </c>
      <c r="E234" s="1">
        <v>42077</v>
      </c>
      <c r="F234" t="s">
        <v>10</v>
      </c>
      <c r="G234">
        <v>233</v>
      </c>
      <c r="H234" t="str">
        <f>IF(AND(KohliStats[[#This Row],[runs]]&gt;=50,KohliStats[[#This Row],[runs]]&lt;100),"FIFTY",IF(KohliStats[[#This Row],[runs]]&gt;=100,"CENTURY",IF(KohliStats[[#This Row],[runs]]=0,"DUCK","")))</f>
        <v/>
      </c>
      <c r="I234">
        <v>10052</v>
      </c>
    </row>
    <row r="235" spans="1:9" x14ac:dyDescent="0.3">
      <c r="A235">
        <v>245</v>
      </c>
      <c r="B235">
        <v>3</v>
      </c>
      <c r="C235" t="s">
        <v>23</v>
      </c>
      <c r="D235" t="s">
        <v>59</v>
      </c>
      <c r="E235" s="1">
        <v>42082</v>
      </c>
      <c r="F235" t="s">
        <v>10</v>
      </c>
      <c r="G235">
        <v>234</v>
      </c>
      <c r="H235" t="str">
        <f>IF(AND(KohliStats[[#This Row],[runs]]&gt;=50,KohliStats[[#This Row],[runs]]&lt;100),"FIFTY",IF(KohliStats[[#This Row],[runs]]&gt;=100,"CENTURY",IF(KohliStats[[#This Row],[runs]]=0,"DUCK","")))</f>
        <v/>
      </c>
      <c r="I235">
        <v>10055</v>
      </c>
    </row>
    <row r="236" spans="1:9" x14ac:dyDescent="0.3">
      <c r="A236">
        <v>246</v>
      </c>
      <c r="B236">
        <v>1</v>
      </c>
      <c r="C236" t="s">
        <v>16</v>
      </c>
      <c r="D236" t="s">
        <v>60</v>
      </c>
      <c r="E236" s="1">
        <v>42089</v>
      </c>
      <c r="F236" t="s">
        <v>10</v>
      </c>
      <c r="G236">
        <v>235</v>
      </c>
      <c r="H236" t="str">
        <f>IF(AND(KohliStats[[#This Row],[runs]]&gt;=50,KohliStats[[#This Row],[runs]]&lt;100),"FIFTY",IF(KohliStats[[#This Row],[runs]]&gt;=100,"CENTURY",IF(KohliStats[[#This Row],[runs]]=0,"DUCK","")))</f>
        <v/>
      </c>
      <c r="I236">
        <v>10056</v>
      </c>
    </row>
    <row r="237" spans="1:9" x14ac:dyDescent="0.3">
      <c r="A237">
        <v>247</v>
      </c>
      <c r="B237">
        <v>14</v>
      </c>
      <c r="C237" t="s">
        <v>23</v>
      </c>
      <c r="D237" t="s">
        <v>78</v>
      </c>
      <c r="E237" s="1">
        <v>42165</v>
      </c>
      <c r="F237" t="s">
        <v>47</v>
      </c>
      <c r="G237">
        <v>236</v>
      </c>
      <c r="H237" t="str">
        <f>IF(AND(KohliStats[[#This Row],[runs]]&gt;=50,KohliStats[[#This Row],[runs]]&lt;100),"FIFTY",IF(KohliStats[[#This Row],[runs]]&gt;=100,"CENTURY",IF(KohliStats[[#This Row],[runs]]=0,"DUCK","")))</f>
        <v/>
      </c>
      <c r="I237">
        <v>10070</v>
      </c>
    </row>
    <row r="238" spans="1:9" x14ac:dyDescent="0.3">
      <c r="A238">
        <v>248</v>
      </c>
      <c r="B238">
        <v>1</v>
      </c>
      <c r="C238" t="s">
        <v>23</v>
      </c>
      <c r="D238" t="s">
        <v>22</v>
      </c>
      <c r="E238" s="1">
        <v>42173</v>
      </c>
      <c r="F238" t="s">
        <v>10</v>
      </c>
      <c r="G238">
        <v>237</v>
      </c>
      <c r="H238" t="str">
        <f>IF(AND(KohliStats[[#This Row],[runs]]&gt;=50,KohliStats[[#This Row],[runs]]&lt;100),"FIFTY",IF(KohliStats[[#This Row],[runs]]&gt;=100,"CENTURY",IF(KohliStats[[#This Row],[runs]]=0,"DUCK","")))</f>
        <v/>
      </c>
      <c r="I238">
        <v>10071</v>
      </c>
    </row>
    <row r="239" spans="1:9" x14ac:dyDescent="0.3">
      <c r="A239">
        <v>249</v>
      </c>
      <c r="B239">
        <v>23</v>
      </c>
      <c r="C239" t="s">
        <v>23</v>
      </c>
      <c r="D239" t="s">
        <v>22</v>
      </c>
      <c r="E239" s="1">
        <v>42176</v>
      </c>
      <c r="F239" t="s">
        <v>10</v>
      </c>
      <c r="G239">
        <v>238</v>
      </c>
      <c r="H239" t="str">
        <f>IF(AND(KohliStats[[#This Row],[runs]]&gt;=50,KohliStats[[#This Row],[runs]]&lt;100),"FIFTY",IF(KohliStats[[#This Row],[runs]]&gt;=100,"CENTURY",IF(KohliStats[[#This Row],[runs]]=0,"DUCK","")))</f>
        <v/>
      </c>
      <c r="I239">
        <v>10094</v>
      </c>
    </row>
    <row r="240" spans="1:9" x14ac:dyDescent="0.3">
      <c r="A240">
        <v>250</v>
      </c>
      <c r="B240">
        <v>25</v>
      </c>
      <c r="C240" t="s">
        <v>23</v>
      </c>
      <c r="D240" t="s">
        <v>22</v>
      </c>
      <c r="E240" s="1">
        <v>42179</v>
      </c>
      <c r="F240" t="s">
        <v>10</v>
      </c>
      <c r="G240">
        <v>239</v>
      </c>
      <c r="H240" t="str">
        <f>IF(AND(KohliStats[[#This Row],[runs]]&gt;=50,KohliStats[[#This Row],[runs]]&lt;100),"FIFTY",IF(KohliStats[[#This Row],[runs]]&gt;=100,"CENTURY",IF(KohliStats[[#This Row],[runs]]=0,"DUCK","")))</f>
        <v/>
      </c>
      <c r="I240">
        <v>10119</v>
      </c>
    </row>
    <row r="241" spans="1:9" x14ac:dyDescent="0.3">
      <c r="A241">
        <v>251</v>
      </c>
      <c r="B241">
        <v>103</v>
      </c>
      <c r="C241" t="s">
        <v>8</v>
      </c>
      <c r="D241" t="s">
        <v>82</v>
      </c>
      <c r="E241" s="1">
        <v>42228</v>
      </c>
      <c r="F241" t="s">
        <v>47</v>
      </c>
      <c r="G241">
        <v>240</v>
      </c>
      <c r="H241" t="str">
        <f>IF(AND(KohliStats[[#This Row],[runs]]&gt;=50,KohliStats[[#This Row],[runs]]&lt;100),"FIFTY",IF(KohliStats[[#This Row],[runs]]&gt;=100,"CENTURY",IF(KohliStats[[#This Row],[runs]]=0,"DUCK","")))</f>
        <v>CENTURY</v>
      </c>
      <c r="I241">
        <v>10222</v>
      </c>
    </row>
    <row r="242" spans="1:9" x14ac:dyDescent="0.3">
      <c r="A242">
        <v>252</v>
      </c>
      <c r="B242">
        <v>3</v>
      </c>
      <c r="C242" t="s">
        <v>8</v>
      </c>
      <c r="D242" t="s">
        <v>82</v>
      </c>
      <c r="E242" s="1">
        <v>42228</v>
      </c>
      <c r="F242" t="s">
        <v>47</v>
      </c>
      <c r="G242">
        <v>241</v>
      </c>
      <c r="H242" t="str">
        <f>IF(AND(KohliStats[[#This Row],[runs]]&gt;=50,KohliStats[[#This Row],[runs]]&lt;100),"FIFTY",IF(KohliStats[[#This Row],[runs]]&gt;=100,"CENTURY",IF(KohliStats[[#This Row],[runs]]=0,"DUCK","")))</f>
        <v/>
      </c>
      <c r="I242">
        <v>10225</v>
      </c>
    </row>
    <row r="243" spans="1:9" x14ac:dyDescent="0.3">
      <c r="A243">
        <v>253</v>
      </c>
      <c r="B243">
        <v>78</v>
      </c>
      <c r="C243" t="s">
        <v>8</v>
      </c>
      <c r="D243" t="s">
        <v>83</v>
      </c>
      <c r="E243" s="1">
        <v>42236</v>
      </c>
      <c r="F243" t="s">
        <v>47</v>
      </c>
      <c r="G243">
        <v>242</v>
      </c>
      <c r="H243" t="str">
        <f>IF(AND(KohliStats[[#This Row],[runs]]&gt;=50,KohliStats[[#This Row],[runs]]&lt;100),"FIFTY",IF(KohliStats[[#This Row],[runs]]&gt;=100,"CENTURY",IF(KohliStats[[#This Row],[runs]]=0,"DUCK","")))</f>
        <v>FIFTY</v>
      </c>
      <c r="I243">
        <v>10303</v>
      </c>
    </row>
    <row r="244" spans="1:9" x14ac:dyDescent="0.3">
      <c r="A244">
        <v>254</v>
      </c>
      <c r="B244">
        <v>10</v>
      </c>
      <c r="C244" t="s">
        <v>8</v>
      </c>
      <c r="D244" t="s">
        <v>83</v>
      </c>
      <c r="E244" s="1">
        <v>42236</v>
      </c>
      <c r="F244" t="s">
        <v>47</v>
      </c>
      <c r="G244">
        <v>243</v>
      </c>
      <c r="H244" t="str">
        <f>IF(AND(KohliStats[[#This Row],[runs]]&gt;=50,KohliStats[[#This Row],[runs]]&lt;100),"FIFTY",IF(KohliStats[[#This Row],[runs]]&gt;=100,"CENTURY",IF(KohliStats[[#This Row],[runs]]=0,"DUCK","")))</f>
        <v/>
      </c>
      <c r="I244">
        <v>10313</v>
      </c>
    </row>
    <row r="245" spans="1:9" x14ac:dyDescent="0.3">
      <c r="A245">
        <v>255</v>
      </c>
      <c r="B245">
        <v>18</v>
      </c>
      <c r="C245" t="s">
        <v>8</v>
      </c>
      <c r="D245" t="s">
        <v>84</v>
      </c>
      <c r="E245" s="1">
        <v>42244</v>
      </c>
      <c r="F245" t="s">
        <v>47</v>
      </c>
      <c r="G245">
        <v>244</v>
      </c>
      <c r="H245" t="str">
        <f>IF(AND(KohliStats[[#This Row],[runs]]&gt;=50,KohliStats[[#This Row],[runs]]&lt;100),"FIFTY",IF(KohliStats[[#This Row],[runs]]&gt;=100,"CENTURY",IF(KohliStats[[#This Row],[runs]]=0,"DUCK","")))</f>
        <v/>
      </c>
      <c r="I245">
        <v>10331</v>
      </c>
    </row>
    <row r="246" spans="1:9" x14ac:dyDescent="0.3">
      <c r="A246">
        <v>256</v>
      </c>
      <c r="B246">
        <v>21</v>
      </c>
      <c r="C246" t="s">
        <v>8</v>
      </c>
      <c r="D246" t="s">
        <v>84</v>
      </c>
      <c r="E246" s="1">
        <v>42244</v>
      </c>
      <c r="F246" t="s">
        <v>47</v>
      </c>
      <c r="G246">
        <v>245</v>
      </c>
      <c r="H246" t="str">
        <f>IF(AND(KohliStats[[#This Row],[runs]]&gt;=50,KohliStats[[#This Row],[runs]]&lt;100),"FIFTY",IF(KohliStats[[#This Row],[runs]]&gt;=100,"CENTURY",IF(KohliStats[[#This Row],[runs]]=0,"DUCK","")))</f>
        <v/>
      </c>
      <c r="I246">
        <v>10352</v>
      </c>
    </row>
    <row r="247" spans="1:9" x14ac:dyDescent="0.3">
      <c r="A247">
        <v>257</v>
      </c>
      <c r="B247">
        <v>43</v>
      </c>
      <c r="C247" t="s">
        <v>24</v>
      </c>
      <c r="D247" t="s">
        <v>71</v>
      </c>
      <c r="E247" s="1">
        <v>42279</v>
      </c>
      <c r="F247" t="s">
        <v>30</v>
      </c>
      <c r="G247">
        <v>246</v>
      </c>
      <c r="H247" t="str">
        <f>IF(AND(KohliStats[[#This Row],[runs]]&gt;=50,KohliStats[[#This Row],[runs]]&lt;100),"FIFTY",IF(KohliStats[[#This Row],[runs]]&gt;=100,"CENTURY",IF(KohliStats[[#This Row],[runs]]=0,"DUCK","")))</f>
        <v/>
      </c>
      <c r="I247">
        <v>10395</v>
      </c>
    </row>
    <row r="248" spans="1:9" x14ac:dyDescent="0.3">
      <c r="A248">
        <v>258</v>
      </c>
      <c r="B248">
        <v>1</v>
      </c>
      <c r="C248" t="s">
        <v>24</v>
      </c>
      <c r="D248" t="s">
        <v>57</v>
      </c>
      <c r="E248" s="1">
        <v>42282</v>
      </c>
      <c r="F248" t="s">
        <v>30</v>
      </c>
      <c r="G248">
        <v>247</v>
      </c>
      <c r="H248" t="str">
        <f>IF(AND(KohliStats[[#This Row],[runs]]&gt;=50,KohliStats[[#This Row],[runs]]&lt;100),"FIFTY",IF(KohliStats[[#This Row],[runs]]&gt;=100,"CENTURY",IF(KohliStats[[#This Row],[runs]]=0,"DUCK","")))</f>
        <v/>
      </c>
      <c r="I248">
        <v>10396</v>
      </c>
    </row>
    <row r="249" spans="1:9" x14ac:dyDescent="0.3">
      <c r="A249">
        <v>259</v>
      </c>
      <c r="B249">
        <v>11</v>
      </c>
      <c r="C249" t="s">
        <v>24</v>
      </c>
      <c r="D249" t="s">
        <v>73</v>
      </c>
      <c r="E249" s="1">
        <v>42288</v>
      </c>
      <c r="F249" t="s">
        <v>10</v>
      </c>
      <c r="G249">
        <v>248</v>
      </c>
      <c r="H249" t="str">
        <f>IF(AND(KohliStats[[#This Row],[runs]]&gt;=50,KohliStats[[#This Row],[runs]]&lt;100),"FIFTY",IF(KohliStats[[#This Row],[runs]]&gt;=100,"CENTURY",IF(KohliStats[[#This Row],[runs]]=0,"DUCK","")))</f>
        <v/>
      </c>
      <c r="I249">
        <v>10407</v>
      </c>
    </row>
    <row r="250" spans="1:9" x14ac:dyDescent="0.3">
      <c r="A250">
        <v>260</v>
      </c>
      <c r="B250">
        <v>12</v>
      </c>
      <c r="C250" t="s">
        <v>24</v>
      </c>
      <c r="D250" t="s">
        <v>58</v>
      </c>
      <c r="E250" s="1">
        <v>42291</v>
      </c>
      <c r="F250" t="s">
        <v>10</v>
      </c>
      <c r="G250">
        <v>249</v>
      </c>
      <c r="H250" t="str">
        <f>IF(AND(KohliStats[[#This Row],[runs]]&gt;=50,KohliStats[[#This Row],[runs]]&lt;100),"FIFTY",IF(KohliStats[[#This Row],[runs]]&gt;=100,"CENTURY",IF(KohliStats[[#This Row],[runs]]=0,"DUCK","")))</f>
        <v/>
      </c>
      <c r="I250">
        <v>10419</v>
      </c>
    </row>
    <row r="251" spans="1:9" x14ac:dyDescent="0.3">
      <c r="A251">
        <v>261</v>
      </c>
      <c r="B251">
        <v>77</v>
      </c>
      <c r="C251" t="s">
        <v>24</v>
      </c>
      <c r="D251" t="s">
        <v>19</v>
      </c>
      <c r="E251" s="1">
        <v>42295</v>
      </c>
      <c r="F251" t="s">
        <v>10</v>
      </c>
      <c r="G251">
        <v>250</v>
      </c>
      <c r="H251" t="str">
        <f>IF(AND(KohliStats[[#This Row],[runs]]&gt;=50,KohliStats[[#This Row],[runs]]&lt;100),"FIFTY",IF(KohliStats[[#This Row],[runs]]&gt;=100,"CENTURY",IF(KohliStats[[#This Row],[runs]]=0,"DUCK","")))</f>
        <v>FIFTY</v>
      </c>
      <c r="I251">
        <v>10496</v>
      </c>
    </row>
    <row r="252" spans="1:9" x14ac:dyDescent="0.3">
      <c r="A252">
        <v>262</v>
      </c>
      <c r="B252">
        <v>138</v>
      </c>
      <c r="C252" t="s">
        <v>24</v>
      </c>
      <c r="D252" t="s">
        <v>35</v>
      </c>
      <c r="E252" s="1">
        <v>42299</v>
      </c>
      <c r="F252" t="s">
        <v>10</v>
      </c>
      <c r="G252">
        <v>251</v>
      </c>
      <c r="H252" t="str">
        <f>IF(AND(KohliStats[[#This Row],[runs]]&gt;=50,KohliStats[[#This Row],[runs]]&lt;100),"FIFTY",IF(KohliStats[[#This Row],[runs]]&gt;=100,"CENTURY",IF(KohliStats[[#This Row],[runs]]=0,"DUCK","")))</f>
        <v>CENTURY</v>
      </c>
      <c r="I252">
        <v>10634</v>
      </c>
    </row>
    <row r="253" spans="1:9" x14ac:dyDescent="0.3">
      <c r="A253">
        <v>263</v>
      </c>
      <c r="B253">
        <v>7</v>
      </c>
      <c r="C253" t="s">
        <v>24</v>
      </c>
      <c r="D253" t="s">
        <v>43</v>
      </c>
      <c r="E253" s="1">
        <v>42302</v>
      </c>
      <c r="F253" t="s">
        <v>10</v>
      </c>
      <c r="G253">
        <v>252</v>
      </c>
      <c r="H253" t="str">
        <f>IF(AND(KohliStats[[#This Row],[runs]]&gt;=50,KohliStats[[#This Row],[runs]]&lt;100),"FIFTY",IF(KohliStats[[#This Row],[runs]]&gt;=100,"CENTURY",IF(KohliStats[[#This Row],[runs]]=0,"DUCK","")))</f>
        <v/>
      </c>
      <c r="I253">
        <v>10641</v>
      </c>
    </row>
    <row r="254" spans="1:9" x14ac:dyDescent="0.3">
      <c r="A254">
        <v>264</v>
      </c>
      <c r="B254">
        <v>1</v>
      </c>
      <c r="C254" t="s">
        <v>24</v>
      </c>
      <c r="D254" t="s">
        <v>18</v>
      </c>
      <c r="E254" s="1">
        <v>42313</v>
      </c>
      <c r="F254" t="s">
        <v>47</v>
      </c>
      <c r="G254">
        <v>253</v>
      </c>
      <c r="H254" t="str">
        <f>IF(AND(KohliStats[[#This Row],[runs]]&gt;=50,KohliStats[[#This Row],[runs]]&lt;100),"FIFTY",IF(KohliStats[[#This Row],[runs]]&gt;=100,"CENTURY",IF(KohliStats[[#This Row],[runs]]=0,"DUCK","")))</f>
        <v/>
      </c>
      <c r="I254">
        <v>10642</v>
      </c>
    </row>
    <row r="255" spans="1:9" x14ac:dyDescent="0.3">
      <c r="A255">
        <v>265</v>
      </c>
      <c r="B255">
        <v>29</v>
      </c>
      <c r="C255" t="s">
        <v>24</v>
      </c>
      <c r="D255" t="s">
        <v>18</v>
      </c>
      <c r="E255" s="1">
        <v>42313</v>
      </c>
      <c r="F255" t="s">
        <v>47</v>
      </c>
      <c r="G255">
        <v>254</v>
      </c>
      <c r="H255" t="str">
        <f>IF(AND(KohliStats[[#This Row],[runs]]&gt;=50,KohliStats[[#This Row],[runs]]&lt;100),"FIFTY",IF(KohliStats[[#This Row],[runs]]&gt;=100,"CENTURY",IF(KohliStats[[#This Row],[runs]]=0,"DUCK","")))</f>
        <v/>
      </c>
      <c r="I255">
        <v>10671</v>
      </c>
    </row>
    <row r="256" spans="1:9" x14ac:dyDescent="0.3">
      <c r="A256">
        <v>267</v>
      </c>
      <c r="B256">
        <v>22</v>
      </c>
      <c r="C256" t="s">
        <v>24</v>
      </c>
      <c r="D256" t="s">
        <v>20</v>
      </c>
      <c r="E256" s="1">
        <v>42333</v>
      </c>
      <c r="F256" t="s">
        <v>47</v>
      </c>
      <c r="G256">
        <v>255</v>
      </c>
      <c r="H256" t="str">
        <f>IF(AND(KohliStats[[#This Row],[runs]]&gt;=50,KohliStats[[#This Row],[runs]]&lt;100),"FIFTY",IF(KohliStats[[#This Row],[runs]]&gt;=100,"CENTURY",IF(KohliStats[[#This Row],[runs]]=0,"DUCK","")))</f>
        <v/>
      </c>
      <c r="I256">
        <v>10693</v>
      </c>
    </row>
    <row r="257" spans="1:9" x14ac:dyDescent="0.3">
      <c r="A257">
        <v>268</v>
      </c>
      <c r="B257">
        <v>16</v>
      </c>
      <c r="C257" t="s">
        <v>24</v>
      </c>
      <c r="D257" t="s">
        <v>20</v>
      </c>
      <c r="E257" s="1">
        <v>42333</v>
      </c>
      <c r="F257" t="s">
        <v>47</v>
      </c>
      <c r="G257">
        <v>256</v>
      </c>
      <c r="H257" t="str">
        <f>IF(AND(KohliStats[[#This Row],[runs]]&gt;=50,KohliStats[[#This Row],[runs]]&lt;100),"FIFTY",IF(KohliStats[[#This Row],[runs]]&gt;=100,"CENTURY",IF(KohliStats[[#This Row],[runs]]=0,"DUCK","")))</f>
        <v/>
      </c>
      <c r="I257">
        <v>10709</v>
      </c>
    </row>
    <row r="258" spans="1:9" x14ac:dyDescent="0.3">
      <c r="A258">
        <v>269</v>
      </c>
      <c r="B258">
        <v>44</v>
      </c>
      <c r="C258" t="s">
        <v>24</v>
      </c>
      <c r="D258" t="s">
        <v>42</v>
      </c>
      <c r="E258" s="1">
        <v>42341</v>
      </c>
      <c r="F258" t="s">
        <v>47</v>
      </c>
      <c r="G258">
        <v>257</v>
      </c>
      <c r="H258" t="str">
        <f>IF(AND(KohliStats[[#This Row],[runs]]&gt;=50,KohliStats[[#This Row],[runs]]&lt;100),"FIFTY",IF(KohliStats[[#This Row],[runs]]&gt;=100,"CENTURY",IF(KohliStats[[#This Row],[runs]]=0,"DUCK","")))</f>
        <v/>
      </c>
      <c r="I258">
        <v>10753</v>
      </c>
    </row>
    <row r="259" spans="1:9" x14ac:dyDescent="0.3">
      <c r="A259">
        <v>270</v>
      </c>
      <c r="B259">
        <v>88</v>
      </c>
      <c r="C259" t="s">
        <v>24</v>
      </c>
      <c r="D259" t="s">
        <v>42</v>
      </c>
      <c r="E259" s="1">
        <v>42341</v>
      </c>
      <c r="F259" t="s">
        <v>47</v>
      </c>
      <c r="G259">
        <v>258</v>
      </c>
      <c r="H259" t="str">
        <f>IF(AND(KohliStats[[#This Row],[runs]]&gt;=50,KohliStats[[#This Row],[runs]]&lt;100),"FIFTY",IF(KohliStats[[#This Row],[runs]]&gt;=100,"CENTURY",IF(KohliStats[[#This Row],[runs]]=0,"DUCK","")))</f>
        <v>FIFTY</v>
      </c>
      <c r="I259">
        <v>10841</v>
      </c>
    </row>
    <row r="260" spans="1:9" x14ac:dyDescent="0.3">
      <c r="A260">
        <v>271</v>
      </c>
      <c r="B260">
        <v>91</v>
      </c>
      <c r="C260" t="s">
        <v>16</v>
      </c>
      <c r="D260" t="s">
        <v>61</v>
      </c>
      <c r="E260" s="1">
        <v>42381</v>
      </c>
      <c r="F260" t="s">
        <v>10</v>
      </c>
      <c r="G260">
        <v>259</v>
      </c>
      <c r="H260" t="str">
        <f>IF(AND(KohliStats[[#This Row],[runs]]&gt;=50,KohliStats[[#This Row],[runs]]&lt;100),"FIFTY",IF(KohliStats[[#This Row],[runs]]&gt;=100,"CENTURY",IF(KohliStats[[#This Row],[runs]]=0,"DUCK","")))</f>
        <v>FIFTY</v>
      </c>
      <c r="I260">
        <v>10932</v>
      </c>
    </row>
    <row r="261" spans="1:9" x14ac:dyDescent="0.3">
      <c r="A261">
        <v>272</v>
      </c>
      <c r="B261">
        <v>59</v>
      </c>
      <c r="C261" t="s">
        <v>16</v>
      </c>
      <c r="D261" t="s">
        <v>63</v>
      </c>
      <c r="E261" s="1">
        <v>42384</v>
      </c>
      <c r="F261" t="s">
        <v>10</v>
      </c>
      <c r="G261">
        <v>260</v>
      </c>
      <c r="H261" t="str">
        <f>IF(AND(KohliStats[[#This Row],[runs]]&gt;=50,KohliStats[[#This Row],[runs]]&lt;100),"FIFTY",IF(KohliStats[[#This Row],[runs]]&gt;=100,"CENTURY",IF(KohliStats[[#This Row],[runs]]=0,"DUCK","")))</f>
        <v>FIFTY</v>
      </c>
      <c r="I261">
        <v>10991</v>
      </c>
    </row>
    <row r="262" spans="1:9" x14ac:dyDescent="0.3">
      <c r="A262">
        <v>273</v>
      </c>
      <c r="B262">
        <v>117</v>
      </c>
      <c r="C262" t="s">
        <v>16</v>
      </c>
      <c r="D262" t="s">
        <v>59</v>
      </c>
      <c r="E262" s="1">
        <v>42386</v>
      </c>
      <c r="F262" t="s">
        <v>10</v>
      </c>
      <c r="G262">
        <v>261</v>
      </c>
      <c r="H262" t="str">
        <f>IF(AND(KohliStats[[#This Row],[runs]]&gt;=50,KohliStats[[#This Row],[runs]]&lt;100),"FIFTY",IF(KohliStats[[#This Row],[runs]]&gt;=100,"CENTURY",IF(KohliStats[[#This Row],[runs]]=0,"DUCK","")))</f>
        <v>CENTURY</v>
      </c>
      <c r="I262">
        <v>11108</v>
      </c>
    </row>
    <row r="263" spans="1:9" x14ac:dyDescent="0.3">
      <c r="A263">
        <v>274</v>
      </c>
      <c r="B263">
        <v>106</v>
      </c>
      <c r="C263" t="s">
        <v>16</v>
      </c>
      <c r="D263" t="s">
        <v>85</v>
      </c>
      <c r="E263" s="1">
        <v>42389</v>
      </c>
      <c r="F263" t="s">
        <v>10</v>
      </c>
      <c r="G263">
        <v>262</v>
      </c>
      <c r="H263" t="str">
        <f>IF(AND(KohliStats[[#This Row],[runs]]&gt;=50,KohliStats[[#This Row],[runs]]&lt;100),"FIFTY",IF(KohliStats[[#This Row],[runs]]&gt;=100,"CENTURY",IF(KohliStats[[#This Row],[runs]]=0,"DUCK","")))</f>
        <v>CENTURY</v>
      </c>
      <c r="I263">
        <v>11214</v>
      </c>
    </row>
    <row r="264" spans="1:9" x14ac:dyDescent="0.3">
      <c r="A264">
        <v>275</v>
      </c>
      <c r="B264">
        <v>8</v>
      </c>
      <c r="C264" t="s">
        <v>16</v>
      </c>
      <c r="D264" t="s">
        <v>60</v>
      </c>
      <c r="E264" s="1">
        <v>42392</v>
      </c>
      <c r="F264" t="s">
        <v>10</v>
      </c>
      <c r="G264">
        <v>263</v>
      </c>
      <c r="H264" t="str">
        <f>IF(AND(KohliStats[[#This Row],[runs]]&gt;=50,KohliStats[[#This Row],[runs]]&lt;100),"FIFTY",IF(KohliStats[[#This Row],[runs]]&gt;=100,"CENTURY",IF(KohliStats[[#This Row],[runs]]=0,"DUCK","")))</f>
        <v/>
      </c>
      <c r="I264">
        <v>11222</v>
      </c>
    </row>
    <row r="265" spans="1:9" x14ac:dyDescent="0.3">
      <c r="A265">
        <v>276</v>
      </c>
      <c r="B265">
        <v>90</v>
      </c>
      <c r="C265" t="s">
        <v>16</v>
      </c>
      <c r="D265" t="s">
        <v>62</v>
      </c>
      <c r="E265" s="1">
        <v>42395</v>
      </c>
      <c r="F265" t="s">
        <v>30</v>
      </c>
      <c r="G265">
        <v>264</v>
      </c>
      <c r="H265" t="str">
        <f>IF(AND(KohliStats[[#This Row],[runs]]&gt;=50,KohliStats[[#This Row],[runs]]&lt;100),"FIFTY",IF(KohliStats[[#This Row],[runs]]&gt;=100,"CENTURY",IF(KohliStats[[#This Row],[runs]]=0,"DUCK","")))</f>
        <v>FIFTY</v>
      </c>
      <c r="I265">
        <v>11312</v>
      </c>
    </row>
    <row r="266" spans="1:9" x14ac:dyDescent="0.3">
      <c r="A266">
        <v>277</v>
      </c>
      <c r="B266">
        <v>59</v>
      </c>
      <c r="C266" t="s">
        <v>16</v>
      </c>
      <c r="D266" t="s">
        <v>59</v>
      </c>
      <c r="E266" s="1">
        <v>42398</v>
      </c>
      <c r="F266" t="s">
        <v>30</v>
      </c>
      <c r="G266">
        <v>265</v>
      </c>
      <c r="H266" t="str">
        <f>IF(AND(KohliStats[[#This Row],[runs]]&gt;=50,KohliStats[[#This Row],[runs]]&lt;100),"FIFTY",IF(KohliStats[[#This Row],[runs]]&gt;=100,"CENTURY",IF(KohliStats[[#This Row],[runs]]=0,"DUCK","")))</f>
        <v>FIFTY</v>
      </c>
      <c r="I266">
        <v>11371</v>
      </c>
    </row>
    <row r="267" spans="1:9" x14ac:dyDescent="0.3">
      <c r="A267">
        <v>278</v>
      </c>
      <c r="B267">
        <v>50</v>
      </c>
      <c r="C267" t="s">
        <v>16</v>
      </c>
      <c r="D267" t="s">
        <v>60</v>
      </c>
      <c r="E267" s="1">
        <v>42400</v>
      </c>
      <c r="F267" t="s">
        <v>30</v>
      </c>
      <c r="G267">
        <v>266</v>
      </c>
      <c r="H267" t="str">
        <f>IF(AND(KohliStats[[#This Row],[runs]]&gt;=50,KohliStats[[#This Row],[runs]]&lt;100),"FIFTY",IF(KohliStats[[#This Row],[runs]]&gt;=100,"CENTURY",IF(KohliStats[[#This Row],[runs]]=0,"DUCK","")))</f>
        <v>FIFTY</v>
      </c>
      <c r="I267">
        <v>11421</v>
      </c>
    </row>
    <row r="268" spans="1:9" x14ac:dyDescent="0.3">
      <c r="A268">
        <v>279</v>
      </c>
      <c r="B268">
        <v>7</v>
      </c>
      <c r="C268" t="s">
        <v>23</v>
      </c>
      <c r="D268" t="s">
        <v>22</v>
      </c>
      <c r="E268" s="1">
        <v>42424</v>
      </c>
      <c r="F268" t="s">
        <v>30</v>
      </c>
      <c r="G268">
        <v>267</v>
      </c>
      <c r="H268" t="str">
        <f>IF(AND(KohliStats[[#This Row],[runs]]&gt;=50,KohliStats[[#This Row],[runs]]&lt;100),"FIFTY",IF(KohliStats[[#This Row],[runs]]&gt;=100,"CENTURY",IF(KohliStats[[#This Row],[runs]]=0,"DUCK","")))</f>
        <v/>
      </c>
      <c r="I268">
        <v>11428</v>
      </c>
    </row>
    <row r="269" spans="1:9" x14ac:dyDescent="0.3">
      <c r="A269">
        <v>280</v>
      </c>
      <c r="B269">
        <v>49</v>
      </c>
      <c r="C269" t="s">
        <v>12</v>
      </c>
      <c r="D269" t="s">
        <v>22</v>
      </c>
      <c r="E269" s="1">
        <v>42427</v>
      </c>
      <c r="F269" t="s">
        <v>30</v>
      </c>
      <c r="G269">
        <v>268</v>
      </c>
      <c r="H269" t="str">
        <f>IF(AND(KohliStats[[#This Row],[runs]]&gt;=50,KohliStats[[#This Row],[runs]]&lt;100),"FIFTY",IF(KohliStats[[#This Row],[runs]]&gt;=100,"CENTURY",IF(KohliStats[[#This Row],[runs]]=0,"DUCK","")))</f>
        <v/>
      </c>
      <c r="I269">
        <v>11477</v>
      </c>
    </row>
    <row r="270" spans="1:9" x14ac:dyDescent="0.3">
      <c r="A270">
        <v>281</v>
      </c>
      <c r="B270">
        <v>56</v>
      </c>
      <c r="C270" t="s">
        <v>8</v>
      </c>
      <c r="D270" t="s">
        <v>22</v>
      </c>
      <c r="E270" s="1">
        <v>42430</v>
      </c>
      <c r="F270" t="s">
        <v>30</v>
      </c>
      <c r="G270">
        <v>269</v>
      </c>
      <c r="H270" t="str">
        <f>IF(AND(KohliStats[[#This Row],[runs]]&gt;=50,KohliStats[[#This Row],[runs]]&lt;100),"FIFTY",IF(KohliStats[[#This Row],[runs]]&gt;=100,"CENTURY",IF(KohliStats[[#This Row],[runs]]=0,"DUCK","")))</f>
        <v>FIFTY</v>
      </c>
      <c r="I270">
        <v>11533</v>
      </c>
    </row>
    <row r="271" spans="1:9" x14ac:dyDescent="0.3">
      <c r="A271">
        <v>283</v>
      </c>
      <c r="B271">
        <v>41</v>
      </c>
      <c r="C271" t="s">
        <v>23</v>
      </c>
      <c r="D271" t="s">
        <v>22</v>
      </c>
      <c r="E271" s="1">
        <v>42435</v>
      </c>
      <c r="F271" t="s">
        <v>30</v>
      </c>
      <c r="G271">
        <v>270</v>
      </c>
      <c r="H271" t="str">
        <f>IF(AND(KohliStats[[#This Row],[runs]]&gt;=50,KohliStats[[#This Row],[runs]]&lt;100),"FIFTY",IF(KohliStats[[#This Row],[runs]]&gt;=100,"CENTURY",IF(KohliStats[[#This Row],[runs]]=0,"DUCK","")))</f>
        <v/>
      </c>
      <c r="I271">
        <v>11574</v>
      </c>
    </row>
    <row r="272" spans="1:9" x14ac:dyDescent="0.3">
      <c r="A272">
        <v>284</v>
      </c>
      <c r="B272">
        <v>23</v>
      </c>
      <c r="C272" t="s">
        <v>31</v>
      </c>
      <c r="D272" t="s">
        <v>20</v>
      </c>
      <c r="E272" s="1">
        <v>42444</v>
      </c>
      <c r="F272" t="s">
        <v>30</v>
      </c>
      <c r="G272">
        <v>271</v>
      </c>
      <c r="H272" t="str">
        <f>IF(AND(KohliStats[[#This Row],[runs]]&gt;=50,KohliStats[[#This Row],[runs]]&lt;100),"FIFTY",IF(KohliStats[[#This Row],[runs]]&gt;=100,"CENTURY",IF(KohliStats[[#This Row],[runs]]=0,"DUCK","")))</f>
        <v/>
      </c>
      <c r="I272">
        <v>11597</v>
      </c>
    </row>
    <row r="273" spans="1:9" x14ac:dyDescent="0.3">
      <c r="A273">
        <v>285</v>
      </c>
      <c r="B273">
        <v>55</v>
      </c>
      <c r="C273" t="s">
        <v>12</v>
      </c>
      <c r="D273" t="s">
        <v>21</v>
      </c>
      <c r="E273" s="1">
        <v>42448</v>
      </c>
      <c r="F273" t="s">
        <v>30</v>
      </c>
      <c r="G273">
        <v>272</v>
      </c>
      <c r="H273" t="str">
        <f>IF(AND(KohliStats[[#This Row],[runs]]&gt;=50,KohliStats[[#This Row],[runs]]&lt;100),"FIFTY",IF(KohliStats[[#This Row],[runs]]&gt;=100,"CENTURY",IF(KohliStats[[#This Row],[runs]]=0,"DUCK","")))</f>
        <v>FIFTY</v>
      </c>
      <c r="I273">
        <v>11652</v>
      </c>
    </row>
    <row r="274" spans="1:9" x14ac:dyDescent="0.3">
      <c r="A274">
        <v>286</v>
      </c>
      <c r="B274">
        <v>24</v>
      </c>
      <c r="C274" t="s">
        <v>23</v>
      </c>
      <c r="D274" t="s">
        <v>34</v>
      </c>
      <c r="E274" s="1">
        <v>42452</v>
      </c>
      <c r="F274" t="s">
        <v>30</v>
      </c>
      <c r="G274">
        <v>273</v>
      </c>
      <c r="H274" t="str">
        <f>IF(AND(KohliStats[[#This Row],[runs]]&gt;=50,KohliStats[[#This Row],[runs]]&lt;100),"FIFTY",IF(KohliStats[[#This Row],[runs]]&gt;=100,"CENTURY",IF(KohliStats[[#This Row],[runs]]=0,"DUCK","")))</f>
        <v/>
      </c>
      <c r="I274">
        <v>11676</v>
      </c>
    </row>
    <row r="275" spans="1:9" x14ac:dyDescent="0.3">
      <c r="A275">
        <v>287</v>
      </c>
      <c r="B275">
        <v>82</v>
      </c>
      <c r="C275" t="s">
        <v>16</v>
      </c>
      <c r="D275" t="s">
        <v>18</v>
      </c>
      <c r="E275" s="1">
        <v>42456</v>
      </c>
      <c r="F275" t="s">
        <v>30</v>
      </c>
      <c r="G275">
        <v>274</v>
      </c>
      <c r="H275" t="str">
        <f>IF(AND(KohliStats[[#This Row],[runs]]&gt;=50,KohliStats[[#This Row],[runs]]&lt;100),"FIFTY",IF(KohliStats[[#This Row],[runs]]&gt;=100,"CENTURY",IF(KohliStats[[#This Row],[runs]]=0,"DUCK","")))</f>
        <v>FIFTY</v>
      </c>
      <c r="I275">
        <v>11758</v>
      </c>
    </row>
    <row r="276" spans="1:9" x14ac:dyDescent="0.3">
      <c r="A276">
        <v>288</v>
      </c>
      <c r="B276">
        <v>89</v>
      </c>
      <c r="C276" t="s">
        <v>14</v>
      </c>
      <c r="D276" t="s">
        <v>43</v>
      </c>
      <c r="E276" s="1">
        <v>42460</v>
      </c>
      <c r="F276" t="s">
        <v>30</v>
      </c>
      <c r="G276">
        <v>275</v>
      </c>
      <c r="H276" t="str">
        <f>IF(AND(KohliStats[[#This Row],[runs]]&gt;=50,KohliStats[[#This Row],[runs]]&lt;100),"FIFTY",IF(KohliStats[[#This Row],[runs]]&gt;=100,"CENTURY",IF(KohliStats[[#This Row],[runs]]=0,"DUCK","")))</f>
        <v>FIFTY</v>
      </c>
      <c r="I276">
        <v>11847</v>
      </c>
    </row>
    <row r="277" spans="1:9" x14ac:dyDescent="0.3">
      <c r="A277">
        <v>289</v>
      </c>
      <c r="B277">
        <v>200</v>
      </c>
      <c r="C277" t="s">
        <v>14</v>
      </c>
      <c r="D277" t="s">
        <v>45</v>
      </c>
      <c r="E277" s="1">
        <v>42572</v>
      </c>
      <c r="F277" t="s">
        <v>47</v>
      </c>
      <c r="G277">
        <v>276</v>
      </c>
      <c r="H277" t="str">
        <f>IF(AND(KohliStats[[#This Row],[runs]]&gt;=50,KohliStats[[#This Row],[runs]]&lt;100),"FIFTY",IF(KohliStats[[#This Row],[runs]]&gt;=100,"CENTURY",IF(KohliStats[[#This Row],[runs]]=0,"DUCK","")))</f>
        <v>CENTURY</v>
      </c>
      <c r="I277">
        <v>12047</v>
      </c>
    </row>
    <row r="278" spans="1:9" x14ac:dyDescent="0.3">
      <c r="A278">
        <v>290</v>
      </c>
      <c r="B278">
        <v>44</v>
      </c>
      <c r="C278" t="s">
        <v>14</v>
      </c>
      <c r="D278" t="s">
        <v>46</v>
      </c>
      <c r="E278" s="1">
        <v>42581</v>
      </c>
      <c r="F278" t="s">
        <v>47</v>
      </c>
      <c r="G278">
        <v>277</v>
      </c>
      <c r="H278" t="str">
        <f>IF(AND(KohliStats[[#This Row],[runs]]&gt;=50,KohliStats[[#This Row],[runs]]&lt;100),"FIFTY",IF(KohliStats[[#This Row],[runs]]&gt;=100,"CENTURY",IF(KohliStats[[#This Row],[runs]]=0,"DUCK","")))</f>
        <v/>
      </c>
      <c r="I278">
        <v>12091</v>
      </c>
    </row>
    <row r="279" spans="1:9" x14ac:dyDescent="0.3">
      <c r="A279">
        <v>291</v>
      </c>
      <c r="B279">
        <v>3</v>
      </c>
      <c r="C279" t="s">
        <v>14</v>
      </c>
      <c r="D279" t="s">
        <v>86</v>
      </c>
      <c r="E279" s="1">
        <v>42591</v>
      </c>
      <c r="F279" t="s">
        <v>47</v>
      </c>
      <c r="G279">
        <v>278</v>
      </c>
      <c r="H279" t="str">
        <f>IF(AND(KohliStats[[#This Row],[runs]]&gt;=50,KohliStats[[#This Row],[runs]]&lt;100),"FIFTY",IF(KohliStats[[#This Row],[runs]]&gt;=100,"CENTURY",IF(KohliStats[[#This Row],[runs]]=0,"DUCK","")))</f>
        <v/>
      </c>
      <c r="I279">
        <v>12094</v>
      </c>
    </row>
    <row r="280" spans="1:9" x14ac:dyDescent="0.3">
      <c r="A280">
        <v>292</v>
      </c>
      <c r="B280">
        <v>4</v>
      </c>
      <c r="C280" t="s">
        <v>14</v>
      </c>
      <c r="D280" t="s">
        <v>86</v>
      </c>
      <c r="E280" s="1">
        <v>42591</v>
      </c>
      <c r="F280" t="s">
        <v>47</v>
      </c>
      <c r="G280">
        <v>279</v>
      </c>
      <c r="H280" t="str">
        <f>IF(AND(KohliStats[[#This Row],[runs]]&gt;=50,KohliStats[[#This Row],[runs]]&lt;100),"FIFTY",IF(KohliStats[[#This Row],[runs]]&gt;=100,"CENTURY",IF(KohliStats[[#This Row],[runs]]=0,"DUCK","")))</f>
        <v/>
      </c>
      <c r="I280">
        <v>12098</v>
      </c>
    </row>
    <row r="281" spans="1:9" x14ac:dyDescent="0.3">
      <c r="A281">
        <v>294</v>
      </c>
      <c r="B281">
        <v>16</v>
      </c>
      <c r="C281" t="s">
        <v>14</v>
      </c>
      <c r="D281" t="s">
        <v>87</v>
      </c>
      <c r="E281" s="1">
        <v>42609</v>
      </c>
      <c r="F281" t="s">
        <v>30</v>
      </c>
      <c r="G281">
        <v>280</v>
      </c>
      <c r="H281" t="str">
        <f>IF(AND(KohliStats[[#This Row],[runs]]&gt;=50,KohliStats[[#This Row],[runs]]&lt;100),"FIFTY",IF(KohliStats[[#This Row],[runs]]&gt;=100,"CENTURY",IF(KohliStats[[#This Row],[runs]]=0,"DUCK","")))</f>
        <v/>
      </c>
      <c r="I281">
        <v>12114</v>
      </c>
    </row>
    <row r="282" spans="1:9" x14ac:dyDescent="0.3">
      <c r="A282">
        <v>296</v>
      </c>
      <c r="B282">
        <v>9</v>
      </c>
      <c r="C282" t="s">
        <v>31</v>
      </c>
      <c r="D282" t="s">
        <v>73</v>
      </c>
      <c r="E282" s="1">
        <v>42635</v>
      </c>
      <c r="F282" t="s">
        <v>47</v>
      </c>
      <c r="G282">
        <v>281</v>
      </c>
      <c r="H282" t="str">
        <f>IF(AND(KohliStats[[#This Row],[runs]]&gt;=50,KohliStats[[#This Row],[runs]]&lt;100),"FIFTY",IF(KohliStats[[#This Row],[runs]]&gt;=100,"CENTURY",IF(KohliStats[[#This Row],[runs]]=0,"DUCK","")))</f>
        <v/>
      </c>
      <c r="I282">
        <v>12123</v>
      </c>
    </row>
    <row r="283" spans="1:9" x14ac:dyDescent="0.3">
      <c r="A283">
        <v>297</v>
      </c>
      <c r="B283">
        <v>18</v>
      </c>
      <c r="C283" t="s">
        <v>31</v>
      </c>
      <c r="D283" t="s">
        <v>73</v>
      </c>
      <c r="E283" s="1">
        <v>42635</v>
      </c>
      <c r="F283" t="s">
        <v>47</v>
      </c>
      <c r="G283">
        <v>282</v>
      </c>
      <c r="H283" t="str">
        <f>IF(AND(KohliStats[[#This Row],[runs]]&gt;=50,KohliStats[[#This Row],[runs]]&lt;100),"FIFTY",IF(KohliStats[[#This Row],[runs]]&gt;=100,"CENTURY",IF(KohliStats[[#This Row],[runs]]=0,"DUCK","")))</f>
        <v/>
      </c>
      <c r="I283">
        <v>12141</v>
      </c>
    </row>
    <row r="284" spans="1:9" x14ac:dyDescent="0.3">
      <c r="A284">
        <v>298</v>
      </c>
      <c r="B284">
        <v>9</v>
      </c>
      <c r="C284" t="s">
        <v>31</v>
      </c>
      <c r="D284" t="s">
        <v>21</v>
      </c>
      <c r="E284" s="1">
        <v>42643</v>
      </c>
      <c r="F284" t="s">
        <v>47</v>
      </c>
      <c r="G284">
        <v>283</v>
      </c>
      <c r="H284" t="str">
        <f>IF(AND(KohliStats[[#This Row],[runs]]&gt;=50,KohliStats[[#This Row],[runs]]&lt;100),"FIFTY",IF(KohliStats[[#This Row],[runs]]&gt;=100,"CENTURY",IF(KohliStats[[#This Row],[runs]]=0,"DUCK","")))</f>
        <v/>
      </c>
      <c r="I284">
        <v>12150</v>
      </c>
    </row>
    <row r="285" spans="1:9" x14ac:dyDescent="0.3">
      <c r="A285">
        <v>299</v>
      </c>
      <c r="B285">
        <v>45</v>
      </c>
      <c r="C285" t="s">
        <v>31</v>
      </c>
      <c r="D285" t="s">
        <v>21</v>
      </c>
      <c r="E285" s="1">
        <v>42643</v>
      </c>
      <c r="F285" t="s">
        <v>47</v>
      </c>
      <c r="G285">
        <v>284</v>
      </c>
      <c r="H285" t="str">
        <f>IF(AND(KohliStats[[#This Row],[runs]]&gt;=50,KohliStats[[#This Row],[runs]]&lt;100),"FIFTY",IF(KohliStats[[#This Row],[runs]]&gt;=100,"CENTURY",IF(KohliStats[[#This Row],[runs]]=0,"DUCK","")))</f>
        <v/>
      </c>
      <c r="I285">
        <v>12195</v>
      </c>
    </row>
    <row r="286" spans="1:9" x14ac:dyDescent="0.3">
      <c r="A286">
        <v>300</v>
      </c>
      <c r="B286">
        <v>211</v>
      </c>
      <c r="C286" t="s">
        <v>31</v>
      </c>
      <c r="D286" t="s">
        <v>58</v>
      </c>
      <c r="E286" s="1">
        <v>42651</v>
      </c>
      <c r="F286" t="s">
        <v>47</v>
      </c>
      <c r="G286">
        <v>285</v>
      </c>
      <c r="H286" t="str">
        <f>IF(AND(KohliStats[[#This Row],[runs]]&gt;=50,KohliStats[[#This Row],[runs]]&lt;100),"FIFTY",IF(KohliStats[[#This Row],[runs]]&gt;=100,"CENTURY",IF(KohliStats[[#This Row],[runs]]=0,"DUCK","")))</f>
        <v>CENTURY</v>
      </c>
      <c r="I286">
        <v>12406</v>
      </c>
    </row>
    <row r="287" spans="1:9" x14ac:dyDescent="0.3">
      <c r="A287">
        <v>301</v>
      </c>
      <c r="B287">
        <v>17</v>
      </c>
      <c r="C287" t="s">
        <v>31</v>
      </c>
      <c r="D287" t="s">
        <v>58</v>
      </c>
      <c r="E287" s="1">
        <v>42651</v>
      </c>
      <c r="F287" t="s">
        <v>47</v>
      </c>
      <c r="G287">
        <v>286</v>
      </c>
      <c r="H287" t="str">
        <f>IF(AND(KohliStats[[#This Row],[runs]]&gt;=50,KohliStats[[#This Row],[runs]]&lt;100),"FIFTY",IF(KohliStats[[#This Row],[runs]]&gt;=100,"CENTURY",IF(KohliStats[[#This Row],[runs]]=0,"DUCK","")))</f>
        <v/>
      </c>
      <c r="I287">
        <v>12423</v>
      </c>
    </row>
    <row r="288" spans="1:9" x14ac:dyDescent="0.3">
      <c r="A288">
        <v>302</v>
      </c>
      <c r="B288">
        <v>85</v>
      </c>
      <c r="C288" t="s">
        <v>31</v>
      </c>
      <c r="D288" t="s">
        <v>71</v>
      </c>
      <c r="E288" s="1">
        <v>42659</v>
      </c>
      <c r="F288" t="s">
        <v>10</v>
      </c>
      <c r="G288">
        <v>287</v>
      </c>
      <c r="H288" t="str">
        <f>IF(AND(KohliStats[[#This Row],[runs]]&gt;=50,KohliStats[[#This Row],[runs]]&lt;100),"FIFTY",IF(KohliStats[[#This Row],[runs]]&gt;=100,"CENTURY",IF(KohliStats[[#This Row],[runs]]=0,"DUCK","")))</f>
        <v>FIFTY</v>
      </c>
      <c r="I288">
        <v>12508</v>
      </c>
    </row>
    <row r="289" spans="1:9" x14ac:dyDescent="0.3">
      <c r="A289">
        <v>303</v>
      </c>
      <c r="B289">
        <v>9</v>
      </c>
      <c r="C289" t="s">
        <v>31</v>
      </c>
      <c r="D289" t="s">
        <v>42</v>
      </c>
      <c r="E289" s="1">
        <v>42663</v>
      </c>
      <c r="F289" t="s">
        <v>10</v>
      </c>
      <c r="G289">
        <v>288</v>
      </c>
      <c r="H289" t="str">
        <f>IF(AND(KohliStats[[#This Row],[runs]]&gt;=50,KohliStats[[#This Row],[runs]]&lt;100),"FIFTY",IF(KohliStats[[#This Row],[runs]]&gt;=100,"CENTURY",IF(KohliStats[[#This Row],[runs]]=0,"DUCK","")))</f>
        <v/>
      </c>
      <c r="I289">
        <v>12517</v>
      </c>
    </row>
    <row r="290" spans="1:9" x14ac:dyDescent="0.3">
      <c r="A290">
        <v>304</v>
      </c>
      <c r="B290">
        <v>154</v>
      </c>
      <c r="C290" t="s">
        <v>31</v>
      </c>
      <c r="D290" t="s">
        <v>18</v>
      </c>
      <c r="E290" s="1">
        <v>42666</v>
      </c>
      <c r="F290" t="s">
        <v>10</v>
      </c>
      <c r="G290">
        <v>289</v>
      </c>
      <c r="H290" t="str">
        <f>IF(AND(KohliStats[[#This Row],[runs]]&gt;=50,KohliStats[[#This Row],[runs]]&lt;100),"FIFTY",IF(KohliStats[[#This Row],[runs]]&gt;=100,"CENTURY",IF(KohliStats[[#This Row],[runs]]=0,"DUCK","")))</f>
        <v>CENTURY</v>
      </c>
      <c r="I290">
        <v>12671</v>
      </c>
    </row>
    <row r="291" spans="1:9" x14ac:dyDescent="0.3">
      <c r="A291">
        <v>305</v>
      </c>
      <c r="B291">
        <v>45</v>
      </c>
      <c r="C291" t="s">
        <v>31</v>
      </c>
      <c r="D291" t="s">
        <v>70</v>
      </c>
      <c r="E291" s="1">
        <v>42669</v>
      </c>
      <c r="F291" t="s">
        <v>10</v>
      </c>
      <c r="G291">
        <v>290</v>
      </c>
      <c r="H291" t="str">
        <f>IF(AND(KohliStats[[#This Row],[runs]]&gt;=50,KohliStats[[#This Row],[runs]]&lt;100),"FIFTY",IF(KohliStats[[#This Row],[runs]]&gt;=100,"CENTURY",IF(KohliStats[[#This Row],[runs]]=0,"DUCK","")))</f>
        <v/>
      </c>
      <c r="I291">
        <v>12716</v>
      </c>
    </row>
    <row r="292" spans="1:9" x14ac:dyDescent="0.3">
      <c r="A292">
        <v>306</v>
      </c>
      <c r="B292">
        <v>65</v>
      </c>
      <c r="C292" t="s">
        <v>31</v>
      </c>
      <c r="D292" t="s">
        <v>32</v>
      </c>
      <c r="E292" s="1">
        <v>42672</v>
      </c>
      <c r="F292" t="s">
        <v>10</v>
      </c>
      <c r="G292">
        <v>291</v>
      </c>
      <c r="H292" t="str">
        <f>IF(AND(KohliStats[[#This Row],[runs]]&gt;=50,KohliStats[[#This Row],[runs]]&lt;100),"FIFTY",IF(KohliStats[[#This Row],[runs]]&gt;=100,"CENTURY",IF(KohliStats[[#This Row],[runs]]=0,"DUCK","")))</f>
        <v>FIFTY</v>
      </c>
      <c r="I292">
        <v>12781</v>
      </c>
    </row>
    <row r="293" spans="1:9" x14ac:dyDescent="0.3">
      <c r="A293">
        <v>307</v>
      </c>
      <c r="B293">
        <v>40</v>
      </c>
      <c r="C293" t="s">
        <v>39</v>
      </c>
      <c r="D293" t="s">
        <v>19</v>
      </c>
      <c r="E293" s="1">
        <v>42683</v>
      </c>
      <c r="F293" t="s">
        <v>47</v>
      </c>
      <c r="G293">
        <v>292</v>
      </c>
      <c r="H293" t="str">
        <f>IF(AND(KohliStats[[#This Row],[runs]]&gt;=50,KohliStats[[#This Row],[runs]]&lt;100),"FIFTY",IF(KohliStats[[#This Row],[runs]]&gt;=100,"CENTURY",IF(KohliStats[[#This Row],[runs]]=0,"DUCK","")))</f>
        <v/>
      </c>
      <c r="I293">
        <v>12821</v>
      </c>
    </row>
    <row r="294" spans="1:9" x14ac:dyDescent="0.3">
      <c r="A294">
        <v>308</v>
      </c>
      <c r="B294">
        <v>49</v>
      </c>
      <c r="C294" t="s">
        <v>39</v>
      </c>
      <c r="D294" t="s">
        <v>19</v>
      </c>
      <c r="E294" s="1">
        <v>42683</v>
      </c>
      <c r="F294" t="s">
        <v>47</v>
      </c>
      <c r="G294">
        <v>293</v>
      </c>
      <c r="H294" t="str">
        <f>IF(AND(KohliStats[[#This Row],[runs]]&gt;=50,KohliStats[[#This Row],[runs]]&lt;100),"FIFTY",IF(KohliStats[[#This Row],[runs]]&gt;=100,"CENTURY",IF(KohliStats[[#This Row],[runs]]=0,"DUCK","")))</f>
        <v/>
      </c>
      <c r="I294">
        <v>12870</v>
      </c>
    </row>
    <row r="295" spans="1:9" x14ac:dyDescent="0.3">
      <c r="A295">
        <v>309</v>
      </c>
      <c r="B295">
        <v>167</v>
      </c>
      <c r="C295" t="s">
        <v>39</v>
      </c>
      <c r="D295" t="s">
        <v>32</v>
      </c>
      <c r="E295" s="1">
        <v>42691</v>
      </c>
      <c r="F295" t="s">
        <v>47</v>
      </c>
      <c r="G295">
        <v>294</v>
      </c>
      <c r="H295" t="str">
        <f>IF(AND(KohliStats[[#This Row],[runs]]&gt;=50,KohliStats[[#This Row],[runs]]&lt;100),"FIFTY",IF(KohliStats[[#This Row],[runs]]&gt;=100,"CENTURY",IF(KohliStats[[#This Row],[runs]]=0,"DUCK","")))</f>
        <v>CENTURY</v>
      </c>
      <c r="I295">
        <v>13037</v>
      </c>
    </row>
    <row r="296" spans="1:9" x14ac:dyDescent="0.3">
      <c r="A296">
        <v>310</v>
      </c>
      <c r="B296">
        <v>81</v>
      </c>
      <c r="C296" t="s">
        <v>39</v>
      </c>
      <c r="D296" t="s">
        <v>32</v>
      </c>
      <c r="E296" s="1">
        <v>42691</v>
      </c>
      <c r="F296" t="s">
        <v>47</v>
      </c>
      <c r="G296">
        <v>295</v>
      </c>
      <c r="H296" t="str">
        <f>IF(AND(KohliStats[[#This Row],[runs]]&gt;=50,KohliStats[[#This Row],[runs]]&lt;100),"FIFTY",IF(KohliStats[[#This Row],[runs]]&gt;=100,"CENTURY",IF(KohliStats[[#This Row],[runs]]=0,"DUCK","")))</f>
        <v>FIFTY</v>
      </c>
      <c r="I296">
        <v>13118</v>
      </c>
    </row>
    <row r="297" spans="1:9" x14ac:dyDescent="0.3">
      <c r="A297">
        <v>311</v>
      </c>
      <c r="B297">
        <v>62</v>
      </c>
      <c r="C297" t="s">
        <v>39</v>
      </c>
      <c r="D297" t="s">
        <v>18</v>
      </c>
      <c r="E297" s="1">
        <v>42700</v>
      </c>
      <c r="F297" t="s">
        <v>47</v>
      </c>
      <c r="G297">
        <v>296</v>
      </c>
      <c r="H297" t="str">
        <f>IF(AND(KohliStats[[#This Row],[runs]]&gt;=50,KohliStats[[#This Row],[runs]]&lt;100),"FIFTY",IF(KohliStats[[#This Row],[runs]]&gt;=100,"CENTURY",IF(KohliStats[[#This Row],[runs]]=0,"DUCK","")))</f>
        <v>FIFTY</v>
      </c>
      <c r="I297">
        <v>13180</v>
      </c>
    </row>
    <row r="298" spans="1:9" x14ac:dyDescent="0.3">
      <c r="A298">
        <v>312</v>
      </c>
      <c r="B298">
        <v>6</v>
      </c>
      <c r="C298" t="s">
        <v>39</v>
      </c>
      <c r="D298" t="s">
        <v>18</v>
      </c>
      <c r="E298" s="1">
        <v>42700</v>
      </c>
      <c r="F298" t="s">
        <v>47</v>
      </c>
      <c r="G298">
        <v>297</v>
      </c>
      <c r="H298" t="str">
        <f>IF(AND(KohliStats[[#This Row],[runs]]&gt;=50,KohliStats[[#This Row],[runs]]&lt;100),"FIFTY",IF(KohliStats[[#This Row],[runs]]&gt;=100,"CENTURY",IF(KohliStats[[#This Row],[runs]]=0,"DUCK","")))</f>
        <v/>
      </c>
      <c r="I298">
        <v>13186</v>
      </c>
    </row>
    <row r="299" spans="1:9" x14ac:dyDescent="0.3">
      <c r="A299">
        <v>313</v>
      </c>
      <c r="B299">
        <v>235</v>
      </c>
      <c r="C299" t="s">
        <v>39</v>
      </c>
      <c r="D299" t="s">
        <v>43</v>
      </c>
      <c r="E299" s="1">
        <v>42712</v>
      </c>
      <c r="F299" t="s">
        <v>47</v>
      </c>
      <c r="G299">
        <v>298</v>
      </c>
      <c r="H299" t="str">
        <f>IF(AND(KohliStats[[#This Row],[runs]]&gt;=50,KohliStats[[#This Row],[runs]]&lt;100),"FIFTY",IF(KohliStats[[#This Row],[runs]]&gt;=100,"CENTURY",IF(KohliStats[[#This Row],[runs]]=0,"DUCK","")))</f>
        <v>CENTURY</v>
      </c>
      <c r="I299">
        <v>13421</v>
      </c>
    </row>
    <row r="300" spans="1:9" x14ac:dyDescent="0.3">
      <c r="A300">
        <v>314</v>
      </c>
      <c r="B300">
        <v>15</v>
      </c>
      <c r="C300" t="s">
        <v>39</v>
      </c>
      <c r="D300" t="s">
        <v>35</v>
      </c>
      <c r="E300" s="1">
        <v>42720</v>
      </c>
      <c r="F300" t="s">
        <v>47</v>
      </c>
      <c r="G300">
        <v>299</v>
      </c>
      <c r="H300" t="str">
        <f>IF(AND(KohliStats[[#This Row],[runs]]&gt;=50,KohliStats[[#This Row],[runs]]&lt;100),"FIFTY",IF(KohliStats[[#This Row],[runs]]&gt;=100,"CENTURY",IF(KohliStats[[#This Row],[runs]]=0,"DUCK","")))</f>
        <v/>
      </c>
      <c r="I300">
        <v>13436</v>
      </c>
    </row>
    <row r="301" spans="1:9" x14ac:dyDescent="0.3">
      <c r="A301">
        <v>315</v>
      </c>
      <c r="B301">
        <v>122</v>
      </c>
      <c r="C301" t="s">
        <v>39</v>
      </c>
      <c r="D301" t="s">
        <v>68</v>
      </c>
      <c r="E301" s="1">
        <v>42750</v>
      </c>
      <c r="F301" t="s">
        <v>10</v>
      </c>
      <c r="G301">
        <v>300</v>
      </c>
      <c r="H301" t="str">
        <f>IF(AND(KohliStats[[#This Row],[runs]]&gt;=50,KohliStats[[#This Row],[runs]]&lt;100),"FIFTY",IF(KohliStats[[#This Row],[runs]]&gt;=100,"CENTURY",IF(KohliStats[[#This Row],[runs]]=0,"DUCK","")))</f>
        <v>CENTURY</v>
      </c>
      <c r="I301">
        <v>13558</v>
      </c>
    </row>
    <row r="302" spans="1:9" x14ac:dyDescent="0.3">
      <c r="A302">
        <v>316</v>
      </c>
      <c r="B302">
        <v>8</v>
      </c>
      <c r="C302" t="s">
        <v>39</v>
      </c>
      <c r="D302" t="s">
        <v>57</v>
      </c>
      <c r="E302" s="1">
        <v>42754</v>
      </c>
      <c r="F302" t="s">
        <v>10</v>
      </c>
      <c r="G302">
        <v>301</v>
      </c>
      <c r="H302" t="str">
        <f>IF(AND(KohliStats[[#This Row],[runs]]&gt;=50,KohliStats[[#This Row],[runs]]&lt;100),"FIFTY",IF(KohliStats[[#This Row],[runs]]&gt;=100,"CENTURY",IF(KohliStats[[#This Row],[runs]]=0,"DUCK","")))</f>
        <v/>
      </c>
      <c r="I302">
        <v>13566</v>
      </c>
    </row>
    <row r="303" spans="1:9" x14ac:dyDescent="0.3">
      <c r="A303">
        <v>317</v>
      </c>
      <c r="B303">
        <v>55</v>
      </c>
      <c r="C303" t="s">
        <v>39</v>
      </c>
      <c r="D303" t="s">
        <v>21</v>
      </c>
      <c r="E303" s="1">
        <v>42757</v>
      </c>
      <c r="F303" t="s">
        <v>10</v>
      </c>
      <c r="G303">
        <v>302</v>
      </c>
      <c r="H303" t="str">
        <f>IF(AND(KohliStats[[#This Row],[runs]]&gt;=50,KohliStats[[#This Row],[runs]]&lt;100),"FIFTY",IF(KohliStats[[#This Row],[runs]]&gt;=100,"CENTURY",IF(KohliStats[[#This Row],[runs]]=0,"DUCK","")))</f>
        <v>FIFTY</v>
      </c>
      <c r="I303">
        <v>13621</v>
      </c>
    </row>
    <row r="304" spans="1:9" x14ac:dyDescent="0.3">
      <c r="A304">
        <v>318</v>
      </c>
      <c r="B304">
        <v>29</v>
      </c>
      <c r="C304" t="s">
        <v>39</v>
      </c>
      <c r="D304" t="s">
        <v>73</v>
      </c>
      <c r="E304" s="1">
        <v>42761</v>
      </c>
      <c r="F304" t="s">
        <v>30</v>
      </c>
      <c r="G304">
        <v>303</v>
      </c>
      <c r="H304" t="str">
        <f>IF(AND(KohliStats[[#This Row],[runs]]&gt;=50,KohliStats[[#This Row],[runs]]&lt;100),"FIFTY",IF(KohliStats[[#This Row],[runs]]&gt;=100,"CENTURY",IF(KohliStats[[#This Row],[runs]]=0,"DUCK","")))</f>
        <v/>
      </c>
      <c r="I304">
        <v>13650</v>
      </c>
    </row>
    <row r="305" spans="1:9" x14ac:dyDescent="0.3">
      <c r="A305">
        <v>319</v>
      </c>
      <c r="B305">
        <v>21</v>
      </c>
      <c r="C305" t="s">
        <v>39</v>
      </c>
      <c r="D305" t="s">
        <v>20</v>
      </c>
      <c r="E305" s="1">
        <v>42764</v>
      </c>
      <c r="F305" t="s">
        <v>30</v>
      </c>
      <c r="G305">
        <v>304</v>
      </c>
      <c r="H305" t="str">
        <f>IF(AND(KohliStats[[#This Row],[runs]]&gt;=50,KohliStats[[#This Row],[runs]]&lt;100),"FIFTY",IF(KohliStats[[#This Row],[runs]]&gt;=100,"CENTURY",IF(KohliStats[[#This Row],[runs]]=0,"DUCK","")))</f>
        <v/>
      </c>
      <c r="I305">
        <v>13671</v>
      </c>
    </row>
    <row r="306" spans="1:9" x14ac:dyDescent="0.3">
      <c r="A306">
        <v>320</v>
      </c>
      <c r="B306">
        <v>2</v>
      </c>
      <c r="C306" t="s">
        <v>39</v>
      </c>
      <c r="D306" t="s">
        <v>34</v>
      </c>
      <c r="E306" s="1">
        <v>42767</v>
      </c>
      <c r="F306" t="s">
        <v>30</v>
      </c>
      <c r="G306">
        <v>305</v>
      </c>
      <c r="H306" t="str">
        <f>IF(AND(KohliStats[[#This Row],[runs]]&gt;=50,KohliStats[[#This Row],[runs]]&lt;100),"FIFTY",IF(KohliStats[[#This Row],[runs]]&gt;=100,"CENTURY",IF(KohliStats[[#This Row],[runs]]=0,"DUCK","")))</f>
        <v/>
      </c>
      <c r="I306">
        <v>13673</v>
      </c>
    </row>
    <row r="307" spans="1:9" x14ac:dyDescent="0.3">
      <c r="A307">
        <v>321</v>
      </c>
      <c r="B307">
        <v>204</v>
      </c>
      <c r="C307" t="s">
        <v>23</v>
      </c>
      <c r="D307" t="s">
        <v>56</v>
      </c>
      <c r="E307" s="1">
        <v>42775</v>
      </c>
      <c r="F307" t="s">
        <v>47</v>
      </c>
      <c r="G307">
        <v>306</v>
      </c>
      <c r="H307" t="str">
        <f>IF(AND(KohliStats[[#This Row],[runs]]&gt;=50,KohliStats[[#This Row],[runs]]&lt;100),"FIFTY",IF(KohliStats[[#This Row],[runs]]&gt;=100,"CENTURY",IF(KohliStats[[#This Row],[runs]]=0,"DUCK","")))</f>
        <v>CENTURY</v>
      </c>
      <c r="I307">
        <v>13877</v>
      </c>
    </row>
    <row r="308" spans="1:9" x14ac:dyDescent="0.3">
      <c r="A308">
        <v>322</v>
      </c>
      <c r="B308">
        <v>38</v>
      </c>
      <c r="C308" t="s">
        <v>23</v>
      </c>
      <c r="D308" t="s">
        <v>56</v>
      </c>
      <c r="E308" s="1">
        <v>42775</v>
      </c>
      <c r="F308" t="s">
        <v>47</v>
      </c>
      <c r="G308">
        <v>307</v>
      </c>
      <c r="H308" t="str">
        <f>IF(AND(KohliStats[[#This Row],[runs]]&gt;=50,KohliStats[[#This Row],[runs]]&lt;100),"FIFTY",IF(KohliStats[[#This Row],[runs]]&gt;=100,"CENTURY",IF(KohliStats[[#This Row],[runs]]=0,"DUCK","")))</f>
        <v/>
      </c>
      <c r="I308">
        <v>13915</v>
      </c>
    </row>
    <row r="309" spans="1:9" x14ac:dyDescent="0.3">
      <c r="A309">
        <v>323</v>
      </c>
      <c r="B309">
        <v>0</v>
      </c>
      <c r="C309" t="s">
        <v>16</v>
      </c>
      <c r="D309" t="s">
        <v>68</v>
      </c>
      <c r="E309" s="1">
        <v>42789</v>
      </c>
      <c r="F309" t="s">
        <v>47</v>
      </c>
      <c r="G309">
        <v>308</v>
      </c>
      <c r="H309" t="str">
        <f>IF(AND(KohliStats[[#This Row],[runs]]&gt;=50,KohliStats[[#This Row],[runs]]&lt;100),"FIFTY",IF(KohliStats[[#This Row],[runs]]&gt;=100,"CENTURY",IF(KohliStats[[#This Row],[runs]]=0,"DUCK","")))</f>
        <v>DUCK</v>
      </c>
      <c r="I309">
        <v>13915</v>
      </c>
    </row>
    <row r="310" spans="1:9" x14ac:dyDescent="0.3">
      <c r="A310">
        <v>324</v>
      </c>
      <c r="B310">
        <v>13</v>
      </c>
      <c r="C310" t="s">
        <v>16</v>
      </c>
      <c r="D310" t="s">
        <v>68</v>
      </c>
      <c r="E310" s="1">
        <v>42789</v>
      </c>
      <c r="F310" t="s">
        <v>47</v>
      </c>
      <c r="G310">
        <v>309</v>
      </c>
      <c r="H310" t="str">
        <f>IF(AND(KohliStats[[#This Row],[runs]]&gt;=50,KohliStats[[#This Row],[runs]]&lt;100),"FIFTY",IF(KohliStats[[#This Row],[runs]]&gt;=100,"CENTURY",IF(KohliStats[[#This Row],[runs]]=0,"DUCK","")))</f>
        <v/>
      </c>
      <c r="I310">
        <v>13928</v>
      </c>
    </row>
    <row r="311" spans="1:9" x14ac:dyDescent="0.3">
      <c r="A311">
        <v>325</v>
      </c>
      <c r="B311">
        <v>12</v>
      </c>
      <c r="C311" t="s">
        <v>16</v>
      </c>
      <c r="D311" t="s">
        <v>34</v>
      </c>
      <c r="E311" s="1">
        <v>42798</v>
      </c>
      <c r="F311" t="s">
        <v>47</v>
      </c>
      <c r="G311">
        <v>310</v>
      </c>
      <c r="H311" t="str">
        <f>IF(AND(KohliStats[[#This Row],[runs]]&gt;=50,KohliStats[[#This Row],[runs]]&lt;100),"FIFTY",IF(KohliStats[[#This Row],[runs]]&gt;=100,"CENTURY",IF(KohliStats[[#This Row],[runs]]=0,"DUCK","")))</f>
        <v/>
      </c>
      <c r="I311">
        <v>13940</v>
      </c>
    </row>
    <row r="312" spans="1:9" x14ac:dyDescent="0.3">
      <c r="A312">
        <v>326</v>
      </c>
      <c r="B312">
        <v>15</v>
      </c>
      <c r="C312" t="s">
        <v>16</v>
      </c>
      <c r="D312" t="s">
        <v>34</v>
      </c>
      <c r="E312" s="1">
        <v>42798</v>
      </c>
      <c r="F312" t="s">
        <v>47</v>
      </c>
      <c r="G312">
        <v>311</v>
      </c>
      <c r="H312" t="str">
        <f>IF(AND(KohliStats[[#This Row],[runs]]&gt;=50,KohliStats[[#This Row],[runs]]&lt;100),"FIFTY",IF(KohliStats[[#This Row],[runs]]&gt;=100,"CENTURY",IF(KohliStats[[#This Row],[runs]]=0,"DUCK","")))</f>
        <v/>
      </c>
      <c r="I312">
        <v>13955</v>
      </c>
    </row>
    <row r="313" spans="1:9" x14ac:dyDescent="0.3">
      <c r="A313">
        <v>327</v>
      </c>
      <c r="B313">
        <v>6</v>
      </c>
      <c r="C313" t="s">
        <v>16</v>
      </c>
      <c r="D313" t="s">
        <v>70</v>
      </c>
      <c r="E313" s="1">
        <v>42810</v>
      </c>
      <c r="F313" t="s">
        <v>47</v>
      </c>
      <c r="G313">
        <v>312</v>
      </c>
      <c r="H313" t="str">
        <f>IF(AND(KohliStats[[#This Row],[runs]]&gt;=50,KohliStats[[#This Row],[runs]]&lt;100),"FIFTY",IF(KohliStats[[#This Row],[runs]]&gt;=100,"CENTURY",IF(KohliStats[[#This Row],[runs]]=0,"DUCK","")))</f>
        <v/>
      </c>
      <c r="I313">
        <v>13961</v>
      </c>
    </row>
    <row r="314" spans="1:9" x14ac:dyDescent="0.3">
      <c r="A314">
        <v>328</v>
      </c>
      <c r="B314">
        <v>81</v>
      </c>
      <c r="C314" t="s">
        <v>12</v>
      </c>
      <c r="D314" t="s">
        <v>72</v>
      </c>
      <c r="E314" s="1">
        <v>42890</v>
      </c>
      <c r="F314" t="s">
        <v>10</v>
      </c>
      <c r="G314">
        <v>313</v>
      </c>
      <c r="H314" t="str">
        <f>IF(AND(KohliStats[[#This Row],[runs]]&gt;=50,KohliStats[[#This Row],[runs]]&lt;100),"FIFTY",IF(KohliStats[[#This Row],[runs]]&gt;=100,"CENTURY",IF(KohliStats[[#This Row],[runs]]=0,"DUCK","")))</f>
        <v>FIFTY</v>
      </c>
      <c r="I314">
        <v>14042</v>
      </c>
    </row>
    <row r="315" spans="1:9" x14ac:dyDescent="0.3">
      <c r="A315">
        <v>329</v>
      </c>
      <c r="B315">
        <v>0</v>
      </c>
      <c r="C315" t="s">
        <v>8</v>
      </c>
      <c r="D315" t="s">
        <v>53</v>
      </c>
      <c r="E315" s="1">
        <v>42894</v>
      </c>
      <c r="F315" t="s">
        <v>10</v>
      </c>
      <c r="G315">
        <v>314</v>
      </c>
      <c r="H315" t="str">
        <f>IF(AND(KohliStats[[#This Row],[runs]]&gt;=50,KohliStats[[#This Row],[runs]]&lt;100),"FIFTY",IF(KohliStats[[#This Row],[runs]]&gt;=100,"CENTURY",IF(KohliStats[[#This Row],[runs]]=0,"DUCK","")))</f>
        <v>DUCK</v>
      </c>
      <c r="I315">
        <v>14042</v>
      </c>
    </row>
    <row r="316" spans="1:9" x14ac:dyDescent="0.3">
      <c r="A316">
        <v>330</v>
      </c>
      <c r="B316">
        <v>76</v>
      </c>
      <c r="C316" t="s">
        <v>24</v>
      </c>
      <c r="D316" t="s">
        <v>53</v>
      </c>
      <c r="E316" s="1">
        <v>42897</v>
      </c>
      <c r="F316" t="s">
        <v>10</v>
      </c>
      <c r="G316">
        <v>315</v>
      </c>
      <c r="H316" t="str">
        <f>IF(AND(KohliStats[[#This Row],[runs]]&gt;=50,KohliStats[[#This Row],[runs]]&lt;100),"FIFTY",IF(KohliStats[[#This Row],[runs]]&gt;=100,"CENTURY",IF(KohliStats[[#This Row],[runs]]=0,"DUCK","")))</f>
        <v>FIFTY</v>
      </c>
      <c r="I316">
        <v>14118</v>
      </c>
    </row>
    <row r="317" spans="1:9" x14ac:dyDescent="0.3">
      <c r="A317">
        <v>331</v>
      </c>
      <c r="B317">
        <v>96</v>
      </c>
      <c r="C317" t="s">
        <v>23</v>
      </c>
      <c r="D317" t="s">
        <v>72</v>
      </c>
      <c r="E317" s="1">
        <v>42901</v>
      </c>
      <c r="F317" t="s">
        <v>10</v>
      </c>
      <c r="G317">
        <v>316</v>
      </c>
      <c r="H317" t="str">
        <f>IF(AND(KohliStats[[#This Row],[runs]]&gt;=50,KohliStats[[#This Row],[runs]]&lt;100),"FIFTY",IF(KohliStats[[#This Row],[runs]]&gt;=100,"CENTURY",IF(KohliStats[[#This Row],[runs]]=0,"DUCK","")))</f>
        <v>FIFTY</v>
      </c>
      <c r="I317">
        <v>14214</v>
      </c>
    </row>
    <row r="318" spans="1:9" x14ac:dyDescent="0.3">
      <c r="A318">
        <v>332</v>
      </c>
      <c r="B318">
        <v>5</v>
      </c>
      <c r="C318" t="s">
        <v>12</v>
      </c>
      <c r="D318" t="s">
        <v>53</v>
      </c>
      <c r="E318" s="1">
        <v>42904</v>
      </c>
      <c r="F318" t="s">
        <v>10</v>
      </c>
      <c r="G318">
        <v>317</v>
      </c>
      <c r="H318" t="str">
        <f>IF(AND(KohliStats[[#This Row],[runs]]&gt;=50,KohliStats[[#This Row],[runs]]&lt;100),"FIFTY",IF(KohliStats[[#This Row],[runs]]&gt;=100,"CENTURY",IF(KohliStats[[#This Row],[runs]]=0,"DUCK","")))</f>
        <v/>
      </c>
      <c r="I318">
        <v>14219</v>
      </c>
    </row>
    <row r="319" spans="1:9" x14ac:dyDescent="0.3">
      <c r="A319">
        <v>333</v>
      </c>
      <c r="B319">
        <v>32</v>
      </c>
      <c r="C319" t="s">
        <v>14</v>
      </c>
      <c r="D319" t="s">
        <v>44</v>
      </c>
      <c r="E319" s="1">
        <v>42909</v>
      </c>
      <c r="F319" t="s">
        <v>10</v>
      </c>
      <c r="G319">
        <v>318</v>
      </c>
      <c r="H319" t="str">
        <f>IF(AND(KohliStats[[#This Row],[runs]]&gt;=50,KohliStats[[#This Row],[runs]]&lt;100),"FIFTY",IF(KohliStats[[#This Row],[runs]]&gt;=100,"CENTURY",IF(KohliStats[[#This Row],[runs]]=0,"DUCK","")))</f>
        <v/>
      </c>
      <c r="I319">
        <v>14251</v>
      </c>
    </row>
    <row r="320" spans="1:9" x14ac:dyDescent="0.3">
      <c r="A320">
        <v>334</v>
      </c>
      <c r="B320">
        <v>87</v>
      </c>
      <c r="C320" t="s">
        <v>14</v>
      </c>
      <c r="D320" t="s">
        <v>44</v>
      </c>
      <c r="E320" s="1">
        <v>42911</v>
      </c>
      <c r="F320" t="s">
        <v>10</v>
      </c>
      <c r="G320">
        <v>319</v>
      </c>
      <c r="H320" t="str">
        <f>IF(AND(KohliStats[[#This Row],[runs]]&gt;=50,KohliStats[[#This Row],[runs]]&lt;100),"FIFTY",IF(KohliStats[[#This Row],[runs]]&gt;=100,"CENTURY",IF(KohliStats[[#This Row],[runs]]=0,"DUCK","")))</f>
        <v>FIFTY</v>
      </c>
      <c r="I320">
        <v>14338</v>
      </c>
    </row>
    <row r="321" spans="1:9" x14ac:dyDescent="0.3">
      <c r="A321">
        <v>335</v>
      </c>
      <c r="B321">
        <v>11</v>
      </c>
      <c r="C321" t="s">
        <v>14</v>
      </c>
      <c r="D321" t="s">
        <v>45</v>
      </c>
      <c r="E321" s="1">
        <v>42916</v>
      </c>
      <c r="F321" t="s">
        <v>10</v>
      </c>
      <c r="G321">
        <v>320</v>
      </c>
      <c r="H321" t="str">
        <f>IF(AND(KohliStats[[#This Row],[runs]]&gt;=50,KohliStats[[#This Row],[runs]]&lt;100),"FIFTY",IF(KohliStats[[#This Row],[runs]]&gt;=100,"CENTURY",IF(KohliStats[[#This Row],[runs]]=0,"DUCK","")))</f>
        <v/>
      </c>
      <c r="I321">
        <v>14349</v>
      </c>
    </row>
    <row r="322" spans="1:9" x14ac:dyDescent="0.3">
      <c r="A322">
        <v>336</v>
      </c>
      <c r="B322">
        <v>3</v>
      </c>
      <c r="C322" t="s">
        <v>14</v>
      </c>
      <c r="D322" t="s">
        <v>45</v>
      </c>
      <c r="E322" s="1">
        <v>42918</v>
      </c>
      <c r="F322" t="s">
        <v>10</v>
      </c>
      <c r="G322">
        <v>321</v>
      </c>
      <c r="H322" t="str">
        <f>IF(AND(KohliStats[[#This Row],[runs]]&gt;=50,KohliStats[[#This Row],[runs]]&lt;100),"FIFTY",IF(KohliStats[[#This Row],[runs]]&gt;=100,"CENTURY",IF(KohliStats[[#This Row],[runs]]=0,"DUCK","")))</f>
        <v/>
      </c>
      <c r="I322">
        <v>14352</v>
      </c>
    </row>
    <row r="323" spans="1:9" x14ac:dyDescent="0.3">
      <c r="A323">
        <v>337</v>
      </c>
      <c r="B323">
        <v>111</v>
      </c>
      <c r="C323" t="s">
        <v>14</v>
      </c>
      <c r="D323" t="s">
        <v>46</v>
      </c>
      <c r="E323" s="1">
        <v>42922</v>
      </c>
      <c r="F323" t="s">
        <v>10</v>
      </c>
      <c r="G323">
        <v>322</v>
      </c>
      <c r="H323" t="str">
        <f>IF(AND(KohliStats[[#This Row],[runs]]&gt;=50,KohliStats[[#This Row],[runs]]&lt;100),"FIFTY",IF(KohliStats[[#This Row],[runs]]&gt;=100,"CENTURY",IF(KohliStats[[#This Row],[runs]]=0,"DUCK","")))</f>
        <v>CENTURY</v>
      </c>
      <c r="I323">
        <v>14463</v>
      </c>
    </row>
    <row r="324" spans="1:9" x14ac:dyDescent="0.3">
      <c r="A324">
        <v>338</v>
      </c>
      <c r="B324">
        <v>39</v>
      </c>
      <c r="C324" t="s">
        <v>14</v>
      </c>
      <c r="D324" t="s">
        <v>46</v>
      </c>
      <c r="E324" s="1">
        <v>42925</v>
      </c>
      <c r="F324" t="s">
        <v>30</v>
      </c>
      <c r="G324">
        <v>323</v>
      </c>
      <c r="H324" t="str">
        <f>IF(AND(KohliStats[[#This Row],[runs]]&gt;=50,KohliStats[[#This Row],[runs]]&lt;100),"FIFTY",IF(KohliStats[[#This Row],[runs]]&gt;=100,"CENTURY",IF(KohliStats[[#This Row],[runs]]=0,"DUCK","")))</f>
        <v/>
      </c>
      <c r="I324">
        <v>14502</v>
      </c>
    </row>
    <row r="325" spans="1:9" x14ac:dyDescent="0.3">
      <c r="A325">
        <v>339</v>
      </c>
      <c r="B325">
        <v>3</v>
      </c>
      <c r="C325" t="s">
        <v>8</v>
      </c>
      <c r="D325" t="s">
        <v>82</v>
      </c>
      <c r="E325" s="1">
        <v>42942</v>
      </c>
      <c r="F325" t="s">
        <v>47</v>
      </c>
      <c r="G325">
        <v>324</v>
      </c>
      <c r="H325" t="str">
        <f>IF(AND(KohliStats[[#This Row],[runs]]&gt;=50,KohliStats[[#This Row],[runs]]&lt;100),"FIFTY",IF(KohliStats[[#This Row],[runs]]&gt;=100,"CENTURY",IF(KohliStats[[#This Row],[runs]]=0,"DUCK","")))</f>
        <v/>
      </c>
      <c r="I325">
        <v>14505</v>
      </c>
    </row>
    <row r="326" spans="1:9" x14ac:dyDescent="0.3">
      <c r="A326">
        <v>340</v>
      </c>
      <c r="B326">
        <v>103</v>
      </c>
      <c r="C326" t="s">
        <v>8</v>
      </c>
      <c r="D326" t="s">
        <v>82</v>
      </c>
      <c r="E326" s="1">
        <v>42942</v>
      </c>
      <c r="F326" t="s">
        <v>47</v>
      </c>
      <c r="G326">
        <v>325</v>
      </c>
      <c r="H326" t="str">
        <f>IF(AND(KohliStats[[#This Row],[runs]]&gt;=50,KohliStats[[#This Row],[runs]]&lt;100),"FIFTY",IF(KohliStats[[#This Row],[runs]]&gt;=100,"CENTURY",IF(KohliStats[[#This Row],[runs]]=0,"DUCK","")))</f>
        <v>CENTURY</v>
      </c>
      <c r="I326">
        <v>14608</v>
      </c>
    </row>
    <row r="327" spans="1:9" x14ac:dyDescent="0.3">
      <c r="A327">
        <v>341</v>
      </c>
      <c r="B327">
        <v>13</v>
      </c>
      <c r="C327" t="s">
        <v>8</v>
      </c>
      <c r="D327" t="s">
        <v>84</v>
      </c>
      <c r="E327" s="1">
        <v>42950</v>
      </c>
      <c r="F327" t="s">
        <v>47</v>
      </c>
      <c r="G327">
        <v>326</v>
      </c>
      <c r="H327" t="str">
        <f>IF(AND(KohliStats[[#This Row],[runs]]&gt;=50,KohliStats[[#This Row],[runs]]&lt;100),"FIFTY",IF(KohliStats[[#This Row],[runs]]&gt;=100,"CENTURY",IF(KohliStats[[#This Row],[runs]]=0,"DUCK","")))</f>
        <v/>
      </c>
      <c r="I327">
        <v>14621</v>
      </c>
    </row>
    <row r="328" spans="1:9" x14ac:dyDescent="0.3">
      <c r="A328">
        <v>342</v>
      </c>
      <c r="B328">
        <v>42</v>
      </c>
      <c r="C328" t="s">
        <v>8</v>
      </c>
      <c r="D328" t="s">
        <v>66</v>
      </c>
      <c r="E328" s="1">
        <v>42959</v>
      </c>
      <c r="F328" t="s">
        <v>47</v>
      </c>
      <c r="G328">
        <v>327</v>
      </c>
      <c r="H328" t="str">
        <f>IF(AND(KohliStats[[#This Row],[runs]]&gt;=50,KohliStats[[#This Row],[runs]]&lt;100),"FIFTY",IF(KohliStats[[#This Row],[runs]]&gt;=100,"CENTURY",IF(KohliStats[[#This Row],[runs]]=0,"DUCK","")))</f>
        <v/>
      </c>
      <c r="I328">
        <v>14663</v>
      </c>
    </row>
    <row r="329" spans="1:9" x14ac:dyDescent="0.3">
      <c r="A329">
        <v>343</v>
      </c>
      <c r="B329">
        <v>82</v>
      </c>
      <c r="C329" t="s">
        <v>8</v>
      </c>
      <c r="D329" t="s">
        <v>9</v>
      </c>
      <c r="E329" s="1">
        <v>42967</v>
      </c>
      <c r="F329" t="s">
        <v>10</v>
      </c>
      <c r="G329">
        <v>328</v>
      </c>
      <c r="H329" t="str">
        <f>IF(AND(KohliStats[[#This Row],[runs]]&gt;=50,KohliStats[[#This Row],[runs]]&lt;100),"FIFTY",IF(KohliStats[[#This Row],[runs]]&gt;=100,"CENTURY",IF(KohliStats[[#This Row],[runs]]=0,"DUCK","")))</f>
        <v>FIFTY</v>
      </c>
      <c r="I329">
        <v>14745</v>
      </c>
    </row>
    <row r="330" spans="1:9" x14ac:dyDescent="0.3">
      <c r="A330">
        <v>344</v>
      </c>
      <c r="B330">
        <v>4</v>
      </c>
      <c r="C330" t="s">
        <v>8</v>
      </c>
      <c r="D330" t="s">
        <v>66</v>
      </c>
      <c r="E330" s="1">
        <v>42971</v>
      </c>
      <c r="F330" t="s">
        <v>10</v>
      </c>
      <c r="G330">
        <v>329</v>
      </c>
      <c r="H330" t="str">
        <f>IF(AND(KohliStats[[#This Row],[runs]]&gt;=50,KohliStats[[#This Row],[runs]]&lt;100),"FIFTY",IF(KohliStats[[#This Row],[runs]]&gt;=100,"CENTURY",IF(KohliStats[[#This Row],[runs]]=0,"DUCK","")))</f>
        <v/>
      </c>
      <c r="I330">
        <v>14749</v>
      </c>
    </row>
    <row r="331" spans="1:9" x14ac:dyDescent="0.3">
      <c r="A331">
        <v>345</v>
      </c>
      <c r="B331">
        <v>3</v>
      </c>
      <c r="C331" t="s">
        <v>8</v>
      </c>
      <c r="D331" t="s">
        <v>66</v>
      </c>
      <c r="E331" s="1">
        <v>42974</v>
      </c>
      <c r="F331" t="s">
        <v>10</v>
      </c>
      <c r="G331">
        <v>330</v>
      </c>
      <c r="H331" t="str">
        <f>IF(AND(KohliStats[[#This Row],[runs]]&gt;=50,KohliStats[[#This Row],[runs]]&lt;100),"FIFTY",IF(KohliStats[[#This Row],[runs]]&gt;=100,"CENTURY",IF(KohliStats[[#This Row],[runs]]=0,"DUCK","")))</f>
        <v/>
      </c>
      <c r="I331">
        <v>14752</v>
      </c>
    </row>
    <row r="332" spans="1:9" x14ac:dyDescent="0.3">
      <c r="A332">
        <v>346</v>
      </c>
      <c r="B332">
        <v>131</v>
      </c>
      <c r="C332" t="s">
        <v>8</v>
      </c>
      <c r="D332" t="s">
        <v>11</v>
      </c>
      <c r="E332" s="1">
        <v>42978</v>
      </c>
      <c r="F332" t="s">
        <v>10</v>
      </c>
      <c r="G332">
        <v>331</v>
      </c>
      <c r="H332" t="str">
        <f>IF(AND(KohliStats[[#This Row],[runs]]&gt;=50,KohliStats[[#This Row],[runs]]&lt;100),"FIFTY",IF(KohliStats[[#This Row],[runs]]&gt;=100,"CENTURY",IF(KohliStats[[#This Row],[runs]]=0,"DUCK","")))</f>
        <v>CENTURY</v>
      </c>
      <c r="I332">
        <v>14883</v>
      </c>
    </row>
    <row r="333" spans="1:9" x14ac:dyDescent="0.3">
      <c r="A333">
        <v>347</v>
      </c>
      <c r="B333">
        <v>110</v>
      </c>
      <c r="C333" t="s">
        <v>8</v>
      </c>
      <c r="D333" t="s">
        <v>11</v>
      </c>
      <c r="E333" s="1">
        <v>42981</v>
      </c>
      <c r="F333" t="s">
        <v>10</v>
      </c>
      <c r="G333">
        <v>332</v>
      </c>
      <c r="H333" t="str">
        <f>IF(AND(KohliStats[[#This Row],[runs]]&gt;=50,KohliStats[[#This Row],[runs]]&lt;100),"FIFTY",IF(KohliStats[[#This Row],[runs]]&gt;=100,"CENTURY",IF(KohliStats[[#This Row],[runs]]=0,"DUCK","")))</f>
        <v>CENTURY</v>
      </c>
      <c r="I333">
        <v>14993</v>
      </c>
    </row>
    <row r="334" spans="1:9" x14ac:dyDescent="0.3">
      <c r="A334">
        <v>348</v>
      </c>
      <c r="B334">
        <v>82</v>
      </c>
      <c r="C334" t="s">
        <v>8</v>
      </c>
      <c r="D334" t="s">
        <v>11</v>
      </c>
      <c r="E334" s="1">
        <v>42984</v>
      </c>
      <c r="F334" t="s">
        <v>30</v>
      </c>
      <c r="G334">
        <v>333</v>
      </c>
      <c r="H334" t="str">
        <f>IF(AND(KohliStats[[#This Row],[runs]]&gt;=50,KohliStats[[#This Row],[runs]]&lt;100),"FIFTY",IF(KohliStats[[#This Row],[runs]]&gt;=100,"CENTURY",IF(KohliStats[[#This Row],[runs]]=0,"DUCK","")))</f>
        <v>FIFTY</v>
      </c>
      <c r="I334">
        <v>15075</v>
      </c>
    </row>
    <row r="335" spans="1:9" x14ac:dyDescent="0.3">
      <c r="A335">
        <v>349</v>
      </c>
      <c r="B335">
        <v>0</v>
      </c>
      <c r="C335" t="s">
        <v>16</v>
      </c>
      <c r="D335" t="s">
        <v>35</v>
      </c>
      <c r="E335" s="1">
        <v>42995</v>
      </c>
      <c r="F335" t="s">
        <v>10</v>
      </c>
      <c r="G335">
        <v>334</v>
      </c>
      <c r="H335" t="str">
        <f>IF(AND(KohliStats[[#This Row],[runs]]&gt;=50,KohliStats[[#This Row],[runs]]&lt;100),"FIFTY",IF(KohliStats[[#This Row],[runs]]&gt;=100,"CENTURY",IF(KohliStats[[#This Row],[runs]]=0,"DUCK","")))</f>
        <v>DUCK</v>
      </c>
      <c r="I335">
        <v>15075</v>
      </c>
    </row>
    <row r="336" spans="1:9" x14ac:dyDescent="0.3">
      <c r="A336">
        <v>350</v>
      </c>
      <c r="B336">
        <v>92</v>
      </c>
      <c r="C336" t="s">
        <v>16</v>
      </c>
      <c r="D336" t="s">
        <v>21</v>
      </c>
      <c r="E336" s="1">
        <v>42999</v>
      </c>
      <c r="F336" t="s">
        <v>10</v>
      </c>
      <c r="G336">
        <v>335</v>
      </c>
      <c r="H336" t="str">
        <f>IF(AND(KohliStats[[#This Row],[runs]]&gt;=50,KohliStats[[#This Row],[runs]]&lt;100),"FIFTY",IF(KohliStats[[#This Row],[runs]]&gt;=100,"CENTURY",IF(KohliStats[[#This Row],[runs]]=0,"DUCK","")))</f>
        <v>FIFTY</v>
      </c>
      <c r="I336">
        <v>15167</v>
      </c>
    </row>
    <row r="337" spans="1:9" x14ac:dyDescent="0.3">
      <c r="A337">
        <v>351</v>
      </c>
      <c r="B337">
        <v>28</v>
      </c>
      <c r="C337" t="s">
        <v>16</v>
      </c>
      <c r="D337" t="s">
        <v>58</v>
      </c>
      <c r="E337" s="1">
        <v>43002</v>
      </c>
      <c r="F337" t="s">
        <v>10</v>
      </c>
      <c r="G337">
        <v>336</v>
      </c>
      <c r="H337" t="str">
        <f>IF(AND(KohliStats[[#This Row],[runs]]&gt;=50,KohliStats[[#This Row],[runs]]&lt;100),"FIFTY",IF(KohliStats[[#This Row],[runs]]&gt;=100,"CENTURY",IF(KohliStats[[#This Row],[runs]]=0,"DUCK","")))</f>
        <v/>
      </c>
      <c r="I337">
        <v>15195</v>
      </c>
    </row>
    <row r="338" spans="1:9" x14ac:dyDescent="0.3">
      <c r="A338">
        <v>352</v>
      </c>
      <c r="B338">
        <v>21</v>
      </c>
      <c r="C338" t="s">
        <v>16</v>
      </c>
      <c r="D338" t="s">
        <v>34</v>
      </c>
      <c r="E338" s="1">
        <v>43006</v>
      </c>
      <c r="F338" t="s">
        <v>10</v>
      </c>
      <c r="G338">
        <v>337</v>
      </c>
      <c r="H338" t="str">
        <f>IF(AND(KohliStats[[#This Row],[runs]]&gt;=50,KohliStats[[#This Row],[runs]]&lt;100),"FIFTY",IF(KohliStats[[#This Row],[runs]]&gt;=100,"CENTURY",IF(KohliStats[[#This Row],[runs]]=0,"DUCK","")))</f>
        <v/>
      </c>
      <c r="I338">
        <v>15216</v>
      </c>
    </row>
    <row r="339" spans="1:9" x14ac:dyDescent="0.3">
      <c r="A339">
        <v>353</v>
      </c>
      <c r="B339">
        <v>39</v>
      </c>
      <c r="C339" t="s">
        <v>16</v>
      </c>
      <c r="D339" t="s">
        <v>20</v>
      </c>
      <c r="E339" s="1">
        <v>43009</v>
      </c>
      <c r="F339" t="s">
        <v>10</v>
      </c>
      <c r="G339">
        <v>338</v>
      </c>
      <c r="H339" t="str">
        <f>IF(AND(KohliStats[[#This Row],[runs]]&gt;=50,KohliStats[[#This Row],[runs]]&lt;100),"FIFTY",IF(KohliStats[[#This Row],[runs]]&gt;=100,"CENTURY",IF(KohliStats[[#This Row],[runs]]=0,"DUCK","")))</f>
        <v/>
      </c>
      <c r="I339">
        <v>15255</v>
      </c>
    </row>
    <row r="340" spans="1:9" x14ac:dyDescent="0.3">
      <c r="A340">
        <v>354</v>
      </c>
      <c r="B340">
        <v>22</v>
      </c>
      <c r="C340" t="s">
        <v>16</v>
      </c>
      <c r="D340" t="s">
        <v>70</v>
      </c>
      <c r="E340" s="1">
        <v>43015</v>
      </c>
      <c r="F340" t="s">
        <v>30</v>
      </c>
      <c r="G340">
        <v>339</v>
      </c>
      <c r="H340" t="str">
        <f>IF(AND(KohliStats[[#This Row],[runs]]&gt;=50,KohliStats[[#This Row],[runs]]&lt;100),"FIFTY",IF(KohliStats[[#This Row],[runs]]&gt;=100,"CENTURY",IF(KohliStats[[#This Row],[runs]]=0,"DUCK","")))</f>
        <v/>
      </c>
      <c r="I340">
        <v>15277</v>
      </c>
    </row>
    <row r="341" spans="1:9" x14ac:dyDescent="0.3">
      <c r="A341">
        <v>355</v>
      </c>
      <c r="B341">
        <v>0</v>
      </c>
      <c r="C341" t="s">
        <v>16</v>
      </c>
      <c r="D341" t="s">
        <v>33</v>
      </c>
      <c r="E341" s="1">
        <v>43018</v>
      </c>
      <c r="F341" t="s">
        <v>30</v>
      </c>
      <c r="G341">
        <v>340</v>
      </c>
      <c r="H341" t="str">
        <f>IF(AND(KohliStats[[#This Row],[runs]]&gt;=50,KohliStats[[#This Row],[runs]]&lt;100),"FIFTY",IF(KohliStats[[#This Row],[runs]]&gt;=100,"CENTURY",IF(KohliStats[[#This Row],[runs]]=0,"DUCK","")))</f>
        <v>DUCK</v>
      </c>
      <c r="I341">
        <v>15277</v>
      </c>
    </row>
    <row r="342" spans="1:9" x14ac:dyDescent="0.3">
      <c r="A342">
        <v>356</v>
      </c>
      <c r="B342">
        <v>121</v>
      </c>
      <c r="C342" t="s">
        <v>31</v>
      </c>
      <c r="D342" t="s">
        <v>43</v>
      </c>
      <c r="E342" s="1">
        <v>43030</v>
      </c>
      <c r="F342" t="s">
        <v>10</v>
      </c>
      <c r="G342">
        <v>341</v>
      </c>
      <c r="H342" t="str">
        <f>IF(AND(KohliStats[[#This Row],[runs]]&gt;=50,KohliStats[[#This Row],[runs]]&lt;100),"FIFTY",IF(KohliStats[[#This Row],[runs]]&gt;=100,"CENTURY",IF(KohliStats[[#This Row],[runs]]=0,"DUCK","")))</f>
        <v>CENTURY</v>
      </c>
      <c r="I342">
        <v>15398</v>
      </c>
    </row>
    <row r="343" spans="1:9" x14ac:dyDescent="0.3">
      <c r="A343">
        <v>357</v>
      </c>
      <c r="B343">
        <v>29</v>
      </c>
      <c r="C343" t="s">
        <v>31</v>
      </c>
      <c r="D343" t="s">
        <v>68</v>
      </c>
      <c r="E343" s="1">
        <v>43033</v>
      </c>
      <c r="F343" t="s">
        <v>10</v>
      </c>
      <c r="G343">
        <v>342</v>
      </c>
      <c r="H343" t="str">
        <f>IF(AND(KohliStats[[#This Row],[runs]]&gt;=50,KohliStats[[#This Row],[runs]]&lt;100),"FIFTY",IF(KohliStats[[#This Row],[runs]]&gt;=100,"CENTURY",IF(KohliStats[[#This Row],[runs]]=0,"DUCK","")))</f>
        <v/>
      </c>
      <c r="I343">
        <v>15427</v>
      </c>
    </row>
    <row r="344" spans="1:9" x14ac:dyDescent="0.3">
      <c r="A344">
        <v>358</v>
      </c>
      <c r="B344">
        <v>113</v>
      </c>
      <c r="C344" t="s">
        <v>31</v>
      </c>
      <c r="D344" t="s">
        <v>73</v>
      </c>
      <c r="E344" s="1">
        <v>43037</v>
      </c>
      <c r="F344" t="s">
        <v>10</v>
      </c>
      <c r="G344">
        <v>343</v>
      </c>
      <c r="H344" t="str">
        <f>IF(AND(KohliStats[[#This Row],[runs]]&gt;=50,KohliStats[[#This Row],[runs]]&lt;100),"FIFTY",IF(KohliStats[[#This Row],[runs]]&gt;=100,"CENTURY",IF(KohliStats[[#This Row],[runs]]=0,"DUCK","")))</f>
        <v>CENTURY</v>
      </c>
      <c r="I344">
        <v>15540</v>
      </c>
    </row>
    <row r="345" spans="1:9" x14ac:dyDescent="0.3">
      <c r="A345">
        <v>359</v>
      </c>
      <c r="B345">
        <v>26</v>
      </c>
      <c r="C345" t="s">
        <v>31</v>
      </c>
      <c r="D345" t="s">
        <v>42</v>
      </c>
      <c r="E345" s="1">
        <v>43040</v>
      </c>
      <c r="F345" t="s">
        <v>30</v>
      </c>
      <c r="G345">
        <v>344</v>
      </c>
      <c r="H345" t="str">
        <f>IF(AND(KohliStats[[#This Row],[runs]]&gt;=50,KohliStats[[#This Row],[runs]]&lt;100),"FIFTY",IF(KohliStats[[#This Row],[runs]]&gt;=100,"CENTURY",IF(KohliStats[[#This Row],[runs]]=0,"DUCK","")))</f>
        <v/>
      </c>
      <c r="I345">
        <v>15566</v>
      </c>
    </row>
    <row r="346" spans="1:9" x14ac:dyDescent="0.3">
      <c r="A346">
        <v>360</v>
      </c>
      <c r="B346">
        <v>65</v>
      </c>
      <c r="C346" t="s">
        <v>31</v>
      </c>
      <c r="D346" t="s">
        <v>19</v>
      </c>
      <c r="E346" s="1">
        <v>43043</v>
      </c>
      <c r="F346" t="s">
        <v>30</v>
      </c>
      <c r="G346">
        <v>345</v>
      </c>
      <c r="H346" t="str">
        <f>IF(AND(KohliStats[[#This Row],[runs]]&gt;=50,KohliStats[[#This Row],[runs]]&lt;100),"FIFTY",IF(KohliStats[[#This Row],[runs]]&gt;=100,"CENTURY",IF(KohliStats[[#This Row],[runs]]=0,"DUCK","")))</f>
        <v>FIFTY</v>
      </c>
      <c r="I346">
        <v>15631</v>
      </c>
    </row>
    <row r="347" spans="1:9" x14ac:dyDescent="0.3">
      <c r="A347">
        <v>361</v>
      </c>
      <c r="B347">
        <v>13</v>
      </c>
      <c r="C347" t="s">
        <v>31</v>
      </c>
      <c r="D347" t="s">
        <v>88</v>
      </c>
      <c r="E347" s="1">
        <v>43046</v>
      </c>
      <c r="F347" t="s">
        <v>30</v>
      </c>
      <c r="G347">
        <v>346</v>
      </c>
      <c r="H347" t="str">
        <f>IF(AND(KohliStats[[#This Row],[runs]]&gt;=50,KohliStats[[#This Row],[runs]]&lt;100),"FIFTY",IF(KohliStats[[#This Row],[runs]]&gt;=100,"CENTURY",IF(KohliStats[[#This Row],[runs]]=0,"DUCK","")))</f>
        <v/>
      </c>
      <c r="I347">
        <v>15644</v>
      </c>
    </row>
    <row r="348" spans="1:9" x14ac:dyDescent="0.3">
      <c r="A348">
        <v>362</v>
      </c>
      <c r="B348">
        <v>0</v>
      </c>
      <c r="C348" t="s">
        <v>8</v>
      </c>
      <c r="D348" t="s">
        <v>21</v>
      </c>
      <c r="E348" s="1">
        <v>43055</v>
      </c>
      <c r="F348" t="s">
        <v>47</v>
      </c>
      <c r="G348">
        <v>347</v>
      </c>
      <c r="H348" t="str">
        <f>IF(AND(KohliStats[[#This Row],[runs]]&gt;=50,KohliStats[[#This Row],[runs]]&lt;100),"FIFTY",IF(KohliStats[[#This Row],[runs]]&gt;=100,"CENTURY",IF(KohliStats[[#This Row],[runs]]=0,"DUCK","")))</f>
        <v>DUCK</v>
      </c>
      <c r="I348">
        <v>15644</v>
      </c>
    </row>
    <row r="349" spans="1:9" x14ac:dyDescent="0.3">
      <c r="A349">
        <v>363</v>
      </c>
      <c r="B349">
        <v>104</v>
      </c>
      <c r="C349" t="s">
        <v>8</v>
      </c>
      <c r="D349" t="s">
        <v>21</v>
      </c>
      <c r="E349" s="1">
        <v>43055</v>
      </c>
      <c r="F349" t="s">
        <v>47</v>
      </c>
      <c r="G349">
        <v>348</v>
      </c>
      <c r="H349" t="str">
        <f>IF(AND(KohliStats[[#This Row],[runs]]&gt;=50,KohliStats[[#This Row],[runs]]&lt;100),"FIFTY",IF(KohliStats[[#This Row],[runs]]&gt;=100,"CENTURY",IF(KohliStats[[#This Row],[runs]]=0,"DUCK","")))</f>
        <v>CENTURY</v>
      </c>
      <c r="I349">
        <v>15748</v>
      </c>
    </row>
    <row r="350" spans="1:9" x14ac:dyDescent="0.3">
      <c r="A350">
        <v>364</v>
      </c>
      <c r="B350">
        <v>213</v>
      </c>
      <c r="C350" t="s">
        <v>8</v>
      </c>
      <c r="D350" t="s">
        <v>20</v>
      </c>
      <c r="E350" s="1">
        <v>43063</v>
      </c>
      <c r="F350" t="s">
        <v>47</v>
      </c>
      <c r="G350">
        <v>349</v>
      </c>
      <c r="H350" t="str">
        <f>IF(AND(KohliStats[[#This Row],[runs]]&gt;=50,KohliStats[[#This Row],[runs]]&lt;100),"FIFTY",IF(KohliStats[[#This Row],[runs]]&gt;=100,"CENTURY",IF(KohliStats[[#This Row],[runs]]=0,"DUCK","")))</f>
        <v>CENTURY</v>
      </c>
      <c r="I350">
        <v>15961</v>
      </c>
    </row>
    <row r="351" spans="1:9" x14ac:dyDescent="0.3">
      <c r="A351">
        <v>365</v>
      </c>
      <c r="B351">
        <v>243</v>
      </c>
      <c r="C351" t="s">
        <v>8</v>
      </c>
      <c r="D351" t="s">
        <v>42</v>
      </c>
      <c r="E351" s="1">
        <v>43071</v>
      </c>
      <c r="F351" t="s">
        <v>47</v>
      </c>
      <c r="G351">
        <v>350</v>
      </c>
      <c r="H351" t="str">
        <f>IF(AND(KohliStats[[#This Row],[runs]]&gt;=50,KohliStats[[#This Row],[runs]]&lt;100),"FIFTY",IF(KohliStats[[#This Row],[runs]]&gt;=100,"CENTURY",IF(KohliStats[[#This Row],[runs]]=0,"DUCK","")))</f>
        <v>CENTURY</v>
      </c>
      <c r="I351">
        <v>16204</v>
      </c>
    </row>
    <row r="352" spans="1:9" x14ac:dyDescent="0.3">
      <c r="A352">
        <v>366</v>
      </c>
      <c r="B352">
        <v>50</v>
      </c>
      <c r="C352" t="s">
        <v>8</v>
      </c>
      <c r="D352" t="s">
        <v>42</v>
      </c>
      <c r="E352" s="1">
        <v>43071</v>
      </c>
      <c r="F352" t="s">
        <v>47</v>
      </c>
      <c r="G352">
        <v>351</v>
      </c>
      <c r="H352" t="str">
        <f>IF(AND(KohliStats[[#This Row],[runs]]&gt;=50,KohliStats[[#This Row],[runs]]&lt;100),"FIFTY",IF(KohliStats[[#This Row],[runs]]&gt;=100,"CENTURY",IF(KohliStats[[#This Row],[runs]]=0,"DUCK","")))</f>
        <v>FIFTY</v>
      </c>
      <c r="I352">
        <v>16254</v>
      </c>
    </row>
    <row r="353" spans="1:9" x14ac:dyDescent="0.3">
      <c r="A353">
        <v>367</v>
      </c>
      <c r="B353">
        <v>5</v>
      </c>
      <c r="C353" t="s">
        <v>24</v>
      </c>
      <c r="D353" t="s">
        <v>37</v>
      </c>
      <c r="E353" s="1">
        <v>43105</v>
      </c>
      <c r="F353" t="s">
        <v>47</v>
      </c>
      <c r="G353">
        <v>352</v>
      </c>
      <c r="H353" t="str">
        <f>IF(AND(KohliStats[[#This Row],[runs]]&gt;=50,KohliStats[[#This Row],[runs]]&lt;100),"FIFTY",IF(KohliStats[[#This Row],[runs]]&gt;=100,"CENTURY",IF(KohliStats[[#This Row],[runs]]=0,"DUCK","")))</f>
        <v/>
      </c>
      <c r="I353">
        <v>16259</v>
      </c>
    </row>
    <row r="354" spans="1:9" x14ac:dyDescent="0.3">
      <c r="A354">
        <v>368</v>
      </c>
      <c r="B354">
        <v>28</v>
      </c>
      <c r="C354" t="s">
        <v>24</v>
      </c>
      <c r="D354" t="s">
        <v>37</v>
      </c>
      <c r="E354" s="1">
        <v>43105</v>
      </c>
      <c r="F354" t="s">
        <v>47</v>
      </c>
      <c r="G354">
        <v>353</v>
      </c>
      <c r="H354" t="str">
        <f>IF(AND(KohliStats[[#This Row],[runs]]&gt;=50,KohliStats[[#This Row],[runs]]&lt;100),"FIFTY",IF(KohliStats[[#This Row],[runs]]&gt;=100,"CENTURY",IF(KohliStats[[#This Row],[runs]]=0,"DUCK","")))</f>
        <v/>
      </c>
      <c r="I354">
        <v>16287</v>
      </c>
    </row>
    <row r="355" spans="1:9" x14ac:dyDescent="0.3">
      <c r="A355">
        <v>369</v>
      </c>
      <c r="B355">
        <v>153</v>
      </c>
      <c r="C355" t="s">
        <v>24</v>
      </c>
      <c r="D355" t="s">
        <v>13</v>
      </c>
      <c r="E355" s="1">
        <v>43113</v>
      </c>
      <c r="F355" t="s">
        <v>47</v>
      </c>
      <c r="G355">
        <v>354</v>
      </c>
      <c r="H355" t="str">
        <f>IF(AND(KohliStats[[#This Row],[runs]]&gt;=50,KohliStats[[#This Row],[runs]]&lt;100),"FIFTY",IF(KohliStats[[#This Row],[runs]]&gt;=100,"CENTURY",IF(KohliStats[[#This Row],[runs]]=0,"DUCK","")))</f>
        <v>CENTURY</v>
      </c>
      <c r="I355">
        <v>16440</v>
      </c>
    </row>
    <row r="356" spans="1:9" x14ac:dyDescent="0.3">
      <c r="A356">
        <v>370</v>
      </c>
      <c r="B356">
        <v>5</v>
      </c>
      <c r="C356" t="s">
        <v>24</v>
      </c>
      <c r="D356" t="s">
        <v>13</v>
      </c>
      <c r="E356" s="1">
        <v>43113</v>
      </c>
      <c r="F356" t="s">
        <v>47</v>
      </c>
      <c r="G356">
        <v>355</v>
      </c>
      <c r="H356" t="str">
        <f>IF(AND(KohliStats[[#This Row],[runs]]&gt;=50,KohliStats[[#This Row],[runs]]&lt;100),"FIFTY",IF(KohliStats[[#This Row],[runs]]&gt;=100,"CENTURY",IF(KohliStats[[#This Row],[runs]]=0,"DUCK","")))</f>
        <v/>
      </c>
      <c r="I356">
        <v>16445</v>
      </c>
    </row>
    <row r="357" spans="1:9" x14ac:dyDescent="0.3">
      <c r="A357">
        <v>371</v>
      </c>
      <c r="B357">
        <v>54</v>
      </c>
      <c r="C357" t="s">
        <v>24</v>
      </c>
      <c r="D357" t="s">
        <v>15</v>
      </c>
      <c r="E357" s="1">
        <v>43124</v>
      </c>
      <c r="F357" t="s">
        <v>47</v>
      </c>
      <c r="G357">
        <v>356</v>
      </c>
      <c r="H357" t="str">
        <f>IF(AND(KohliStats[[#This Row],[runs]]&gt;=50,KohliStats[[#This Row],[runs]]&lt;100),"FIFTY",IF(KohliStats[[#This Row],[runs]]&gt;=100,"CENTURY",IF(KohliStats[[#This Row],[runs]]=0,"DUCK","")))</f>
        <v>FIFTY</v>
      </c>
      <c r="I357">
        <v>16499</v>
      </c>
    </row>
    <row r="358" spans="1:9" x14ac:dyDescent="0.3">
      <c r="A358">
        <v>372</v>
      </c>
      <c r="B358">
        <v>41</v>
      </c>
      <c r="C358" t="s">
        <v>24</v>
      </c>
      <c r="D358" t="s">
        <v>15</v>
      </c>
      <c r="E358" s="1">
        <v>43124</v>
      </c>
      <c r="F358" t="s">
        <v>47</v>
      </c>
      <c r="G358">
        <v>357</v>
      </c>
      <c r="H358" t="str">
        <f>IF(AND(KohliStats[[#This Row],[runs]]&gt;=50,KohliStats[[#This Row],[runs]]&lt;100),"FIFTY",IF(KohliStats[[#This Row],[runs]]&gt;=100,"CENTURY",IF(KohliStats[[#This Row],[runs]]=0,"DUCK","")))</f>
        <v/>
      </c>
      <c r="I358">
        <v>16540</v>
      </c>
    </row>
    <row r="359" spans="1:9" x14ac:dyDescent="0.3">
      <c r="A359">
        <v>373</v>
      </c>
      <c r="B359">
        <v>112</v>
      </c>
      <c r="C359" t="s">
        <v>24</v>
      </c>
      <c r="D359" t="s">
        <v>36</v>
      </c>
      <c r="E359" s="1">
        <v>43132</v>
      </c>
      <c r="F359" t="s">
        <v>10</v>
      </c>
      <c r="G359">
        <v>358</v>
      </c>
      <c r="H359" t="str">
        <f>IF(AND(KohliStats[[#This Row],[runs]]&gt;=50,KohliStats[[#This Row],[runs]]&lt;100),"FIFTY",IF(KohliStats[[#This Row],[runs]]&gt;=100,"CENTURY",IF(KohliStats[[#This Row],[runs]]=0,"DUCK","")))</f>
        <v>CENTURY</v>
      </c>
      <c r="I359">
        <v>16652</v>
      </c>
    </row>
    <row r="360" spans="1:9" x14ac:dyDescent="0.3">
      <c r="A360">
        <v>374</v>
      </c>
      <c r="B360">
        <v>46</v>
      </c>
      <c r="C360" t="s">
        <v>24</v>
      </c>
      <c r="D360" t="s">
        <v>13</v>
      </c>
      <c r="E360" s="1">
        <v>43135</v>
      </c>
      <c r="F360" t="s">
        <v>10</v>
      </c>
      <c r="G360">
        <v>359</v>
      </c>
      <c r="H360" t="str">
        <f>IF(AND(KohliStats[[#This Row],[runs]]&gt;=50,KohliStats[[#This Row],[runs]]&lt;100),"FIFTY",IF(KohliStats[[#This Row],[runs]]&gt;=100,"CENTURY",IF(KohliStats[[#This Row],[runs]]=0,"DUCK","")))</f>
        <v/>
      </c>
      <c r="I360">
        <v>16698</v>
      </c>
    </row>
    <row r="361" spans="1:9" x14ac:dyDescent="0.3">
      <c r="A361">
        <v>375</v>
      </c>
      <c r="B361">
        <v>160</v>
      </c>
      <c r="C361" t="s">
        <v>24</v>
      </c>
      <c r="D361" t="s">
        <v>37</v>
      </c>
      <c r="E361" s="1">
        <v>43138</v>
      </c>
      <c r="F361" t="s">
        <v>10</v>
      </c>
      <c r="G361">
        <v>360</v>
      </c>
      <c r="H361" t="str">
        <f>IF(AND(KohliStats[[#This Row],[runs]]&gt;=50,KohliStats[[#This Row],[runs]]&lt;100),"FIFTY",IF(KohliStats[[#This Row],[runs]]&gt;=100,"CENTURY",IF(KohliStats[[#This Row],[runs]]=0,"DUCK","")))</f>
        <v>CENTURY</v>
      </c>
      <c r="I361">
        <v>16858</v>
      </c>
    </row>
    <row r="362" spans="1:9" x14ac:dyDescent="0.3">
      <c r="A362">
        <v>376</v>
      </c>
      <c r="B362">
        <v>75</v>
      </c>
      <c r="C362" t="s">
        <v>24</v>
      </c>
      <c r="D362" t="s">
        <v>15</v>
      </c>
      <c r="E362" s="1">
        <v>43141</v>
      </c>
      <c r="F362" t="s">
        <v>10</v>
      </c>
      <c r="G362">
        <v>361</v>
      </c>
      <c r="H362" t="str">
        <f>IF(AND(KohliStats[[#This Row],[runs]]&gt;=50,KohliStats[[#This Row],[runs]]&lt;100),"FIFTY",IF(KohliStats[[#This Row],[runs]]&gt;=100,"CENTURY",IF(KohliStats[[#This Row],[runs]]=0,"DUCK","")))</f>
        <v>FIFTY</v>
      </c>
      <c r="I362">
        <v>16933</v>
      </c>
    </row>
    <row r="363" spans="1:9" x14ac:dyDescent="0.3">
      <c r="A363">
        <v>377</v>
      </c>
      <c r="B363">
        <v>36</v>
      </c>
      <c r="C363" t="s">
        <v>24</v>
      </c>
      <c r="D363" t="s">
        <v>38</v>
      </c>
      <c r="E363" s="1">
        <v>43144</v>
      </c>
      <c r="F363" t="s">
        <v>10</v>
      </c>
      <c r="G363">
        <v>362</v>
      </c>
      <c r="H363" t="str">
        <f>IF(AND(KohliStats[[#This Row],[runs]]&gt;=50,KohliStats[[#This Row],[runs]]&lt;100),"FIFTY",IF(KohliStats[[#This Row],[runs]]&gt;=100,"CENTURY",IF(KohliStats[[#This Row],[runs]]=0,"DUCK","")))</f>
        <v/>
      </c>
      <c r="I363">
        <v>16969</v>
      </c>
    </row>
    <row r="364" spans="1:9" x14ac:dyDescent="0.3">
      <c r="A364">
        <v>378</v>
      </c>
      <c r="B364">
        <v>129</v>
      </c>
      <c r="C364" t="s">
        <v>24</v>
      </c>
      <c r="D364" t="s">
        <v>13</v>
      </c>
      <c r="E364" s="1">
        <v>43147</v>
      </c>
      <c r="F364" t="s">
        <v>10</v>
      </c>
      <c r="G364">
        <v>363</v>
      </c>
      <c r="H364" t="str">
        <f>IF(AND(KohliStats[[#This Row],[runs]]&gt;=50,KohliStats[[#This Row],[runs]]&lt;100),"FIFTY",IF(KohliStats[[#This Row],[runs]]&gt;=100,"CENTURY",IF(KohliStats[[#This Row],[runs]]=0,"DUCK","")))</f>
        <v>CENTURY</v>
      </c>
      <c r="I364">
        <v>17098</v>
      </c>
    </row>
    <row r="365" spans="1:9" x14ac:dyDescent="0.3">
      <c r="A365">
        <v>379</v>
      </c>
      <c r="B365">
        <v>26</v>
      </c>
      <c r="C365" t="s">
        <v>24</v>
      </c>
      <c r="D365" t="s">
        <v>15</v>
      </c>
      <c r="E365" s="1">
        <v>43149</v>
      </c>
      <c r="F365" t="s">
        <v>30</v>
      </c>
      <c r="G365">
        <v>364</v>
      </c>
      <c r="H365" t="str">
        <f>IF(AND(KohliStats[[#This Row],[runs]]&gt;=50,KohliStats[[#This Row],[runs]]&lt;100),"FIFTY",IF(KohliStats[[#This Row],[runs]]&gt;=100,"CENTURY",IF(KohliStats[[#This Row],[runs]]=0,"DUCK","")))</f>
        <v/>
      </c>
      <c r="I365">
        <v>17124</v>
      </c>
    </row>
    <row r="366" spans="1:9" x14ac:dyDescent="0.3">
      <c r="A366">
        <v>380</v>
      </c>
      <c r="B366">
        <v>1</v>
      </c>
      <c r="C366" t="s">
        <v>24</v>
      </c>
      <c r="D366" t="s">
        <v>13</v>
      </c>
      <c r="E366" s="1">
        <v>43152</v>
      </c>
      <c r="F366" t="s">
        <v>30</v>
      </c>
      <c r="G366">
        <v>365</v>
      </c>
      <c r="H366" t="str">
        <f>IF(AND(KohliStats[[#This Row],[runs]]&gt;=50,KohliStats[[#This Row],[runs]]&lt;100),"FIFTY",IF(KohliStats[[#This Row],[runs]]&gt;=100,"CENTURY",IF(KohliStats[[#This Row],[runs]]=0,"DUCK","")))</f>
        <v/>
      </c>
      <c r="I366">
        <v>17125</v>
      </c>
    </row>
    <row r="367" spans="1:9" x14ac:dyDescent="0.3">
      <c r="A367">
        <v>381</v>
      </c>
      <c r="B367">
        <v>0</v>
      </c>
      <c r="C367" t="s">
        <v>40</v>
      </c>
      <c r="D367" t="s">
        <v>89</v>
      </c>
      <c r="E367" s="1">
        <v>43278</v>
      </c>
      <c r="F367" t="s">
        <v>30</v>
      </c>
      <c r="G367">
        <v>366</v>
      </c>
      <c r="H367" t="str">
        <f>IF(AND(KohliStats[[#This Row],[runs]]&gt;=50,KohliStats[[#This Row],[runs]]&lt;100),"FIFTY",IF(KohliStats[[#This Row],[runs]]&gt;=100,"CENTURY",IF(KohliStats[[#This Row],[runs]]=0,"DUCK","")))</f>
        <v>DUCK</v>
      </c>
      <c r="I367">
        <v>17125</v>
      </c>
    </row>
    <row r="368" spans="1:9" x14ac:dyDescent="0.3">
      <c r="A368">
        <v>382</v>
      </c>
      <c r="B368">
        <v>9</v>
      </c>
      <c r="C368" t="s">
        <v>40</v>
      </c>
      <c r="D368" t="s">
        <v>89</v>
      </c>
      <c r="E368" s="1">
        <v>43280</v>
      </c>
      <c r="F368" t="s">
        <v>30</v>
      </c>
      <c r="G368">
        <v>367</v>
      </c>
      <c r="H368" t="str">
        <f>IF(AND(KohliStats[[#This Row],[runs]]&gt;=50,KohliStats[[#This Row],[runs]]&lt;100),"FIFTY",IF(KohliStats[[#This Row],[runs]]&gt;=100,"CENTURY",IF(KohliStats[[#This Row],[runs]]=0,"DUCK","")))</f>
        <v/>
      </c>
      <c r="I368">
        <v>17134</v>
      </c>
    </row>
    <row r="369" spans="1:9" x14ac:dyDescent="0.3">
      <c r="A369">
        <v>383</v>
      </c>
      <c r="B369">
        <v>20</v>
      </c>
      <c r="C369" t="s">
        <v>39</v>
      </c>
      <c r="D369" t="s">
        <v>50</v>
      </c>
      <c r="E369" s="1">
        <v>43284</v>
      </c>
      <c r="F369" t="s">
        <v>30</v>
      </c>
      <c r="G369">
        <v>368</v>
      </c>
      <c r="H369" t="str">
        <f>IF(AND(KohliStats[[#This Row],[runs]]&gt;=50,KohliStats[[#This Row],[runs]]&lt;100),"FIFTY",IF(KohliStats[[#This Row],[runs]]&gt;=100,"CENTURY",IF(KohliStats[[#This Row],[runs]]=0,"DUCK","")))</f>
        <v/>
      </c>
      <c r="I369">
        <v>17154</v>
      </c>
    </row>
    <row r="370" spans="1:9" x14ac:dyDescent="0.3">
      <c r="A370">
        <v>384</v>
      </c>
      <c r="B370">
        <v>47</v>
      </c>
      <c r="C370" t="s">
        <v>39</v>
      </c>
      <c r="D370" t="s">
        <v>55</v>
      </c>
      <c r="E370" s="1">
        <v>43287</v>
      </c>
      <c r="F370" t="s">
        <v>30</v>
      </c>
      <c r="G370">
        <v>369</v>
      </c>
      <c r="H370" t="str">
        <f>IF(AND(KohliStats[[#This Row],[runs]]&gt;=50,KohliStats[[#This Row],[runs]]&lt;100),"FIFTY",IF(KohliStats[[#This Row],[runs]]&gt;=100,"CENTURY",IF(KohliStats[[#This Row],[runs]]=0,"DUCK","")))</f>
        <v/>
      </c>
      <c r="I370">
        <v>17201</v>
      </c>
    </row>
    <row r="371" spans="1:9" x14ac:dyDescent="0.3">
      <c r="A371">
        <v>385</v>
      </c>
      <c r="B371">
        <v>43</v>
      </c>
      <c r="C371" t="s">
        <v>39</v>
      </c>
      <c r="D371" t="s">
        <v>90</v>
      </c>
      <c r="E371" s="1">
        <v>43289</v>
      </c>
      <c r="F371" t="s">
        <v>30</v>
      </c>
      <c r="G371">
        <v>370</v>
      </c>
      <c r="H371" t="str">
        <f>IF(AND(KohliStats[[#This Row],[runs]]&gt;=50,KohliStats[[#This Row],[runs]]&lt;100),"FIFTY",IF(KohliStats[[#This Row],[runs]]&gt;=100,"CENTURY",IF(KohliStats[[#This Row],[runs]]=0,"DUCK","")))</f>
        <v/>
      </c>
      <c r="I371">
        <v>17244</v>
      </c>
    </row>
    <row r="372" spans="1:9" x14ac:dyDescent="0.3">
      <c r="A372">
        <v>386</v>
      </c>
      <c r="B372">
        <v>75</v>
      </c>
      <c r="C372" t="s">
        <v>39</v>
      </c>
      <c r="D372" t="s">
        <v>79</v>
      </c>
      <c r="E372" s="1">
        <v>43293</v>
      </c>
      <c r="F372" t="s">
        <v>10</v>
      </c>
      <c r="G372">
        <v>371</v>
      </c>
      <c r="H372" t="str">
        <f>IF(AND(KohliStats[[#This Row],[runs]]&gt;=50,KohliStats[[#This Row],[runs]]&lt;100),"FIFTY",IF(KohliStats[[#This Row],[runs]]&gt;=100,"CENTURY",IF(KohliStats[[#This Row],[runs]]=0,"DUCK","")))</f>
        <v>FIFTY</v>
      </c>
      <c r="I372">
        <v>17319</v>
      </c>
    </row>
    <row r="373" spans="1:9" x14ac:dyDescent="0.3">
      <c r="A373">
        <v>387</v>
      </c>
      <c r="B373">
        <v>45</v>
      </c>
      <c r="C373" t="s">
        <v>39</v>
      </c>
      <c r="D373" t="s">
        <v>54</v>
      </c>
      <c r="E373" s="1">
        <v>43295</v>
      </c>
      <c r="F373" t="s">
        <v>10</v>
      </c>
      <c r="G373">
        <v>372</v>
      </c>
      <c r="H373" t="str">
        <f>IF(AND(KohliStats[[#This Row],[runs]]&gt;=50,KohliStats[[#This Row],[runs]]&lt;100),"FIFTY",IF(KohliStats[[#This Row],[runs]]&gt;=100,"CENTURY",IF(KohliStats[[#This Row],[runs]]=0,"DUCK","")))</f>
        <v/>
      </c>
      <c r="I373">
        <v>17364</v>
      </c>
    </row>
    <row r="374" spans="1:9" x14ac:dyDescent="0.3">
      <c r="A374">
        <v>388</v>
      </c>
      <c r="B374">
        <v>71</v>
      </c>
      <c r="C374" t="s">
        <v>39</v>
      </c>
      <c r="D374" t="s">
        <v>80</v>
      </c>
      <c r="E374" s="1">
        <v>43298</v>
      </c>
      <c r="F374" t="s">
        <v>10</v>
      </c>
      <c r="G374">
        <v>373</v>
      </c>
      <c r="H374" t="str">
        <f>IF(AND(KohliStats[[#This Row],[runs]]&gt;=50,KohliStats[[#This Row],[runs]]&lt;100),"FIFTY",IF(KohliStats[[#This Row],[runs]]&gt;=100,"CENTURY",IF(KohliStats[[#This Row],[runs]]=0,"DUCK","")))</f>
        <v>FIFTY</v>
      </c>
      <c r="I374">
        <v>17435</v>
      </c>
    </row>
    <row r="375" spans="1:9" x14ac:dyDescent="0.3">
      <c r="A375">
        <v>389</v>
      </c>
      <c r="B375">
        <v>149</v>
      </c>
      <c r="C375" t="s">
        <v>39</v>
      </c>
      <c r="D375" t="s">
        <v>72</v>
      </c>
      <c r="E375" s="1">
        <v>43313</v>
      </c>
      <c r="F375" t="s">
        <v>47</v>
      </c>
      <c r="G375">
        <v>374</v>
      </c>
      <c r="H375" t="str">
        <f>IF(AND(KohliStats[[#This Row],[runs]]&gt;=50,KohliStats[[#This Row],[runs]]&lt;100),"FIFTY",IF(KohliStats[[#This Row],[runs]]&gt;=100,"CENTURY",IF(KohliStats[[#This Row],[runs]]=0,"DUCK","")))</f>
        <v>CENTURY</v>
      </c>
      <c r="I375">
        <v>17584</v>
      </c>
    </row>
    <row r="376" spans="1:9" x14ac:dyDescent="0.3">
      <c r="A376">
        <v>390</v>
      </c>
      <c r="B376">
        <v>51</v>
      </c>
      <c r="C376" t="s">
        <v>39</v>
      </c>
      <c r="D376" t="s">
        <v>72</v>
      </c>
      <c r="E376" s="1">
        <v>43313</v>
      </c>
      <c r="F376" t="s">
        <v>47</v>
      </c>
      <c r="G376">
        <v>375</v>
      </c>
      <c r="H376" t="str">
        <f>IF(AND(KohliStats[[#This Row],[runs]]&gt;=50,KohliStats[[#This Row],[runs]]&lt;100),"FIFTY",IF(KohliStats[[#This Row],[runs]]&gt;=100,"CENTURY",IF(KohliStats[[#This Row],[runs]]=0,"DUCK","")))</f>
        <v>FIFTY</v>
      </c>
      <c r="I376">
        <v>17635</v>
      </c>
    </row>
    <row r="377" spans="1:9" x14ac:dyDescent="0.3">
      <c r="A377">
        <v>391</v>
      </c>
      <c r="B377">
        <v>23</v>
      </c>
      <c r="C377" t="s">
        <v>39</v>
      </c>
      <c r="D377" t="s">
        <v>54</v>
      </c>
      <c r="E377" s="1">
        <v>43321</v>
      </c>
      <c r="F377" t="s">
        <v>47</v>
      </c>
      <c r="G377">
        <v>376</v>
      </c>
      <c r="H377" t="str">
        <f>IF(AND(KohliStats[[#This Row],[runs]]&gt;=50,KohliStats[[#This Row],[runs]]&lt;100),"FIFTY",IF(KohliStats[[#This Row],[runs]]&gt;=100,"CENTURY",IF(KohliStats[[#This Row],[runs]]=0,"DUCK","")))</f>
        <v/>
      </c>
      <c r="I377">
        <v>17658</v>
      </c>
    </row>
    <row r="378" spans="1:9" x14ac:dyDescent="0.3">
      <c r="A378">
        <v>392</v>
      </c>
      <c r="B378">
        <v>17</v>
      </c>
      <c r="C378" t="s">
        <v>39</v>
      </c>
      <c r="D378" t="s">
        <v>54</v>
      </c>
      <c r="E378" s="1">
        <v>43321</v>
      </c>
      <c r="F378" t="s">
        <v>47</v>
      </c>
      <c r="G378">
        <v>377</v>
      </c>
      <c r="H378" t="str">
        <f>IF(AND(KohliStats[[#This Row],[runs]]&gt;=50,KohliStats[[#This Row],[runs]]&lt;100),"FIFTY",IF(KohliStats[[#This Row],[runs]]&gt;=100,"CENTURY",IF(KohliStats[[#This Row],[runs]]=0,"DUCK","")))</f>
        <v/>
      </c>
      <c r="I378">
        <v>17675</v>
      </c>
    </row>
    <row r="379" spans="1:9" x14ac:dyDescent="0.3">
      <c r="A379">
        <v>393</v>
      </c>
      <c r="B379">
        <v>97</v>
      </c>
      <c r="C379" t="s">
        <v>39</v>
      </c>
      <c r="D379" t="s">
        <v>79</v>
      </c>
      <c r="E379" s="1">
        <v>43330</v>
      </c>
      <c r="F379" t="s">
        <v>47</v>
      </c>
      <c r="G379">
        <v>378</v>
      </c>
      <c r="H379" t="str">
        <f>IF(AND(KohliStats[[#This Row],[runs]]&gt;=50,KohliStats[[#This Row],[runs]]&lt;100),"FIFTY",IF(KohliStats[[#This Row],[runs]]&gt;=100,"CENTURY",IF(KohliStats[[#This Row],[runs]]=0,"DUCK","")))</f>
        <v>FIFTY</v>
      </c>
      <c r="I379">
        <v>17772</v>
      </c>
    </row>
    <row r="380" spans="1:9" x14ac:dyDescent="0.3">
      <c r="A380">
        <v>394</v>
      </c>
      <c r="B380">
        <v>103</v>
      </c>
      <c r="C380" t="s">
        <v>39</v>
      </c>
      <c r="D380" t="s">
        <v>79</v>
      </c>
      <c r="E380" s="1">
        <v>43330</v>
      </c>
      <c r="F380" t="s">
        <v>47</v>
      </c>
      <c r="G380">
        <v>379</v>
      </c>
      <c r="H380" t="str">
        <f>IF(AND(KohliStats[[#This Row],[runs]]&gt;=50,KohliStats[[#This Row],[runs]]&lt;100),"FIFTY",IF(KohliStats[[#This Row],[runs]]&gt;=100,"CENTURY",IF(KohliStats[[#This Row],[runs]]=0,"DUCK","")))</f>
        <v>CENTURY</v>
      </c>
      <c r="I380">
        <v>17875</v>
      </c>
    </row>
    <row r="381" spans="1:9" x14ac:dyDescent="0.3">
      <c r="A381">
        <v>395</v>
      </c>
      <c r="B381">
        <v>46</v>
      </c>
      <c r="C381" t="s">
        <v>39</v>
      </c>
      <c r="D381" t="s">
        <v>52</v>
      </c>
      <c r="E381" s="1">
        <v>43342</v>
      </c>
      <c r="F381" t="s">
        <v>47</v>
      </c>
      <c r="G381">
        <v>380</v>
      </c>
      <c r="H381" t="str">
        <f>IF(AND(KohliStats[[#This Row],[runs]]&gt;=50,KohliStats[[#This Row],[runs]]&lt;100),"FIFTY",IF(KohliStats[[#This Row],[runs]]&gt;=100,"CENTURY",IF(KohliStats[[#This Row],[runs]]=0,"DUCK","")))</f>
        <v/>
      </c>
      <c r="I381">
        <v>17921</v>
      </c>
    </row>
    <row r="382" spans="1:9" x14ac:dyDescent="0.3">
      <c r="A382">
        <v>396</v>
      </c>
      <c r="B382">
        <v>58</v>
      </c>
      <c r="C382" t="s">
        <v>39</v>
      </c>
      <c r="D382" t="s">
        <v>52</v>
      </c>
      <c r="E382" s="1">
        <v>43342</v>
      </c>
      <c r="F382" t="s">
        <v>47</v>
      </c>
      <c r="G382">
        <v>381</v>
      </c>
      <c r="H382" t="str">
        <f>IF(AND(KohliStats[[#This Row],[runs]]&gt;=50,KohliStats[[#This Row],[runs]]&lt;100),"FIFTY",IF(KohliStats[[#This Row],[runs]]&gt;=100,"CENTURY",IF(KohliStats[[#This Row],[runs]]=0,"DUCK","")))</f>
        <v>FIFTY</v>
      </c>
      <c r="I382">
        <v>17979</v>
      </c>
    </row>
    <row r="383" spans="1:9" x14ac:dyDescent="0.3">
      <c r="A383">
        <v>397</v>
      </c>
      <c r="B383">
        <v>49</v>
      </c>
      <c r="C383" t="s">
        <v>39</v>
      </c>
      <c r="D383" t="s">
        <v>53</v>
      </c>
      <c r="E383" s="1">
        <v>43350</v>
      </c>
      <c r="F383" t="s">
        <v>47</v>
      </c>
      <c r="G383">
        <v>382</v>
      </c>
      <c r="H383" t="str">
        <f>IF(AND(KohliStats[[#This Row],[runs]]&gt;=50,KohliStats[[#This Row],[runs]]&lt;100),"FIFTY",IF(KohliStats[[#This Row],[runs]]&gt;=100,"CENTURY",IF(KohliStats[[#This Row],[runs]]=0,"DUCK","")))</f>
        <v/>
      </c>
      <c r="I383">
        <v>18028</v>
      </c>
    </row>
    <row r="384" spans="1:9" x14ac:dyDescent="0.3">
      <c r="A384">
        <v>398</v>
      </c>
      <c r="B384">
        <v>0</v>
      </c>
      <c r="C384" t="s">
        <v>39</v>
      </c>
      <c r="D384" t="s">
        <v>53</v>
      </c>
      <c r="E384" s="1">
        <v>43350</v>
      </c>
      <c r="F384" t="s">
        <v>47</v>
      </c>
      <c r="G384">
        <v>383</v>
      </c>
      <c r="H384" t="str">
        <f>IF(AND(KohliStats[[#This Row],[runs]]&gt;=50,KohliStats[[#This Row],[runs]]&lt;100),"FIFTY",IF(KohliStats[[#This Row],[runs]]&gt;=100,"CENTURY",IF(KohliStats[[#This Row],[runs]]=0,"DUCK","")))</f>
        <v>DUCK</v>
      </c>
      <c r="I384">
        <v>18028</v>
      </c>
    </row>
    <row r="385" spans="1:9" x14ac:dyDescent="0.3">
      <c r="A385">
        <v>399</v>
      </c>
      <c r="B385">
        <v>139</v>
      </c>
      <c r="C385" t="s">
        <v>14</v>
      </c>
      <c r="D385" t="s">
        <v>19</v>
      </c>
      <c r="E385" s="1">
        <v>43377</v>
      </c>
      <c r="F385" t="s">
        <v>47</v>
      </c>
      <c r="G385">
        <v>384</v>
      </c>
      <c r="H385" t="str">
        <f>IF(AND(KohliStats[[#This Row],[runs]]&gt;=50,KohliStats[[#This Row],[runs]]&lt;100),"FIFTY",IF(KohliStats[[#This Row],[runs]]&gt;=100,"CENTURY",IF(KohliStats[[#This Row],[runs]]=0,"DUCK","")))</f>
        <v>CENTURY</v>
      </c>
      <c r="I385">
        <v>18167</v>
      </c>
    </row>
    <row r="386" spans="1:9" x14ac:dyDescent="0.3">
      <c r="A386">
        <v>400</v>
      </c>
      <c r="B386">
        <v>45</v>
      </c>
      <c r="C386" t="s">
        <v>14</v>
      </c>
      <c r="D386" t="s">
        <v>56</v>
      </c>
      <c r="E386" s="1">
        <v>43385</v>
      </c>
      <c r="F386" t="s">
        <v>47</v>
      </c>
      <c r="G386">
        <v>385</v>
      </c>
      <c r="H386" t="str">
        <f>IF(AND(KohliStats[[#This Row],[runs]]&gt;=50,KohliStats[[#This Row],[runs]]&lt;100),"FIFTY",IF(KohliStats[[#This Row],[runs]]&gt;=100,"CENTURY",IF(KohliStats[[#This Row],[runs]]=0,"DUCK","")))</f>
        <v/>
      </c>
      <c r="I386">
        <v>18212</v>
      </c>
    </row>
    <row r="387" spans="1:9" x14ac:dyDescent="0.3">
      <c r="A387">
        <v>402</v>
      </c>
      <c r="B387">
        <v>140</v>
      </c>
      <c r="C387" t="s">
        <v>14</v>
      </c>
      <c r="D387" t="s">
        <v>33</v>
      </c>
      <c r="E387" s="1">
        <v>43394</v>
      </c>
      <c r="F387" t="s">
        <v>10</v>
      </c>
      <c r="G387">
        <v>386</v>
      </c>
      <c r="H387" t="str">
        <f>IF(AND(KohliStats[[#This Row],[runs]]&gt;=50,KohliStats[[#This Row],[runs]]&lt;100),"FIFTY",IF(KohliStats[[#This Row],[runs]]&gt;=100,"CENTURY",IF(KohliStats[[#This Row],[runs]]=0,"DUCK","")))</f>
        <v>CENTURY</v>
      </c>
      <c r="I387">
        <v>18352</v>
      </c>
    </row>
    <row r="388" spans="1:9" x14ac:dyDescent="0.3">
      <c r="A388">
        <v>403</v>
      </c>
      <c r="B388">
        <v>157</v>
      </c>
      <c r="C388" t="s">
        <v>14</v>
      </c>
      <c r="D388" t="s">
        <v>32</v>
      </c>
      <c r="E388" s="1">
        <v>43397</v>
      </c>
      <c r="F388" t="s">
        <v>10</v>
      </c>
      <c r="G388">
        <v>387</v>
      </c>
      <c r="H388" t="str">
        <f>IF(AND(KohliStats[[#This Row],[runs]]&gt;=50,KohliStats[[#This Row],[runs]]&lt;100),"FIFTY",IF(KohliStats[[#This Row],[runs]]&gt;=100,"CENTURY",IF(KohliStats[[#This Row],[runs]]=0,"DUCK","")))</f>
        <v>CENTURY</v>
      </c>
      <c r="I388">
        <v>18509</v>
      </c>
    </row>
    <row r="389" spans="1:9" x14ac:dyDescent="0.3">
      <c r="A389">
        <v>404</v>
      </c>
      <c r="B389">
        <v>107</v>
      </c>
      <c r="C389" t="s">
        <v>14</v>
      </c>
      <c r="D389" t="s">
        <v>68</v>
      </c>
      <c r="E389" s="1">
        <v>43400</v>
      </c>
      <c r="F389" t="s">
        <v>10</v>
      </c>
      <c r="G389">
        <v>388</v>
      </c>
      <c r="H389" t="str">
        <f>IF(AND(KohliStats[[#This Row],[runs]]&gt;=50,KohliStats[[#This Row],[runs]]&lt;100),"FIFTY",IF(KohliStats[[#This Row],[runs]]&gt;=100,"CENTURY",IF(KohliStats[[#This Row],[runs]]=0,"DUCK","")))</f>
        <v>CENTURY</v>
      </c>
      <c r="I389">
        <v>18616</v>
      </c>
    </row>
    <row r="390" spans="1:9" x14ac:dyDescent="0.3">
      <c r="A390">
        <v>405</v>
      </c>
      <c r="B390">
        <v>16</v>
      </c>
      <c r="C390" t="s">
        <v>14</v>
      </c>
      <c r="D390" t="s">
        <v>91</v>
      </c>
      <c r="E390" s="1">
        <v>43402</v>
      </c>
      <c r="F390" t="s">
        <v>10</v>
      </c>
      <c r="G390">
        <v>389</v>
      </c>
      <c r="H390" t="str">
        <f>IF(AND(KohliStats[[#This Row],[runs]]&gt;=50,KohliStats[[#This Row],[runs]]&lt;100),"FIFTY",IF(KohliStats[[#This Row],[runs]]&gt;=100,"CENTURY",IF(KohliStats[[#This Row],[runs]]=0,"DUCK","")))</f>
        <v/>
      </c>
      <c r="I390">
        <v>18632</v>
      </c>
    </row>
    <row r="391" spans="1:9" x14ac:dyDescent="0.3">
      <c r="A391">
        <v>406</v>
      </c>
      <c r="B391">
        <v>33</v>
      </c>
      <c r="C391" t="s">
        <v>14</v>
      </c>
      <c r="D391" t="s">
        <v>88</v>
      </c>
      <c r="E391" s="1">
        <v>43405</v>
      </c>
      <c r="F391" t="s">
        <v>10</v>
      </c>
      <c r="G391">
        <v>390</v>
      </c>
      <c r="H391" t="str">
        <f>IF(AND(KohliStats[[#This Row],[runs]]&gt;=50,KohliStats[[#This Row],[runs]]&lt;100),"FIFTY",IF(KohliStats[[#This Row],[runs]]&gt;=100,"CENTURY",IF(KohliStats[[#This Row],[runs]]=0,"DUCK","")))</f>
        <v/>
      </c>
      <c r="I391">
        <v>18665</v>
      </c>
    </row>
    <row r="392" spans="1:9" x14ac:dyDescent="0.3">
      <c r="A392">
        <v>407</v>
      </c>
      <c r="B392">
        <v>4</v>
      </c>
      <c r="C392" t="s">
        <v>16</v>
      </c>
      <c r="D392" t="s">
        <v>63</v>
      </c>
      <c r="E392" s="1">
        <v>43425</v>
      </c>
      <c r="F392" t="s">
        <v>30</v>
      </c>
      <c r="G392">
        <v>391</v>
      </c>
      <c r="H392" t="str">
        <f>IF(AND(KohliStats[[#This Row],[runs]]&gt;=50,KohliStats[[#This Row],[runs]]&lt;100),"FIFTY",IF(KohliStats[[#This Row],[runs]]&gt;=100,"CENTURY",IF(KohliStats[[#This Row],[runs]]=0,"DUCK","")))</f>
        <v/>
      </c>
      <c r="I392">
        <v>18669</v>
      </c>
    </row>
    <row r="393" spans="1:9" x14ac:dyDescent="0.3">
      <c r="A393">
        <v>409</v>
      </c>
      <c r="B393">
        <v>61</v>
      </c>
      <c r="C393" t="s">
        <v>16</v>
      </c>
      <c r="D393" t="s">
        <v>60</v>
      </c>
      <c r="E393" s="1">
        <v>43429</v>
      </c>
      <c r="F393" t="s">
        <v>30</v>
      </c>
      <c r="G393">
        <v>392</v>
      </c>
      <c r="H393" t="str">
        <f>IF(AND(KohliStats[[#This Row],[runs]]&gt;=50,KohliStats[[#This Row],[runs]]&lt;100),"FIFTY",IF(KohliStats[[#This Row],[runs]]&gt;=100,"CENTURY",IF(KohliStats[[#This Row],[runs]]=0,"DUCK","")))</f>
        <v>FIFTY</v>
      </c>
      <c r="I393">
        <v>18730</v>
      </c>
    </row>
    <row r="394" spans="1:9" x14ac:dyDescent="0.3">
      <c r="A394">
        <v>410</v>
      </c>
      <c r="B394">
        <v>3</v>
      </c>
      <c r="C394" t="s">
        <v>16</v>
      </c>
      <c r="D394" t="s">
        <v>62</v>
      </c>
      <c r="E394" s="1">
        <v>43440</v>
      </c>
      <c r="F394" t="s">
        <v>47</v>
      </c>
      <c r="G394">
        <v>393</v>
      </c>
      <c r="H394" t="str">
        <f>IF(AND(KohliStats[[#This Row],[runs]]&gt;=50,KohliStats[[#This Row],[runs]]&lt;100),"FIFTY",IF(KohliStats[[#This Row],[runs]]&gt;=100,"CENTURY",IF(KohliStats[[#This Row],[runs]]=0,"DUCK","")))</f>
        <v/>
      </c>
      <c r="I394">
        <v>18733</v>
      </c>
    </row>
    <row r="395" spans="1:9" x14ac:dyDescent="0.3">
      <c r="A395">
        <v>411</v>
      </c>
      <c r="B395">
        <v>34</v>
      </c>
      <c r="C395" t="s">
        <v>16</v>
      </c>
      <c r="D395" t="s">
        <v>62</v>
      </c>
      <c r="E395" s="1">
        <v>43440</v>
      </c>
      <c r="F395" t="s">
        <v>47</v>
      </c>
      <c r="G395">
        <v>394</v>
      </c>
      <c r="H395" t="str">
        <f>IF(AND(KohliStats[[#This Row],[runs]]&gt;=50,KohliStats[[#This Row],[runs]]&lt;100),"FIFTY",IF(KohliStats[[#This Row],[runs]]&gt;=100,"CENTURY",IF(KohliStats[[#This Row],[runs]]=0,"DUCK","")))</f>
        <v/>
      </c>
      <c r="I395">
        <v>18767</v>
      </c>
    </row>
    <row r="396" spans="1:9" x14ac:dyDescent="0.3">
      <c r="A396">
        <v>412</v>
      </c>
      <c r="B396">
        <v>123</v>
      </c>
      <c r="C396" t="s">
        <v>16</v>
      </c>
      <c r="D396" t="s">
        <v>61</v>
      </c>
      <c r="E396" s="1">
        <v>43448</v>
      </c>
      <c r="F396" t="s">
        <v>47</v>
      </c>
      <c r="G396">
        <v>395</v>
      </c>
      <c r="H396" t="str">
        <f>IF(AND(KohliStats[[#This Row],[runs]]&gt;=50,KohliStats[[#This Row],[runs]]&lt;100),"FIFTY",IF(KohliStats[[#This Row],[runs]]&gt;=100,"CENTURY",IF(KohliStats[[#This Row],[runs]]=0,"DUCK","")))</f>
        <v>CENTURY</v>
      </c>
      <c r="I396">
        <v>18890</v>
      </c>
    </row>
    <row r="397" spans="1:9" x14ac:dyDescent="0.3">
      <c r="A397">
        <v>413</v>
      </c>
      <c r="B397">
        <v>17</v>
      </c>
      <c r="C397" t="s">
        <v>16</v>
      </c>
      <c r="D397" t="s">
        <v>61</v>
      </c>
      <c r="E397" s="1">
        <v>43448</v>
      </c>
      <c r="F397" t="s">
        <v>47</v>
      </c>
      <c r="G397">
        <v>396</v>
      </c>
      <c r="H397" t="str">
        <f>IF(AND(KohliStats[[#This Row],[runs]]&gt;=50,KohliStats[[#This Row],[runs]]&lt;100),"FIFTY",IF(KohliStats[[#This Row],[runs]]&gt;=100,"CENTURY",IF(KohliStats[[#This Row],[runs]]=0,"DUCK","")))</f>
        <v/>
      </c>
      <c r="I397">
        <v>18907</v>
      </c>
    </row>
    <row r="398" spans="1:9" x14ac:dyDescent="0.3">
      <c r="A398">
        <v>414</v>
      </c>
      <c r="B398">
        <v>82</v>
      </c>
      <c r="C398" t="s">
        <v>16</v>
      </c>
      <c r="D398" t="s">
        <v>59</v>
      </c>
      <c r="E398" s="1">
        <v>43460</v>
      </c>
      <c r="F398" t="s">
        <v>47</v>
      </c>
      <c r="G398">
        <v>397</v>
      </c>
      <c r="H398" t="str">
        <f>IF(AND(KohliStats[[#This Row],[runs]]&gt;=50,KohliStats[[#This Row],[runs]]&lt;100),"FIFTY",IF(KohliStats[[#This Row],[runs]]&gt;=100,"CENTURY",IF(KohliStats[[#This Row],[runs]]=0,"DUCK","")))</f>
        <v>FIFTY</v>
      </c>
      <c r="I398">
        <v>18989</v>
      </c>
    </row>
    <row r="399" spans="1:9" x14ac:dyDescent="0.3">
      <c r="A399">
        <v>415</v>
      </c>
      <c r="B399">
        <v>0</v>
      </c>
      <c r="C399" t="s">
        <v>16</v>
      </c>
      <c r="D399" t="s">
        <v>59</v>
      </c>
      <c r="E399" s="1">
        <v>43460</v>
      </c>
      <c r="F399" t="s">
        <v>47</v>
      </c>
      <c r="G399">
        <v>398</v>
      </c>
      <c r="H399" t="str">
        <f>IF(AND(KohliStats[[#This Row],[runs]]&gt;=50,KohliStats[[#This Row],[runs]]&lt;100),"FIFTY",IF(KohliStats[[#This Row],[runs]]&gt;=100,"CENTURY",IF(KohliStats[[#This Row],[runs]]=0,"DUCK","")))</f>
        <v>DUCK</v>
      </c>
      <c r="I399">
        <v>18989</v>
      </c>
    </row>
    <row r="400" spans="1:9" x14ac:dyDescent="0.3">
      <c r="A400">
        <v>416</v>
      </c>
      <c r="B400">
        <v>23</v>
      </c>
      <c r="C400" t="s">
        <v>16</v>
      </c>
      <c r="D400" t="s">
        <v>60</v>
      </c>
      <c r="E400" s="1">
        <v>43468</v>
      </c>
      <c r="F400" t="s">
        <v>47</v>
      </c>
      <c r="G400">
        <v>399</v>
      </c>
      <c r="H400" t="str">
        <f>IF(AND(KohliStats[[#This Row],[runs]]&gt;=50,KohliStats[[#This Row],[runs]]&lt;100),"FIFTY",IF(KohliStats[[#This Row],[runs]]&gt;=100,"CENTURY",IF(KohliStats[[#This Row],[runs]]=0,"DUCK","")))</f>
        <v/>
      </c>
      <c r="I400">
        <v>19012</v>
      </c>
    </row>
    <row r="401" spans="1:9" x14ac:dyDescent="0.3">
      <c r="A401">
        <v>417</v>
      </c>
      <c r="B401">
        <v>3</v>
      </c>
      <c r="C401" t="s">
        <v>16</v>
      </c>
      <c r="D401" t="s">
        <v>60</v>
      </c>
      <c r="E401" s="1">
        <v>43477</v>
      </c>
      <c r="F401" t="s">
        <v>10</v>
      </c>
      <c r="G401">
        <v>400</v>
      </c>
      <c r="H401" t="str">
        <f>IF(AND(KohliStats[[#This Row],[runs]]&gt;=50,KohliStats[[#This Row],[runs]]&lt;100),"FIFTY",IF(KohliStats[[#This Row],[runs]]&gt;=100,"CENTURY",IF(KohliStats[[#This Row],[runs]]=0,"DUCK","")))</f>
        <v/>
      </c>
      <c r="I401">
        <v>19015</v>
      </c>
    </row>
    <row r="402" spans="1:9" x14ac:dyDescent="0.3">
      <c r="A402">
        <v>418</v>
      </c>
      <c r="B402">
        <v>104</v>
      </c>
      <c r="C402" t="s">
        <v>16</v>
      </c>
      <c r="D402" t="s">
        <v>62</v>
      </c>
      <c r="E402" s="1">
        <v>43480</v>
      </c>
      <c r="F402" t="s">
        <v>10</v>
      </c>
      <c r="G402">
        <v>401</v>
      </c>
      <c r="H402" t="str">
        <f>IF(AND(KohliStats[[#This Row],[runs]]&gt;=50,KohliStats[[#This Row],[runs]]&lt;100),"FIFTY",IF(KohliStats[[#This Row],[runs]]&gt;=100,"CENTURY",IF(KohliStats[[#This Row],[runs]]=0,"DUCK","")))</f>
        <v>CENTURY</v>
      </c>
      <c r="I402">
        <v>19119</v>
      </c>
    </row>
    <row r="403" spans="1:9" x14ac:dyDescent="0.3">
      <c r="A403">
        <v>419</v>
      </c>
      <c r="B403">
        <v>46</v>
      </c>
      <c r="C403" t="s">
        <v>16</v>
      </c>
      <c r="D403" t="s">
        <v>59</v>
      </c>
      <c r="E403" s="1">
        <v>43483</v>
      </c>
      <c r="F403" t="s">
        <v>10</v>
      </c>
      <c r="G403">
        <v>402</v>
      </c>
      <c r="H403" t="str">
        <f>IF(AND(KohliStats[[#This Row],[runs]]&gt;=50,KohliStats[[#This Row],[runs]]&lt;100),"FIFTY",IF(KohliStats[[#This Row],[runs]]&gt;=100,"CENTURY",IF(KohliStats[[#This Row],[runs]]=0,"DUCK","")))</f>
        <v/>
      </c>
      <c r="I403">
        <v>19165</v>
      </c>
    </row>
    <row r="404" spans="1:9" x14ac:dyDescent="0.3">
      <c r="A404">
        <v>420</v>
      </c>
      <c r="B404">
        <v>45</v>
      </c>
      <c r="C404" t="s">
        <v>31</v>
      </c>
      <c r="D404" t="s">
        <v>74</v>
      </c>
      <c r="E404" s="1">
        <v>43488</v>
      </c>
      <c r="F404" t="s">
        <v>10</v>
      </c>
      <c r="G404">
        <v>403</v>
      </c>
      <c r="H404" t="str">
        <f>IF(AND(KohliStats[[#This Row],[runs]]&gt;=50,KohliStats[[#This Row],[runs]]&lt;100),"FIFTY",IF(KohliStats[[#This Row],[runs]]&gt;=100,"CENTURY",IF(KohliStats[[#This Row],[runs]]=0,"DUCK","")))</f>
        <v/>
      </c>
      <c r="I404">
        <v>19210</v>
      </c>
    </row>
    <row r="405" spans="1:9" x14ac:dyDescent="0.3">
      <c r="A405">
        <v>421</v>
      </c>
      <c r="B405">
        <v>43</v>
      </c>
      <c r="C405" t="s">
        <v>31</v>
      </c>
      <c r="D405" t="s">
        <v>92</v>
      </c>
      <c r="E405" s="1">
        <v>43491</v>
      </c>
      <c r="F405" t="s">
        <v>10</v>
      </c>
      <c r="G405">
        <v>404</v>
      </c>
      <c r="H405" t="str">
        <f>IF(AND(KohliStats[[#This Row],[runs]]&gt;=50,KohliStats[[#This Row],[runs]]&lt;100),"FIFTY",IF(KohliStats[[#This Row],[runs]]&gt;=100,"CENTURY",IF(KohliStats[[#This Row],[runs]]=0,"DUCK","")))</f>
        <v/>
      </c>
      <c r="I405">
        <v>19253</v>
      </c>
    </row>
    <row r="406" spans="1:9" x14ac:dyDescent="0.3">
      <c r="A406">
        <v>422</v>
      </c>
      <c r="B406">
        <v>60</v>
      </c>
      <c r="C406" t="s">
        <v>31</v>
      </c>
      <c r="D406" t="s">
        <v>92</v>
      </c>
      <c r="E406" s="1">
        <v>43493</v>
      </c>
      <c r="F406" t="s">
        <v>10</v>
      </c>
      <c r="G406">
        <v>405</v>
      </c>
      <c r="H406" t="str">
        <f>IF(AND(KohliStats[[#This Row],[runs]]&gt;=50,KohliStats[[#This Row],[runs]]&lt;100),"FIFTY",IF(KohliStats[[#This Row],[runs]]&gt;=100,"CENTURY",IF(KohliStats[[#This Row],[runs]]=0,"DUCK","")))</f>
        <v>FIFTY</v>
      </c>
      <c r="I406">
        <v>19313</v>
      </c>
    </row>
    <row r="407" spans="1:9" x14ac:dyDescent="0.3">
      <c r="A407">
        <v>423</v>
      </c>
      <c r="B407">
        <v>24</v>
      </c>
      <c r="C407" t="s">
        <v>16</v>
      </c>
      <c r="D407" t="s">
        <v>32</v>
      </c>
      <c r="E407" s="1">
        <v>43520</v>
      </c>
      <c r="F407" t="s">
        <v>30</v>
      </c>
      <c r="G407">
        <v>406</v>
      </c>
      <c r="H407" t="str">
        <f>IF(AND(KohliStats[[#This Row],[runs]]&gt;=50,KohliStats[[#This Row],[runs]]&lt;100),"FIFTY",IF(KohliStats[[#This Row],[runs]]&gt;=100,"CENTURY",IF(KohliStats[[#This Row],[runs]]=0,"DUCK","")))</f>
        <v/>
      </c>
      <c r="I407">
        <v>19337</v>
      </c>
    </row>
    <row r="408" spans="1:9" x14ac:dyDescent="0.3">
      <c r="A408">
        <v>424</v>
      </c>
      <c r="B408">
        <v>72</v>
      </c>
      <c r="C408" t="s">
        <v>16</v>
      </c>
      <c r="D408" t="s">
        <v>34</v>
      </c>
      <c r="E408" s="1">
        <v>43523</v>
      </c>
      <c r="F408" t="s">
        <v>30</v>
      </c>
      <c r="G408">
        <v>407</v>
      </c>
      <c r="H408" t="str">
        <f>IF(AND(KohliStats[[#This Row],[runs]]&gt;=50,KohliStats[[#This Row],[runs]]&lt;100),"FIFTY",IF(KohliStats[[#This Row],[runs]]&gt;=100,"CENTURY",IF(KohliStats[[#This Row],[runs]]=0,"DUCK","")))</f>
        <v>FIFTY</v>
      </c>
      <c r="I408">
        <v>19409</v>
      </c>
    </row>
    <row r="409" spans="1:9" x14ac:dyDescent="0.3">
      <c r="A409">
        <v>425</v>
      </c>
      <c r="B409">
        <v>44</v>
      </c>
      <c r="C409" t="s">
        <v>16</v>
      </c>
      <c r="D409" t="s">
        <v>56</v>
      </c>
      <c r="E409" s="1">
        <v>43526</v>
      </c>
      <c r="F409" t="s">
        <v>10</v>
      </c>
      <c r="G409">
        <v>408</v>
      </c>
      <c r="H409" t="str">
        <f>IF(AND(KohliStats[[#This Row],[runs]]&gt;=50,KohliStats[[#This Row],[runs]]&lt;100),"FIFTY",IF(KohliStats[[#This Row],[runs]]&gt;=100,"CENTURY",IF(KohliStats[[#This Row],[runs]]=0,"DUCK","")))</f>
        <v/>
      </c>
      <c r="I409">
        <v>19453</v>
      </c>
    </row>
    <row r="410" spans="1:9" x14ac:dyDescent="0.3">
      <c r="A410">
        <v>426</v>
      </c>
      <c r="B410">
        <v>116</v>
      </c>
      <c r="C410" t="s">
        <v>16</v>
      </c>
      <c r="D410" t="s">
        <v>20</v>
      </c>
      <c r="E410" s="1">
        <v>43529</v>
      </c>
      <c r="F410" t="s">
        <v>10</v>
      </c>
      <c r="G410">
        <v>409</v>
      </c>
      <c r="H410" t="str">
        <f>IF(AND(KohliStats[[#This Row],[runs]]&gt;=50,KohliStats[[#This Row],[runs]]&lt;100),"FIFTY",IF(KohliStats[[#This Row],[runs]]&gt;=100,"CENTURY",IF(KohliStats[[#This Row],[runs]]=0,"DUCK","")))</f>
        <v>CENTURY</v>
      </c>
      <c r="I410">
        <v>19569</v>
      </c>
    </row>
    <row r="411" spans="1:9" x14ac:dyDescent="0.3">
      <c r="A411">
        <v>427</v>
      </c>
      <c r="B411">
        <v>123</v>
      </c>
      <c r="C411" t="s">
        <v>16</v>
      </c>
      <c r="D411" t="s">
        <v>70</v>
      </c>
      <c r="E411" s="1">
        <v>43532</v>
      </c>
      <c r="F411" t="s">
        <v>10</v>
      </c>
      <c r="G411">
        <v>410</v>
      </c>
      <c r="H411" t="str">
        <f>IF(AND(KohliStats[[#This Row],[runs]]&gt;=50,KohliStats[[#This Row],[runs]]&lt;100),"FIFTY",IF(KohliStats[[#This Row],[runs]]&gt;=100,"CENTURY",IF(KohliStats[[#This Row],[runs]]=0,"DUCK","")))</f>
        <v>CENTURY</v>
      </c>
      <c r="I411">
        <v>19692</v>
      </c>
    </row>
    <row r="412" spans="1:9" x14ac:dyDescent="0.3">
      <c r="A412">
        <v>428</v>
      </c>
      <c r="B412">
        <v>7</v>
      </c>
      <c r="C412" t="s">
        <v>16</v>
      </c>
      <c r="D412" t="s">
        <v>18</v>
      </c>
      <c r="E412" s="1">
        <v>43534</v>
      </c>
      <c r="F412" t="s">
        <v>10</v>
      </c>
      <c r="G412">
        <v>411</v>
      </c>
      <c r="H412" t="str">
        <f>IF(AND(KohliStats[[#This Row],[runs]]&gt;=50,KohliStats[[#This Row],[runs]]&lt;100),"FIFTY",IF(KohliStats[[#This Row],[runs]]&gt;=100,"CENTURY",IF(KohliStats[[#This Row],[runs]]=0,"DUCK","")))</f>
        <v/>
      </c>
      <c r="I412">
        <v>19699</v>
      </c>
    </row>
    <row r="413" spans="1:9" x14ac:dyDescent="0.3">
      <c r="A413">
        <v>429</v>
      </c>
      <c r="B413">
        <v>20</v>
      </c>
      <c r="C413" t="s">
        <v>16</v>
      </c>
      <c r="D413" t="s">
        <v>42</v>
      </c>
      <c r="E413" s="1">
        <v>43537</v>
      </c>
      <c r="F413" t="s">
        <v>10</v>
      </c>
      <c r="G413">
        <v>412</v>
      </c>
      <c r="H413" t="str">
        <f>IF(AND(KohliStats[[#This Row],[runs]]&gt;=50,KohliStats[[#This Row],[runs]]&lt;100),"FIFTY",IF(KohliStats[[#This Row],[runs]]&gt;=100,"CENTURY",IF(KohliStats[[#This Row],[runs]]=0,"DUCK","")))</f>
        <v/>
      </c>
      <c r="I413">
        <v>19719</v>
      </c>
    </row>
    <row r="414" spans="1:9" x14ac:dyDescent="0.3">
      <c r="A414">
        <v>430</v>
      </c>
      <c r="B414">
        <v>18</v>
      </c>
      <c r="C414" t="s">
        <v>24</v>
      </c>
      <c r="D414" t="s">
        <v>52</v>
      </c>
      <c r="E414" s="1">
        <v>43621</v>
      </c>
      <c r="F414" t="s">
        <v>10</v>
      </c>
      <c r="G414">
        <v>413</v>
      </c>
      <c r="H414" t="str">
        <f>IF(AND(KohliStats[[#This Row],[runs]]&gt;=50,KohliStats[[#This Row],[runs]]&lt;100),"FIFTY",IF(KohliStats[[#This Row],[runs]]&gt;=100,"CENTURY",IF(KohliStats[[#This Row],[runs]]=0,"DUCK","")))</f>
        <v/>
      </c>
      <c r="I414">
        <v>19737</v>
      </c>
    </row>
    <row r="415" spans="1:9" x14ac:dyDescent="0.3">
      <c r="A415">
        <v>431</v>
      </c>
      <c r="B415">
        <v>82</v>
      </c>
      <c r="C415" t="s">
        <v>16</v>
      </c>
      <c r="D415" t="s">
        <v>53</v>
      </c>
      <c r="E415" s="1">
        <v>43625</v>
      </c>
      <c r="F415" t="s">
        <v>10</v>
      </c>
      <c r="G415">
        <v>414</v>
      </c>
      <c r="H415" t="str">
        <f>IF(AND(KohliStats[[#This Row],[runs]]&gt;=50,KohliStats[[#This Row],[runs]]&lt;100),"FIFTY",IF(KohliStats[[#This Row],[runs]]&gt;=100,"CENTURY",IF(KohliStats[[#This Row],[runs]]=0,"DUCK","")))</f>
        <v>FIFTY</v>
      </c>
      <c r="I415">
        <v>19819</v>
      </c>
    </row>
    <row r="416" spans="1:9" x14ac:dyDescent="0.3">
      <c r="A416">
        <v>432</v>
      </c>
      <c r="B416">
        <v>77</v>
      </c>
      <c r="C416" t="s">
        <v>12</v>
      </c>
      <c r="D416" t="s">
        <v>50</v>
      </c>
      <c r="E416" s="1">
        <v>43632</v>
      </c>
      <c r="F416" t="s">
        <v>10</v>
      </c>
      <c r="G416">
        <v>415</v>
      </c>
      <c r="H416" t="str">
        <f>IF(AND(KohliStats[[#This Row],[runs]]&gt;=50,KohliStats[[#This Row],[runs]]&lt;100),"FIFTY",IF(KohliStats[[#This Row],[runs]]&gt;=100,"CENTURY",IF(KohliStats[[#This Row],[runs]]=0,"DUCK","")))</f>
        <v>FIFTY</v>
      </c>
      <c r="I416">
        <v>19896</v>
      </c>
    </row>
    <row r="417" spans="1:9" x14ac:dyDescent="0.3">
      <c r="A417">
        <v>433</v>
      </c>
      <c r="B417">
        <v>67</v>
      </c>
      <c r="C417" t="s">
        <v>67</v>
      </c>
      <c r="D417" t="s">
        <v>52</v>
      </c>
      <c r="E417" s="1">
        <v>43638</v>
      </c>
      <c r="F417" t="s">
        <v>10</v>
      </c>
      <c r="G417">
        <v>416</v>
      </c>
      <c r="H417" t="str">
        <f>IF(AND(KohliStats[[#This Row],[runs]]&gt;=50,KohliStats[[#This Row],[runs]]&lt;100),"FIFTY",IF(KohliStats[[#This Row],[runs]]&gt;=100,"CENTURY",IF(KohliStats[[#This Row],[runs]]=0,"DUCK","")))</f>
        <v>FIFTY</v>
      </c>
      <c r="I417">
        <v>19963</v>
      </c>
    </row>
    <row r="418" spans="1:9" x14ac:dyDescent="0.3">
      <c r="A418">
        <v>434</v>
      </c>
      <c r="B418">
        <v>72</v>
      </c>
      <c r="C418" t="s">
        <v>14</v>
      </c>
      <c r="D418" t="s">
        <v>50</v>
      </c>
      <c r="E418" s="1">
        <v>43643</v>
      </c>
      <c r="F418" t="s">
        <v>10</v>
      </c>
      <c r="G418">
        <v>417</v>
      </c>
      <c r="H418" t="str">
        <f>IF(AND(KohliStats[[#This Row],[runs]]&gt;=50,KohliStats[[#This Row],[runs]]&lt;100),"FIFTY",IF(KohliStats[[#This Row],[runs]]&gt;=100,"CENTURY",IF(KohliStats[[#This Row],[runs]]=0,"DUCK","")))</f>
        <v>FIFTY</v>
      </c>
      <c r="I418">
        <v>20035</v>
      </c>
    </row>
    <row r="419" spans="1:9" x14ac:dyDescent="0.3">
      <c r="A419">
        <v>435</v>
      </c>
      <c r="B419">
        <v>66</v>
      </c>
      <c r="C419" t="s">
        <v>39</v>
      </c>
      <c r="D419" t="s">
        <v>72</v>
      </c>
      <c r="E419" s="1">
        <v>43646</v>
      </c>
      <c r="F419" t="s">
        <v>10</v>
      </c>
      <c r="G419">
        <v>418</v>
      </c>
      <c r="H419" t="str">
        <f>IF(AND(KohliStats[[#This Row],[runs]]&gt;=50,KohliStats[[#This Row],[runs]]&lt;100),"FIFTY",IF(KohliStats[[#This Row],[runs]]&gt;=100,"CENTURY",IF(KohliStats[[#This Row],[runs]]=0,"DUCK","")))</f>
        <v>FIFTY</v>
      </c>
      <c r="I419">
        <v>20101</v>
      </c>
    </row>
    <row r="420" spans="1:9" x14ac:dyDescent="0.3">
      <c r="A420">
        <v>436</v>
      </c>
      <c r="B420">
        <v>26</v>
      </c>
      <c r="C420" t="s">
        <v>23</v>
      </c>
      <c r="D420" t="s">
        <v>72</v>
      </c>
      <c r="E420" s="1">
        <v>43648</v>
      </c>
      <c r="F420" t="s">
        <v>10</v>
      </c>
      <c r="G420">
        <v>419</v>
      </c>
      <c r="H420" t="str">
        <f>IF(AND(KohliStats[[#This Row],[runs]]&gt;=50,KohliStats[[#This Row],[runs]]&lt;100),"FIFTY",IF(KohliStats[[#This Row],[runs]]&gt;=100,"CENTURY",IF(KohliStats[[#This Row],[runs]]=0,"DUCK","")))</f>
        <v/>
      </c>
      <c r="I420">
        <v>20127</v>
      </c>
    </row>
    <row r="421" spans="1:9" x14ac:dyDescent="0.3">
      <c r="A421">
        <v>437</v>
      </c>
      <c r="B421">
        <v>34</v>
      </c>
      <c r="C421" t="s">
        <v>8</v>
      </c>
      <c r="D421" t="s">
        <v>80</v>
      </c>
      <c r="E421" s="1">
        <v>43652</v>
      </c>
      <c r="F421" t="s">
        <v>10</v>
      </c>
      <c r="G421">
        <v>420</v>
      </c>
      <c r="H421" t="str">
        <f>IF(AND(KohliStats[[#This Row],[runs]]&gt;=50,KohliStats[[#This Row],[runs]]&lt;100),"FIFTY",IF(KohliStats[[#This Row],[runs]]&gt;=100,"CENTURY",IF(KohliStats[[#This Row],[runs]]=0,"DUCK","")))</f>
        <v/>
      </c>
      <c r="I421">
        <v>20161</v>
      </c>
    </row>
    <row r="422" spans="1:9" x14ac:dyDescent="0.3">
      <c r="A422">
        <v>438</v>
      </c>
      <c r="B422">
        <v>1</v>
      </c>
      <c r="C422" t="s">
        <v>31</v>
      </c>
      <c r="D422" t="s">
        <v>50</v>
      </c>
      <c r="E422" s="1">
        <v>43655</v>
      </c>
      <c r="F422" t="s">
        <v>10</v>
      </c>
      <c r="G422">
        <v>421</v>
      </c>
      <c r="H422" t="str">
        <f>IF(AND(KohliStats[[#This Row],[runs]]&gt;=50,KohliStats[[#This Row],[runs]]&lt;100),"FIFTY",IF(KohliStats[[#This Row],[runs]]&gt;=100,"CENTURY",IF(KohliStats[[#This Row],[runs]]=0,"DUCK","")))</f>
        <v/>
      </c>
      <c r="I422">
        <v>20162</v>
      </c>
    </row>
    <row r="423" spans="1:9" x14ac:dyDescent="0.3">
      <c r="A423">
        <v>439</v>
      </c>
      <c r="B423">
        <v>19</v>
      </c>
      <c r="C423" t="s">
        <v>14</v>
      </c>
      <c r="D423" t="s">
        <v>87</v>
      </c>
      <c r="E423" s="1">
        <v>43680</v>
      </c>
      <c r="F423" t="s">
        <v>30</v>
      </c>
      <c r="G423">
        <v>422</v>
      </c>
      <c r="H423" t="str">
        <f>IF(AND(KohliStats[[#This Row],[runs]]&gt;=50,KohliStats[[#This Row],[runs]]&lt;100),"FIFTY",IF(KohliStats[[#This Row],[runs]]&gt;=100,"CENTURY",IF(KohliStats[[#This Row],[runs]]=0,"DUCK","")))</f>
        <v/>
      </c>
      <c r="I423">
        <v>20181</v>
      </c>
    </row>
    <row r="424" spans="1:9" x14ac:dyDescent="0.3">
      <c r="A424">
        <v>440</v>
      </c>
      <c r="B424">
        <v>28</v>
      </c>
      <c r="C424" t="s">
        <v>14</v>
      </c>
      <c r="D424" t="s">
        <v>87</v>
      </c>
      <c r="E424" s="1">
        <v>43681</v>
      </c>
      <c r="F424" t="s">
        <v>30</v>
      </c>
      <c r="G424">
        <v>423</v>
      </c>
      <c r="H424" t="str">
        <f>IF(AND(KohliStats[[#This Row],[runs]]&gt;=50,KohliStats[[#This Row],[runs]]&lt;100),"FIFTY",IF(KohliStats[[#This Row],[runs]]&gt;=100,"CENTURY",IF(KohliStats[[#This Row],[runs]]=0,"DUCK","")))</f>
        <v/>
      </c>
      <c r="I424">
        <v>20209</v>
      </c>
    </row>
    <row r="425" spans="1:9" x14ac:dyDescent="0.3">
      <c r="A425">
        <v>441</v>
      </c>
      <c r="B425">
        <v>59</v>
      </c>
      <c r="C425" t="s">
        <v>14</v>
      </c>
      <c r="D425" t="s">
        <v>93</v>
      </c>
      <c r="E425" s="1">
        <v>43683</v>
      </c>
      <c r="F425" t="s">
        <v>30</v>
      </c>
      <c r="G425">
        <v>424</v>
      </c>
      <c r="H425" t="str">
        <f>IF(AND(KohliStats[[#This Row],[runs]]&gt;=50,KohliStats[[#This Row],[runs]]&lt;100),"FIFTY",IF(KohliStats[[#This Row],[runs]]&gt;=100,"CENTURY",IF(KohliStats[[#This Row],[runs]]=0,"DUCK","")))</f>
        <v>FIFTY</v>
      </c>
      <c r="I425">
        <v>20268</v>
      </c>
    </row>
    <row r="426" spans="1:9" x14ac:dyDescent="0.3">
      <c r="A426">
        <v>443</v>
      </c>
      <c r="B426">
        <v>120</v>
      </c>
      <c r="C426" t="s">
        <v>14</v>
      </c>
      <c r="D426" t="s">
        <v>44</v>
      </c>
      <c r="E426" s="1">
        <v>43688</v>
      </c>
      <c r="F426" t="s">
        <v>10</v>
      </c>
      <c r="G426">
        <v>425</v>
      </c>
      <c r="H426" t="str">
        <f>IF(AND(KohliStats[[#This Row],[runs]]&gt;=50,KohliStats[[#This Row],[runs]]&lt;100),"FIFTY",IF(KohliStats[[#This Row],[runs]]&gt;=100,"CENTURY",IF(KohliStats[[#This Row],[runs]]=0,"DUCK","")))</f>
        <v>CENTURY</v>
      </c>
      <c r="I426">
        <v>20388</v>
      </c>
    </row>
    <row r="427" spans="1:9" x14ac:dyDescent="0.3">
      <c r="A427">
        <v>444</v>
      </c>
      <c r="B427">
        <v>114</v>
      </c>
      <c r="C427" t="s">
        <v>14</v>
      </c>
      <c r="D427" t="s">
        <v>44</v>
      </c>
      <c r="E427" s="1">
        <v>43691</v>
      </c>
      <c r="F427" t="s">
        <v>10</v>
      </c>
      <c r="G427">
        <v>426</v>
      </c>
      <c r="H427" t="str">
        <f>IF(AND(KohliStats[[#This Row],[runs]]&gt;=50,KohliStats[[#This Row],[runs]]&lt;100),"FIFTY",IF(KohliStats[[#This Row],[runs]]&gt;=100,"CENTURY",IF(KohliStats[[#This Row],[runs]]=0,"DUCK","")))</f>
        <v>CENTURY</v>
      </c>
      <c r="I427">
        <v>20502</v>
      </c>
    </row>
    <row r="428" spans="1:9" x14ac:dyDescent="0.3">
      <c r="A428">
        <v>445</v>
      </c>
      <c r="B428">
        <v>9</v>
      </c>
      <c r="C428" t="s">
        <v>14</v>
      </c>
      <c r="D428" t="s">
        <v>45</v>
      </c>
      <c r="E428" s="1">
        <v>43699</v>
      </c>
      <c r="F428" t="s">
        <v>47</v>
      </c>
      <c r="G428">
        <v>427</v>
      </c>
      <c r="H428" t="str">
        <f>IF(AND(KohliStats[[#This Row],[runs]]&gt;=50,KohliStats[[#This Row],[runs]]&lt;100),"FIFTY",IF(KohliStats[[#This Row],[runs]]&gt;=100,"CENTURY",IF(KohliStats[[#This Row],[runs]]=0,"DUCK","")))</f>
        <v/>
      </c>
      <c r="I428">
        <v>20511</v>
      </c>
    </row>
    <row r="429" spans="1:9" x14ac:dyDescent="0.3">
      <c r="A429">
        <v>446</v>
      </c>
      <c r="B429">
        <v>51</v>
      </c>
      <c r="C429" t="s">
        <v>14</v>
      </c>
      <c r="D429" t="s">
        <v>45</v>
      </c>
      <c r="E429" s="1">
        <v>43699</v>
      </c>
      <c r="F429" t="s">
        <v>47</v>
      </c>
      <c r="G429">
        <v>428</v>
      </c>
      <c r="H429" t="str">
        <f>IF(AND(KohliStats[[#This Row],[runs]]&gt;=50,KohliStats[[#This Row],[runs]]&lt;100),"FIFTY",IF(KohliStats[[#This Row],[runs]]&gt;=100,"CENTURY",IF(KohliStats[[#This Row],[runs]]=0,"DUCK","")))</f>
        <v>FIFTY</v>
      </c>
      <c r="I429">
        <v>20562</v>
      </c>
    </row>
    <row r="430" spans="1:9" x14ac:dyDescent="0.3">
      <c r="A430">
        <v>447</v>
      </c>
      <c r="B430">
        <v>76</v>
      </c>
      <c r="C430" t="s">
        <v>14</v>
      </c>
      <c r="D430" t="s">
        <v>46</v>
      </c>
      <c r="E430" s="1">
        <v>43707</v>
      </c>
      <c r="F430" t="s">
        <v>47</v>
      </c>
      <c r="G430">
        <v>429</v>
      </c>
      <c r="H430" t="str">
        <f>IF(AND(KohliStats[[#This Row],[runs]]&gt;=50,KohliStats[[#This Row],[runs]]&lt;100),"FIFTY",IF(KohliStats[[#This Row],[runs]]&gt;=100,"CENTURY",IF(KohliStats[[#This Row],[runs]]=0,"DUCK","")))</f>
        <v>FIFTY</v>
      </c>
      <c r="I430">
        <v>20638</v>
      </c>
    </row>
    <row r="431" spans="1:9" x14ac:dyDescent="0.3">
      <c r="A431">
        <v>448</v>
      </c>
      <c r="B431">
        <v>0</v>
      </c>
      <c r="C431" t="s">
        <v>14</v>
      </c>
      <c r="D431" t="s">
        <v>46</v>
      </c>
      <c r="E431" s="1">
        <v>43707</v>
      </c>
      <c r="F431" t="s">
        <v>47</v>
      </c>
      <c r="G431">
        <v>430</v>
      </c>
      <c r="H431" t="str">
        <f>IF(AND(KohliStats[[#This Row],[runs]]&gt;=50,KohliStats[[#This Row],[runs]]&lt;100),"FIFTY",IF(KohliStats[[#This Row],[runs]]&gt;=100,"CENTURY",IF(KohliStats[[#This Row],[runs]]=0,"DUCK","")))</f>
        <v>DUCK</v>
      </c>
      <c r="I431">
        <v>20638</v>
      </c>
    </row>
    <row r="432" spans="1:9" x14ac:dyDescent="0.3">
      <c r="A432">
        <v>449</v>
      </c>
      <c r="B432">
        <v>72</v>
      </c>
      <c r="C432" t="s">
        <v>24</v>
      </c>
      <c r="D432" t="s">
        <v>18</v>
      </c>
      <c r="E432" s="1">
        <v>43726</v>
      </c>
      <c r="F432" t="s">
        <v>30</v>
      </c>
      <c r="G432">
        <v>431</v>
      </c>
      <c r="H432" t="str">
        <f>IF(AND(KohliStats[[#This Row],[runs]]&gt;=50,KohliStats[[#This Row],[runs]]&lt;100),"FIFTY",IF(KohliStats[[#This Row],[runs]]&gt;=100,"CENTURY",IF(KohliStats[[#This Row],[runs]]=0,"DUCK","")))</f>
        <v>FIFTY</v>
      </c>
      <c r="I432">
        <v>20710</v>
      </c>
    </row>
    <row r="433" spans="1:9" x14ac:dyDescent="0.3">
      <c r="A433">
        <v>450</v>
      </c>
      <c r="B433">
        <v>9</v>
      </c>
      <c r="C433" t="s">
        <v>24</v>
      </c>
      <c r="D433" t="s">
        <v>34</v>
      </c>
      <c r="E433" s="1">
        <v>43730</v>
      </c>
      <c r="F433" t="s">
        <v>30</v>
      </c>
      <c r="G433">
        <v>432</v>
      </c>
      <c r="H433" t="str">
        <f>IF(AND(KohliStats[[#This Row],[runs]]&gt;=50,KohliStats[[#This Row],[runs]]&lt;100),"FIFTY",IF(KohliStats[[#This Row],[runs]]&gt;=100,"CENTURY",IF(KohliStats[[#This Row],[runs]]=0,"DUCK","")))</f>
        <v/>
      </c>
      <c r="I433">
        <v>20719</v>
      </c>
    </row>
    <row r="434" spans="1:9" x14ac:dyDescent="0.3">
      <c r="A434">
        <v>451</v>
      </c>
      <c r="B434">
        <v>20</v>
      </c>
      <c r="C434" t="s">
        <v>24</v>
      </c>
      <c r="D434" t="s">
        <v>32</v>
      </c>
      <c r="E434" s="1">
        <v>43740</v>
      </c>
      <c r="F434" t="s">
        <v>47</v>
      </c>
      <c r="G434">
        <v>433</v>
      </c>
      <c r="H434" t="str">
        <f>IF(AND(KohliStats[[#This Row],[runs]]&gt;=50,KohliStats[[#This Row],[runs]]&lt;100),"FIFTY",IF(KohliStats[[#This Row],[runs]]&gt;=100,"CENTURY",IF(KohliStats[[#This Row],[runs]]=0,"DUCK","")))</f>
        <v/>
      </c>
      <c r="I434">
        <v>20739</v>
      </c>
    </row>
    <row r="435" spans="1:9" x14ac:dyDescent="0.3">
      <c r="A435">
        <v>452</v>
      </c>
      <c r="B435">
        <v>31</v>
      </c>
      <c r="C435" t="s">
        <v>24</v>
      </c>
      <c r="D435" t="s">
        <v>32</v>
      </c>
      <c r="E435" s="1">
        <v>43740</v>
      </c>
      <c r="F435" t="s">
        <v>47</v>
      </c>
      <c r="G435">
        <v>434</v>
      </c>
      <c r="H435" t="str">
        <f>IF(AND(KohliStats[[#This Row],[runs]]&gt;=50,KohliStats[[#This Row],[runs]]&lt;100),"FIFTY",IF(KohliStats[[#This Row],[runs]]&gt;=100,"CENTURY",IF(KohliStats[[#This Row],[runs]]=0,"DUCK","")))</f>
        <v/>
      </c>
      <c r="I435">
        <v>20770</v>
      </c>
    </row>
    <row r="436" spans="1:9" x14ac:dyDescent="0.3">
      <c r="A436">
        <v>453</v>
      </c>
      <c r="B436">
        <v>254</v>
      </c>
      <c r="C436" t="s">
        <v>24</v>
      </c>
      <c r="D436" t="s">
        <v>68</v>
      </c>
      <c r="E436" s="1">
        <v>43748</v>
      </c>
      <c r="F436" t="s">
        <v>47</v>
      </c>
      <c r="G436">
        <v>435</v>
      </c>
      <c r="H436" t="str">
        <f>IF(AND(KohliStats[[#This Row],[runs]]&gt;=50,KohliStats[[#This Row],[runs]]&lt;100),"FIFTY",IF(KohliStats[[#This Row],[runs]]&gt;=100,"CENTURY",IF(KohliStats[[#This Row],[runs]]=0,"DUCK","")))</f>
        <v>CENTURY</v>
      </c>
      <c r="I436">
        <v>21024</v>
      </c>
    </row>
    <row r="437" spans="1:9" x14ac:dyDescent="0.3">
      <c r="A437">
        <v>454</v>
      </c>
      <c r="B437">
        <v>12</v>
      </c>
      <c r="C437" t="s">
        <v>24</v>
      </c>
      <c r="D437" t="s">
        <v>70</v>
      </c>
      <c r="E437" s="1">
        <v>43757</v>
      </c>
      <c r="F437" t="s">
        <v>47</v>
      </c>
      <c r="G437">
        <v>436</v>
      </c>
      <c r="H437" t="str">
        <f>IF(AND(KohliStats[[#This Row],[runs]]&gt;=50,KohliStats[[#This Row],[runs]]&lt;100),"FIFTY",IF(KohliStats[[#This Row],[runs]]&gt;=100,"CENTURY",IF(KohliStats[[#This Row],[runs]]=0,"DUCK","")))</f>
        <v/>
      </c>
      <c r="I437">
        <v>21036</v>
      </c>
    </row>
    <row r="438" spans="1:9" x14ac:dyDescent="0.3">
      <c r="A438">
        <v>455</v>
      </c>
      <c r="B438">
        <v>0</v>
      </c>
      <c r="C438" t="s">
        <v>23</v>
      </c>
      <c r="D438" t="s">
        <v>58</v>
      </c>
      <c r="E438" s="1">
        <v>43783</v>
      </c>
      <c r="F438" t="s">
        <v>47</v>
      </c>
      <c r="G438">
        <v>437</v>
      </c>
      <c r="H438" t="str">
        <f>IF(AND(KohliStats[[#This Row],[runs]]&gt;=50,KohliStats[[#This Row],[runs]]&lt;100),"FIFTY",IF(KohliStats[[#This Row],[runs]]&gt;=100,"CENTURY",IF(KohliStats[[#This Row],[runs]]=0,"DUCK","")))</f>
        <v>DUCK</v>
      </c>
      <c r="I438">
        <v>21036</v>
      </c>
    </row>
    <row r="439" spans="1:9" x14ac:dyDescent="0.3">
      <c r="A439">
        <v>456</v>
      </c>
      <c r="B439">
        <v>136</v>
      </c>
      <c r="C439" t="s">
        <v>23</v>
      </c>
      <c r="D439" t="s">
        <v>21</v>
      </c>
      <c r="E439" s="1">
        <v>43791</v>
      </c>
      <c r="F439" t="s">
        <v>47</v>
      </c>
      <c r="G439">
        <v>438</v>
      </c>
      <c r="H439" t="str">
        <f>IF(AND(KohliStats[[#This Row],[runs]]&gt;=50,KohliStats[[#This Row],[runs]]&lt;100),"FIFTY",IF(KohliStats[[#This Row],[runs]]&gt;=100,"CENTURY",IF(KohliStats[[#This Row],[runs]]=0,"DUCK","")))</f>
        <v>CENTURY</v>
      </c>
      <c r="I439">
        <v>21172</v>
      </c>
    </row>
    <row r="440" spans="1:9" x14ac:dyDescent="0.3">
      <c r="A440">
        <v>457</v>
      </c>
      <c r="B440">
        <v>94</v>
      </c>
      <c r="C440" t="s">
        <v>14</v>
      </c>
      <c r="D440" t="s">
        <v>56</v>
      </c>
      <c r="E440" s="1">
        <v>43805</v>
      </c>
      <c r="F440" t="s">
        <v>30</v>
      </c>
      <c r="G440">
        <v>439</v>
      </c>
      <c r="H440" t="str">
        <f>IF(AND(KohliStats[[#This Row],[runs]]&gt;=50,KohliStats[[#This Row],[runs]]&lt;100),"FIFTY",IF(KohliStats[[#This Row],[runs]]&gt;=100,"CENTURY",IF(KohliStats[[#This Row],[runs]]=0,"DUCK","")))</f>
        <v>FIFTY</v>
      </c>
      <c r="I440">
        <v>21266</v>
      </c>
    </row>
    <row r="441" spans="1:9" x14ac:dyDescent="0.3">
      <c r="A441">
        <v>458</v>
      </c>
      <c r="B441">
        <v>19</v>
      </c>
      <c r="C441" t="s">
        <v>14</v>
      </c>
      <c r="D441" t="s">
        <v>88</v>
      </c>
      <c r="E441" s="1">
        <v>43807</v>
      </c>
      <c r="F441" t="s">
        <v>30</v>
      </c>
      <c r="G441">
        <v>440</v>
      </c>
      <c r="H441" t="str">
        <f>IF(AND(KohliStats[[#This Row],[runs]]&gt;=50,KohliStats[[#This Row],[runs]]&lt;100),"FIFTY",IF(KohliStats[[#This Row],[runs]]&gt;=100,"CENTURY",IF(KohliStats[[#This Row],[runs]]=0,"DUCK","")))</f>
        <v/>
      </c>
      <c r="I441">
        <v>21285</v>
      </c>
    </row>
    <row r="442" spans="1:9" x14ac:dyDescent="0.3">
      <c r="A442">
        <v>459</v>
      </c>
      <c r="B442">
        <v>70</v>
      </c>
      <c r="C442" t="s">
        <v>14</v>
      </c>
      <c r="D442" t="s">
        <v>43</v>
      </c>
      <c r="E442" s="1">
        <v>43810</v>
      </c>
      <c r="F442" t="s">
        <v>30</v>
      </c>
      <c r="G442">
        <v>441</v>
      </c>
      <c r="H442" t="str">
        <f>IF(AND(KohliStats[[#This Row],[runs]]&gt;=50,KohliStats[[#This Row],[runs]]&lt;100),"FIFTY",IF(KohliStats[[#This Row],[runs]]&gt;=100,"CENTURY",IF(KohliStats[[#This Row],[runs]]=0,"DUCK","")))</f>
        <v>FIFTY</v>
      </c>
      <c r="I442">
        <v>21355</v>
      </c>
    </row>
    <row r="443" spans="1:9" x14ac:dyDescent="0.3">
      <c r="A443">
        <v>460</v>
      </c>
      <c r="B443">
        <v>4</v>
      </c>
      <c r="C443" t="s">
        <v>14</v>
      </c>
      <c r="D443" t="s">
        <v>35</v>
      </c>
      <c r="E443" s="1">
        <v>43814</v>
      </c>
      <c r="F443" t="s">
        <v>10</v>
      </c>
      <c r="G443">
        <v>442</v>
      </c>
      <c r="H443" t="str">
        <f>IF(AND(KohliStats[[#This Row],[runs]]&gt;=50,KohliStats[[#This Row],[runs]]&lt;100),"FIFTY",IF(KohliStats[[#This Row],[runs]]&gt;=100,"CENTURY",IF(KohliStats[[#This Row],[runs]]=0,"DUCK","")))</f>
        <v/>
      </c>
      <c r="I443">
        <v>21359</v>
      </c>
    </row>
    <row r="444" spans="1:9" x14ac:dyDescent="0.3">
      <c r="A444">
        <v>461</v>
      </c>
      <c r="B444">
        <v>0</v>
      </c>
      <c r="C444" t="s">
        <v>14</v>
      </c>
      <c r="D444" t="s">
        <v>32</v>
      </c>
      <c r="E444" s="1">
        <v>43817</v>
      </c>
      <c r="F444" t="s">
        <v>10</v>
      </c>
      <c r="G444">
        <v>443</v>
      </c>
      <c r="H444" t="str">
        <f>IF(AND(KohliStats[[#This Row],[runs]]&gt;=50,KohliStats[[#This Row],[runs]]&lt;100),"FIFTY",IF(KohliStats[[#This Row],[runs]]&gt;=100,"CENTURY",IF(KohliStats[[#This Row],[runs]]=0,"DUCK","")))</f>
        <v>DUCK</v>
      </c>
      <c r="I444">
        <v>21359</v>
      </c>
    </row>
    <row r="445" spans="1:9" x14ac:dyDescent="0.3">
      <c r="A445">
        <v>462</v>
      </c>
      <c r="B445">
        <v>85</v>
      </c>
      <c r="C445" t="s">
        <v>14</v>
      </c>
      <c r="D445" t="s">
        <v>57</v>
      </c>
      <c r="E445" s="1">
        <v>43821</v>
      </c>
      <c r="F445" t="s">
        <v>10</v>
      </c>
      <c r="G445">
        <v>444</v>
      </c>
      <c r="H445" t="str">
        <f>IF(AND(KohliStats[[#This Row],[runs]]&gt;=50,KohliStats[[#This Row],[runs]]&lt;100),"FIFTY",IF(KohliStats[[#This Row],[runs]]&gt;=100,"CENTURY",IF(KohliStats[[#This Row],[runs]]=0,"DUCK","")))</f>
        <v>FIFTY</v>
      </c>
      <c r="I445">
        <v>21444</v>
      </c>
    </row>
    <row r="446" spans="1:9" x14ac:dyDescent="0.3">
      <c r="A446">
        <v>464</v>
      </c>
      <c r="B446">
        <v>30</v>
      </c>
      <c r="C446" t="s">
        <v>8</v>
      </c>
      <c r="D446" t="s">
        <v>58</v>
      </c>
      <c r="E446" s="1">
        <v>43837</v>
      </c>
      <c r="F446" t="s">
        <v>30</v>
      </c>
      <c r="G446">
        <v>445</v>
      </c>
      <c r="H446" t="str">
        <f>IF(AND(KohliStats[[#This Row],[runs]]&gt;=50,KohliStats[[#This Row],[runs]]&lt;100),"FIFTY",IF(KohliStats[[#This Row],[runs]]&gt;=100,"CENTURY",IF(KohliStats[[#This Row],[runs]]=0,"DUCK","")))</f>
        <v/>
      </c>
      <c r="I446">
        <v>21474</v>
      </c>
    </row>
    <row r="447" spans="1:9" x14ac:dyDescent="0.3">
      <c r="A447">
        <v>465</v>
      </c>
      <c r="B447">
        <v>26</v>
      </c>
      <c r="C447" t="s">
        <v>8</v>
      </c>
      <c r="D447" t="s">
        <v>68</v>
      </c>
      <c r="E447" s="1">
        <v>43840</v>
      </c>
      <c r="F447" t="s">
        <v>30</v>
      </c>
      <c r="G447">
        <v>446</v>
      </c>
      <c r="H447" t="str">
        <f>IF(AND(KohliStats[[#This Row],[runs]]&gt;=50,KohliStats[[#This Row],[runs]]&lt;100),"FIFTY",IF(KohliStats[[#This Row],[runs]]&gt;=100,"CENTURY",IF(KohliStats[[#This Row],[runs]]=0,"DUCK","")))</f>
        <v/>
      </c>
      <c r="I447">
        <v>21500</v>
      </c>
    </row>
    <row r="448" spans="1:9" x14ac:dyDescent="0.3">
      <c r="A448">
        <v>466</v>
      </c>
      <c r="B448">
        <v>16</v>
      </c>
      <c r="C448" t="s">
        <v>16</v>
      </c>
      <c r="D448" t="s">
        <v>43</v>
      </c>
      <c r="E448" s="1">
        <v>43844</v>
      </c>
      <c r="F448" t="s">
        <v>10</v>
      </c>
      <c r="G448">
        <v>447</v>
      </c>
      <c r="H448" t="str">
        <f>IF(AND(KohliStats[[#This Row],[runs]]&gt;=50,KohliStats[[#This Row],[runs]]&lt;100),"FIFTY",IF(KohliStats[[#This Row],[runs]]&gt;=100,"CENTURY",IF(KohliStats[[#This Row],[runs]]=0,"DUCK","")))</f>
        <v/>
      </c>
      <c r="I448">
        <v>21516</v>
      </c>
    </row>
    <row r="449" spans="1:9" x14ac:dyDescent="0.3">
      <c r="A449">
        <v>467</v>
      </c>
      <c r="B449">
        <v>78</v>
      </c>
      <c r="C449" t="s">
        <v>16</v>
      </c>
      <c r="D449" t="s">
        <v>19</v>
      </c>
      <c r="E449" s="1">
        <v>43847</v>
      </c>
      <c r="F449" t="s">
        <v>10</v>
      </c>
      <c r="G449">
        <v>448</v>
      </c>
      <c r="H449" t="str">
        <f>IF(AND(KohliStats[[#This Row],[runs]]&gt;=50,KohliStats[[#This Row],[runs]]&lt;100),"FIFTY",IF(KohliStats[[#This Row],[runs]]&gt;=100,"CENTURY",IF(KohliStats[[#This Row],[runs]]=0,"DUCK","")))</f>
        <v>FIFTY</v>
      </c>
      <c r="I449">
        <v>21594</v>
      </c>
    </row>
    <row r="450" spans="1:9" x14ac:dyDescent="0.3">
      <c r="A450">
        <v>468</v>
      </c>
      <c r="B450">
        <v>89</v>
      </c>
      <c r="C450" t="s">
        <v>16</v>
      </c>
      <c r="D450" t="s">
        <v>34</v>
      </c>
      <c r="E450" s="1">
        <v>43849</v>
      </c>
      <c r="F450" t="s">
        <v>10</v>
      </c>
      <c r="G450">
        <v>449</v>
      </c>
      <c r="H450" t="str">
        <f>IF(AND(KohliStats[[#This Row],[runs]]&gt;=50,KohliStats[[#This Row],[runs]]&lt;100),"FIFTY",IF(KohliStats[[#This Row],[runs]]&gt;=100,"CENTURY",IF(KohliStats[[#This Row],[runs]]=0,"DUCK","")))</f>
        <v>FIFTY</v>
      </c>
      <c r="I450">
        <v>21683</v>
      </c>
    </row>
    <row r="451" spans="1:9" x14ac:dyDescent="0.3">
      <c r="A451">
        <v>469</v>
      </c>
      <c r="B451">
        <v>45</v>
      </c>
      <c r="C451" t="s">
        <v>31</v>
      </c>
      <c r="D451" t="s">
        <v>76</v>
      </c>
      <c r="E451" s="1">
        <v>43854</v>
      </c>
      <c r="F451" t="s">
        <v>30</v>
      </c>
      <c r="G451">
        <v>450</v>
      </c>
      <c r="H451" t="str">
        <f>IF(AND(KohliStats[[#This Row],[runs]]&gt;=50,KohliStats[[#This Row],[runs]]&lt;100),"FIFTY",IF(KohliStats[[#This Row],[runs]]&gt;=100,"CENTURY",IF(KohliStats[[#This Row],[runs]]=0,"DUCK","")))</f>
        <v/>
      </c>
      <c r="I451">
        <v>21728</v>
      </c>
    </row>
    <row r="452" spans="1:9" x14ac:dyDescent="0.3">
      <c r="A452">
        <v>470</v>
      </c>
      <c r="B452">
        <v>11</v>
      </c>
      <c r="C452" t="s">
        <v>31</v>
      </c>
      <c r="D452" t="s">
        <v>76</v>
      </c>
      <c r="E452" s="1">
        <v>43856</v>
      </c>
      <c r="F452" t="s">
        <v>30</v>
      </c>
      <c r="G452">
        <v>451</v>
      </c>
      <c r="H452" t="str">
        <f>IF(AND(KohliStats[[#This Row],[runs]]&gt;=50,KohliStats[[#This Row],[runs]]&lt;100),"FIFTY",IF(KohliStats[[#This Row],[runs]]&gt;=100,"CENTURY",IF(KohliStats[[#This Row],[runs]]=0,"DUCK","")))</f>
        <v/>
      </c>
      <c r="I452">
        <v>21739</v>
      </c>
    </row>
    <row r="453" spans="1:9" x14ac:dyDescent="0.3">
      <c r="A453">
        <v>471</v>
      </c>
      <c r="B453">
        <v>38</v>
      </c>
      <c r="C453" t="s">
        <v>31</v>
      </c>
      <c r="D453" t="s">
        <v>75</v>
      </c>
      <c r="E453" s="1">
        <v>43859</v>
      </c>
      <c r="F453" t="s">
        <v>30</v>
      </c>
      <c r="G453">
        <v>452</v>
      </c>
      <c r="H453" t="str">
        <f>IF(AND(KohliStats[[#This Row],[runs]]&gt;=50,KohliStats[[#This Row],[runs]]&lt;100),"FIFTY",IF(KohliStats[[#This Row],[runs]]&gt;=100,"CENTURY",IF(KohliStats[[#This Row],[runs]]=0,"DUCK","")))</f>
        <v/>
      </c>
      <c r="I453">
        <v>21777</v>
      </c>
    </row>
    <row r="454" spans="1:9" x14ac:dyDescent="0.3">
      <c r="A454">
        <v>472</v>
      </c>
      <c r="B454">
        <v>11</v>
      </c>
      <c r="C454" t="s">
        <v>31</v>
      </c>
      <c r="D454" t="s">
        <v>77</v>
      </c>
      <c r="E454" s="1">
        <v>43861</v>
      </c>
      <c r="F454" t="s">
        <v>30</v>
      </c>
      <c r="G454">
        <v>453</v>
      </c>
      <c r="H454" t="str">
        <f>IF(AND(KohliStats[[#This Row],[runs]]&gt;=50,KohliStats[[#This Row],[runs]]&lt;100),"FIFTY",IF(KohliStats[[#This Row],[runs]]&gt;=100,"CENTURY",IF(KohliStats[[#This Row],[runs]]=0,"DUCK","")))</f>
        <v/>
      </c>
      <c r="I454">
        <v>21788</v>
      </c>
    </row>
    <row r="455" spans="1:9" x14ac:dyDescent="0.3">
      <c r="A455">
        <v>473</v>
      </c>
      <c r="B455">
        <v>51</v>
      </c>
      <c r="C455" t="s">
        <v>31</v>
      </c>
      <c r="D455" t="s">
        <v>75</v>
      </c>
      <c r="E455" s="1">
        <v>43866</v>
      </c>
      <c r="F455" t="s">
        <v>10</v>
      </c>
      <c r="G455">
        <v>454</v>
      </c>
      <c r="H455" t="str">
        <f>IF(AND(KohliStats[[#This Row],[runs]]&gt;=50,KohliStats[[#This Row],[runs]]&lt;100),"FIFTY",IF(KohliStats[[#This Row],[runs]]&gt;=100,"CENTURY",IF(KohliStats[[#This Row],[runs]]=0,"DUCK","")))</f>
        <v>FIFTY</v>
      </c>
      <c r="I455">
        <v>21839</v>
      </c>
    </row>
    <row r="456" spans="1:9" x14ac:dyDescent="0.3">
      <c r="A456">
        <v>474</v>
      </c>
      <c r="B456">
        <v>15</v>
      </c>
      <c r="C456" t="s">
        <v>31</v>
      </c>
      <c r="D456" t="s">
        <v>76</v>
      </c>
      <c r="E456" s="1">
        <v>43869</v>
      </c>
      <c r="F456" t="s">
        <v>10</v>
      </c>
      <c r="G456">
        <v>455</v>
      </c>
      <c r="H456" t="str">
        <f>IF(AND(KohliStats[[#This Row],[runs]]&gt;=50,KohliStats[[#This Row],[runs]]&lt;100),"FIFTY",IF(KohliStats[[#This Row],[runs]]&gt;=100,"CENTURY",IF(KohliStats[[#This Row],[runs]]=0,"DUCK","")))</f>
        <v/>
      </c>
      <c r="I456">
        <v>21854</v>
      </c>
    </row>
    <row r="457" spans="1:9" x14ac:dyDescent="0.3">
      <c r="A457">
        <v>475</v>
      </c>
      <c r="B457">
        <v>9</v>
      </c>
      <c r="C457" t="s">
        <v>31</v>
      </c>
      <c r="D457" t="s">
        <v>92</v>
      </c>
      <c r="E457" s="1">
        <v>43872</v>
      </c>
      <c r="F457" t="s">
        <v>10</v>
      </c>
      <c r="G457">
        <v>456</v>
      </c>
      <c r="H457" t="str">
        <f>IF(AND(KohliStats[[#This Row],[runs]]&gt;=50,KohliStats[[#This Row],[runs]]&lt;100),"FIFTY",IF(KohliStats[[#This Row],[runs]]&gt;=100,"CENTURY",IF(KohliStats[[#This Row],[runs]]=0,"DUCK","")))</f>
        <v/>
      </c>
      <c r="I457">
        <v>21863</v>
      </c>
    </row>
    <row r="458" spans="1:9" x14ac:dyDescent="0.3">
      <c r="A458">
        <v>476</v>
      </c>
      <c r="B458">
        <v>2</v>
      </c>
      <c r="C458" t="s">
        <v>31</v>
      </c>
      <c r="D458" t="s">
        <v>77</v>
      </c>
      <c r="E458" s="1">
        <v>43882</v>
      </c>
      <c r="F458" t="s">
        <v>47</v>
      </c>
      <c r="G458">
        <v>457</v>
      </c>
      <c r="H458" t="str">
        <f>IF(AND(KohliStats[[#This Row],[runs]]&gt;=50,KohliStats[[#This Row],[runs]]&lt;100),"FIFTY",IF(KohliStats[[#This Row],[runs]]&gt;=100,"CENTURY",IF(KohliStats[[#This Row],[runs]]=0,"DUCK","")))</f>
        <v/>
      </c>
      <c r="I458">
        <v>21865</v>
      </c>
    </row>
    <row r="459" spans="1:9" x14ac:dyDescent="0.3">
      <c r="A459">
        <v>477</v>
      </c>
      <c r="B459">
        <v>19</v>
      </c>
      <c r="C459" t="s">
        <v>31</v>
      </c>
      <c r="D459" t="s">
        <v>77</v>
      </c>
      <c r="E459" s="1">
        <v>43882</v>
      </c>
      <c r="F459" t="s">
        <v>47</v>
      </c>
      <c r="G459">
        <v>458</v>
      </c>
      <c r="H459" t="str">
        <f>IF(AND(KohliStats[[#This Row],[runs]]&gt;=50,KohliStats[[#This Row],[runs]]&lt;100),"FIFTY",IF(KohliStats[[#This Row],[runs]]&gt;=100,"CENTURY",IF(KohliStats[[#This Row],[runs]]=0,"DUCK","")))</f>
        <v/>
      </c>
      <c r="I459">
        <v>21884</v>
      </c>
    </row>
    <row r="460" spans="1:9" x14ac:dyDescent="0.3">
      <c r="A460">
        <v>478</v>
      </c>
      <c r="B460">
        <v>3</v>
      </c>
      <c r="C460" t="s">
        <v>31</v>
      </c>
      <c r="D460" t="s">
        <v>94</v>
      </c>
      <c r="E460" s="1">
        <v>43890</v>
      </c>
      <c r="F460" t="s">
        <v>47</v>
      </c>
      <c r="G460">
        <v>459</v>
      </c>
      <c r="H460" t="str">
        <f>IF(AND(KohliStats[[#This Row],[runs]]&gt;=50,KohliStats[[#This Row],[runs]]&lt;100),"FIFTY",IF(KohliStats[[#This Row],[runs]]&gt;=100,"CENTURY",IF(KohliStats[[#This Row],[runs]]=0,"DUCK","")))</f>
        <v/>
      </c>
      <c r="I460">
        <v>21887</v>
      </c>
    </row>
    <row r="461" spans="1:9" x14ac:dyDescent="0.3">
      <c r="A461">
        <v>479</v>
      </c>
      <c r="B461">
        <v>14</v>
      </c>
      <c r="C461" t="s">
        <v>31</v>
      </c>
      <c r="D461" t="s">
        <v>94</v>
      </c>
      <c r="E461" s="1">
        <v>43890</v>
      </c>
      <c r="F461" t="s">
        <v>47</v>
      </c>
      <c r="G461">
        <v>460</v>
      </c>
      <c r="H461" t="str">
        <f>IF(AND(KohliStats[[#This Row],[runs]]&gt;=50,KohliStats[[#This Row],[runs]]&lt;100),"FIFTY",IF(KohliStats[[#This Row],[runs]]&gt;=100,"CENTURY",IF(KohliStats[[#This Row],[runs]]=0,"DUCK","")))</f>
        <v/>
      </c>
      <c r="I461">
        <v>21901</v>
      </c>
    </row>
    <row r="462" spans="1:9" x14ac:dyDescent="0.3">
      <c r="A462">
        <v>480</v>
      </c>
      <c r="B462">
        <v>21</v>
      </c>
      <c r="C462" t="s">
        <v>16</v>
      </c>
      <c r="D462" t="s">
        <v>60</v>
      </c>
      <c r="E462" s="1">
        <v>44162</v>
      </c>
      <c r="F462" t="s">
        <v>10</v>
      </c>
      <c r="G462">
        <v>461</v>
      </c>
      <c r="H462" t="str">
        <f>IF(AND(KohliStats[[#This Row],[runs]]&gt;=50,KohliStats[[#This Row],[runs]]&lt;100),"FIFTY",IF(KohliStats[[#This Row],[runs]]&gt;=100,"CENTURY",IF(KohliStats[[#This Row],[runs]]=0,"DUCK","")))</f>
        <v/>
      </c>
      <c r="I462">
        <v>21922</v>
      </c>
    </row>
    <row r="463" spans="1:9" x14ac:dyDescent="0.3">
      <c r="A463">
        <v>481</v>
      </c>
      <c r="B463">
        <v>89</v>
      </c>
      <c r="C463" t="s">
        <v>16</v>
      </c>
      <c r="D463" t="s">
        <v>60</v>
      </c>
      <c r="E463" s="1">
        <v>44164</v>
      </c>
      <c r="F463" t="s">
        <v>10</v>
      </c>
      <c r="G463">
        <v>462</v>
      </c>
      <c r="H463" t="str">
        <f>IF(AND(KohliStats[[#This Row],[runs]]&gt;=50,KohliStats[[#This Row],[runs]]&lt;100),"FIFTY",IF(KohliStats[[#This Row],[runs]]&gt;=100,"CENTURY",IF(KohliStats[[#This Row],[runs]]=0,"DUCK","")))</f>
        <v>FIFTY</v>
      </c>
      <c r="I463">
        <v>22011</v>
      </c>
    </row>
    <row r="464" spans="1:9" x14ac:dyDescent="0.3">
      <c r="A464">
        <v>482</v>
      </c>
      <c r="B464">
        <v>63</v>
      </c>
      <c r="C464" t="s">
        <v>16</v>
      </c>
      <c r="D464" t="s">
        <v>85</v>
      </c>
      <c r="E464" s="1">
        <v>44167</v>
      </c>
      <c r="F464" t="s">
        <v>10</v>
      </c>
      <c r="G464">
        <v>463</v>
      </c>
      <c r="H464" t="str">
        <f>IF(AND(KohliStats[[#This Row],[runs]]&gt;=50,KohliStats[[#This Row],[runs]]&lt;100),"FIFTY",IF(KohliStats[[#This Row],[runs]]&gt;=100,"CENTURY",IF(KohliStats[[#This Row],[runs]]=0,"DUCK","")))</f>
        <v>FIFTY</v>
      </c>
      <c r="I464">
        <v>22074</v>
      </c>
    </row>
    <row r="465" spans="1:9" x14ac:dyDescent="0.3">
      <c r="A465">
        <v>483</v>
      </c>
      <c r="B465">
        <v>9</v>
      </c>
      <c r="C465" t="s">
        <v>16</v>
      </c>
      <c r="D465" t="s">
        <v>85</v>
      </c>
      <c r="E465" s="1">
        <v>44169</v>
      </c>
      <c r="F465" t="s">
        <v>30</v>
      </c>
      <c r="G465">
        <v>464</v>
      </c>
      <c r="H465" t="str">
        <f>IF(AND(KohliStats[[#This Row],[runs]]&gt;=50,KohliStats[[#This Row],[runs]]&lt;100),"FIFTY",IF(KohliStats[[#This Row],[runs]]&gt;=100,"CENTURY",IF(KohliStats[[#This Row],[runs]]=0,"DUCK","")))</f>
        <v/>
      </c>
      <c r="I465">
        <v>22083</v>
      </c>
    </row>
    <row r="466" spans="1:9" x14ac:dyDescent="0.3">
      <c r="A466">
        <v>484</v>
      </c>
      <c r="B466">
        <v>40</v>
      </c>
      <c r="C466" t="s">
        <v>16</v>
      </c>
      <c r="D466" t="s">
        <v>60</v>
      </c>
      <c r="E466" s="1">
        <v>44171</v>
      </c>
      <c r="F466" t="s">
        <v>30</v>
      </c>
      <c r="G466">
        <v>465</v>
      </c>
      <c r="H466" t="str">
        <f>IF(AND(KohliStats[[#This Row],[runs]]&gt;=50,KohliStats[[#This Row],[runs]]&lt;100),"FIFTY",IF(KohliStats[[#This Row],[runs]]&gt;=100,"CENTURY",IF(KohliStats[[#This Row],[runs]]=0,"DUCK","")))</f>
        <v/>
      </c>
      <c r="I466">
        <v>22123</v>
      </c>
    </row>
    <row r="467" spans="1:9" x14ac:dyDescent="0.3">
      <c r="A467">
        <v>485</v>
      </c>
      <c r="B467">
        <v>85</v>
      </c>
      <c r="C467" t="s">
        <v>16</v>
      </c>
      <c r="D467" t="s">
        <v>60</v>
      </c>
      <c r="E467" s="1">
        <v>44173</v>
      </c>
      <c r="F467" t="s">
        <v>30</v>
      </c>
      <c r="G467">
        <v>466</v>
      </c>
      <c r="H467" t="str">
        <f>IF(AND(KohliStats[[#This Row],[runs]]&gt;=50,KohliStats[[#This Row],[runs]]&lt;100),"FIFTY",IF(KohliStats[[#This Row],[runs]]&gt;=100,"CENTURY",IF(KohliStats[[#This Row],[runs]]=0,"DUCK","")))</f>
        <v>FIFTY</v>
      </c>
      <c r="I467">
        <v>22208</v>
      </c>
    </row>
    <row r="468" spans="1:9" x14ac:dyDescent="0.3">
      <c r="A468">
        <v>486</v>
      </c>
      <c r="B468">
        <v>74</v>
      </c>
      <c r="C468" t="s">
        <v>16</v>
      </c>
      <c r="D468" t="s">
        <v>62</v>
      </c>
      <c r="E468" s="1">
        <v>44182</v>
      </c>
      <c r="F468" t="s">
        <v>47</v>
      </c>
      <c r="G468">
        <v>467</v>
      </c>
      <c r="H468" t="str">
        <f>IF(AND(KohliStats[[#This Row],[runs]]&gt;=50,KohliStats[[#This Row],[runs]]&lt;100),"FIFTY",IF(KohliStats[[#This Row],[runs]]&gt;=100,"CENTURY",IF(KohliStats[[#This Row],[runs]]=0,"DUCK","")))</f>
        <v>FIFTY</v>
      </c>
      <c r="I468">
        <v>22282</v>
      </c>
    </row>
    <row r="469" spans="1:9" x14ac:dyDescent="0.3">
      <c r="A469">
        <v>487</v>
      </c>
      <c r="B469">
        <v>4</v>
      </c>
      <c r="C469" t="s">
        <v>16</v>
      </c>
      <c r="D469" t="s">
        <v>62</v>
      </c>
      <c r="E469" s="1">
        <v>44182</v>
      </c>
      <c r="F469" t="s">
        <v>47</v>
      </c>
      <c r="G469">
        <v>468</v>
      </c>
      <c r="H469" t="str">
        <f>IF(AND(KohliStats[[#This Row],[runs]]&gt;=50,KohliStats[[#This Row],[runs]]&lt;100),"FIFTY",IF(KohliStats[[#This Row],[runs]]&gt;=100,"CENTURY",IF(KohliStats[[#This Row],[runs]]=0,"DUCK","")))</f>
        <v/>
      </c>
      <c r="I469">
        <v>22286</v>
      </c>
    </row>
    <row r="470" spans="1:9" x14ac:dyDescent="0.3">
      <c r="A470">
        <v>488</v>
      </c>
      <c r="B470">
        <v>11</v>
      </c>
      <c r="C470" t="s">
        <v>39</v>
      </c>
      <c r="D470" t="s">
        <v>35</v>
      </c>
      <c r="E470" s="1">
        <v>44232</v>
      </c>
      <c r="F470" t="s">
        <v>47</v>
      </c>
      <c r="G470">
        <v>469</v>
      </c>
      <c r="H470" t="str">
        <f>IF(AND(KohliStats[[#This Row],[runs]]&gt;=50,KohliStats[[#This Row],[runs]]&lt;100),"FIFTY",IF(KohliStats[[#This Row],[runs]]&gt;=100,"CENTURY",IF(KohliStats[[#This Row],[runs]]=0,"DUCK","")))</f>
        <v/>
      </c>
      <c r="I470">
        <v>22297</v>
      </c>
    </row>
    <row r="471" spans="1:9" x14ac:dyDescent="0.3">
      <c r="A471">
        <v>489</v>
      </c>
      <c r="B471">
        <v>72</v>
      </c>
      <c r="C471" t="s">
        <v>39</v>
      </c>
      <c r="D471" t="s">
        <v>35</v>
      </c>
      <c r="E471" s="1">
        <v>44232</v>
      </c>
      <c r="F471" t="s">
        <v>47</v>
      </c>
      <c r="G471">
        <v>470</v>
      </c>
      <c r="H471" t="str">
        <f>IF(AND(KohliStats[[#This Row],[runs]]&gt;=50,KohliStats[[#This Row],[runs]]&lt;100),"FIFTY",IF(KohliStats[[#This Row],[runs]]&gt;=100,"CENTURY",IF(KohliStats[[#This Row],[runs]]=0,"DUCK","")))</f>
        <v>FIFTY</v>
      </c>
      <c r="I471">
        <v>22369</v>
      </c>
    </row>
    <row r="472" spans="1:9" x14ac:dyDescent="0.3">
      <c r="A472">
        <v>490</v>
      </c>
      <c r="B472">
        <v>0</v>
      </c>
      <c r="C472" t="s">
        <v>39</v>
      </c>
      <c r="D472" t="s">
        <v>35</v>
      </c>
      <c r="E472" s="1">
        <v>44240</v>
      </c>
      <c r="F472" t="s">
        <v>47</v>
      </c>
      <c r="G472">
        <v>471</v>
      </c>
      <c r="H472" t="str">
        <f>IF(AND(KohliStats[[#This Row],[runs]]&gt;=50,KohliStats[[#This Row],[runs]]&lt;100),"FIFTY",IF(KohliStats[[#This Row],[runs]]&gt;=100,"CENTURY",IF(KohliStats[[#This Row],[runs]]=0,"DUCK","")))</f>
        <v>DUCK</v>
      </c>
      <c r="I472">
        <v>22369</v>
      </c>
    </row>
    <row r="473" spans="1:9" x14ac:dyDescent="0.3">
      <c r="A473">
        <v>491</v>
      </c>
      <c r="B473">
        <v>62</v>
      </c>
      <c r="C473" t="s">
        <v>39</v>
      </c>
      <c r="D473" t="s">
        <v>35</v>
      </c>
      <c r="E473" s="1">
        <v>44240</v>
      </c>
      <c r="F473" t="s">
        <v>47</v>
      </c>
      <c r="G473">
        <v>472</v>
      </c>
      <c r="H473" t="str">
        <f>IF(AND(KohliStats[[#This Row],[runs]]&gt;=50,KohliStats[[#This Row],[runs]]&lt;100),"FIFTY",IF(KohliStats[[#This Row],[runs]]&gt;=100,"CENTURY",IF(KohliStats[[#This Row],[runs]]=0,"DUCK","")))</f>
        <v>FIFTY</v>
      </c>
      <c r="I473">
        <v>22431</v>
      </c>
    </row>
    <row r="474" spans="1:9" x14ac:dyDescent="0.3">
      <c r="A474">
        <v>492</v>
      </c>
      <c r="B474">
        <v>27</v>
      </c>
      <c r="C474" t="s">
        <v>39</v>
      </c>
      <c r="D474" t="s">
        <v>26</v>
      </c>
      <c r="E474" s="1">
        <v>44251</v>
      </c>
      <c r="F474" t="s">
        <v>47</v>
      </c>
      <c r="G474">
        <v>473</v>
      </c>
      <c r="H474" t="str">
        <f>IF(AND(KohliStats[[#This Row],[runs]]&gt;=50,KohliStats[[#This Row],[runs]]&lt;100),"FIFTY",IF(KohliStats[[#This Row],[runs]]&gt;=100,"CENTURY",IF(KohliStats[[#This Row],[runs]]=0,"DUCK","")))</f>
        <v/>
      </c>
      <c r="I474">
        <v>22458</v>
      </c>
    </row>
    <row r="475" spans="1:9" x14ac:dyDescent="0.3">
      <c r="A475">
        <v>494</v>
      </c>
      <c r="B475">
        <v>0</v>
      </c>
      <c r="C475" t="s">
        <v>39</v>
      </c>
      <c r="D475" t="s">
        <v>26</v>
      </c>
      <c r="E475" s="1">
        <v>44259</v>
      </c>
      <c r="F475" t="s">
        <v>47</v>
      </c>
      <c r="G475">
        <v>474</v>
      </c>
      <c r="H475" t="str">
        <f>IF(AND(KohliStats[[#This Row],[runs]]&gt;=50,KohliStats[[#This Row],[runs]]&lt;100),"FIFTY",IF(KohliStats[[#This Row],[runs]]&gt;=100,"CENTURY",IF(KohliStats[[#This Row],[runs]]=0,"DUCK","")))</f>
        <v>DUCK</v>
      </c>
      <c r="I475">
        <v>22458</v>
      </c>
    </row>
    <row r="476" spans="1:9" x14ac:dyDescent="0.3">
      <c r="A476">
        <v>495</v>
      </c>
      <c r="B476">
        <v>0</v>
      </c>
      <c r="C476" t="s">
        <v>39</v>
      </c>
      <c r="D476" t="s">
        <v>26</v>
      </c>
      <c r="E476" s="1">
        <v>44267</v>
      </c>
      <c r="F476" t="s">
        <v>30</v>
      </c>
      <c r="G476">
        <v>475</v>
      </c>
      <c r="H476" t="str">
        <f>IF(AND(KohliStats[[#This Row],[runs]]&gt;=50,KohliStats[[#This Row],[runs]]&lt;100),"FIFTY",IF(KohliStats[[#This Row],[runs]]&gt;=100,"CENTURY",IF(KohliStats[[#This Row],[runs]]=0,"DUCK","")))</f>
        <v>DUCK</v>
      </c>
      <c r="I476">
        <v>22458</v>
      </c>
    </row>
    <row r="477" spans="1:9" x14ac:dyDescent="0.3">
      <c r="A477">
        <v>496</v>
      </c>
      <c r="B477">
        <v>73</v>
      </c>
      <c r="C477" t="s">
        <v>39</v>
      </c>
      <c r="D477" t="s">
        <v>26</v>
      </c>
      <c r="E477" s="1">
        <v>44269</v>
      </c>
      <c r="F477" t="s">
        <v>30</v>
      </c>
      <c r="G477">
        <v>476</v>
      </c>
      <c r="H477" t="str">
        <f>IF(AND(KohliStats[[#This Row],[runs]]&gt;=50,KohliStats[[#This Row],[runs]]&lt;100),"FIFTY",IF(KohliStats[[#This Row],[runs]]&gt;=100,"CENTURY",IF(KohliStats[[#This Row],[runs]]=0,"DUCK","")))</f>
        <v>FIFTY</v>
      </c>
      <c r="I477">
        <v>22531</v>
      </c>
    </row>
    <row r="478" spans="1:9" x14ac:dyDescent="0.3">
      <c r="A478">
        <v>497</v>
      </c>
      <c r="B478">
        <v>77</v>
      </c>
      <c r="C478" t="s">
        <v>39</v>
      </c>
      <c r="D478" t="s">
        <v>26</v>
      </c>
      <c r="E478" s="1">
        <v>44271</v>
      </c>
      <c r="F478" t="s">
        <v>30</v>
      </c>
      <c r="G478">
        <v>477</v>
      </c>
      <c r="H478" t="str">
        <f>IF(AND(KohliStats[[#This Row],[runs]]&gt;=50,KohliStats[[#This Row],[runs]]&lt;100),"FIFTY",IF(KohliStats[[#This Row],[runs]]&gt;=100,"CENTURY",IF(KohliStats[[#This Row],[runs]]=0,"DUCK","")))</f>
        <v>FIFTY</v>
      </c>
      <c r="I478">
        <v>22608</v>
      </c>
    </row>
    <row r="479" spans="1:9" x14ac:dyDescent="0.3">
      <c r="A479">
        <v>498</v>
      </c>
      <c r="B479">
        <v>1</v>
      </c>
      <c r="C479" t="s">
        <v>39</v>
      </c>
      <c r="D479" t="s">
        <v>26</v>
      </c>
      <c r="E479" s="1">
        <v>44273</v>
      </c>
      <c r="F479" t="s">
        <v>30</v>
      </c>
      <c r="G479">
        <v>478</v>
      </c>
      <c r="H479" t="str">
        <f>IF(AND(KohliStats[[#This Row],[runs]]&gt;=50,KohliStats[[#This Row],[runs]]&lt;100),"FIFTY",IF(KohliStats[[#This Row],[runs]]&gt;=100,"CENTURY",IF(KohliStats[[#This Row],[runs]]=0,"DUCK","")))</f>
        <v/>
      </c>
      <c r="I479">
        <v>22609</v>
      </c>
    </row>
    <row r="480" spans="1:9" x14ac:dyDescent="0.3">
      <c r="A480">
        <v>499</v>
      </c>
      <c r="B480">
        <v>80</v>
      </c>
      <c r="C480" t="s">
        <v>39</v>
      </c>
      <c r="D480" t="s">
        <v>26</v>
      </c>
      <c r="E480" s="1">
        <v>44275</v>
      </c>
      <c r="F480" t="s">
        <v>30</v>
      </c>
      <c r="G480">
        <v>479</v>
      </c>
      <c r="H480" t="str">
        <f>IF(AND(KohliStats[[#This Row],[runs]]&gt;=50,KohliStats[[#This Row],[runs]]&lt;100),"FIFTY",IF(KohliStats[[#This Row],[runs]]&gt;=100,"CENTURY",IF(KohliStats[[#This Row],[runs]]=0,"DUCK","")))</f>
        <v>FIFTY</v>
      </c>
      <c r="I480">
        <v>22689</v>
      </c>
    </row>
    <row r="481" spans="1:9" x14ac:dyDescent="0.3">
      <c r="A481">
        <v>500</v>
      </c>
      <c r="B481">
        <v>56</v>
      </c>
      <c r="C481" t="s">
        <v>39</v>
      </c>
      <c r="D481" t="s">
        <v>68</v>
      </c>
      <c r="E481" s="1">
        <v>44278</v>
      </c>
      <c r="F481" t="s">
        <v>10</v>
      </c>
      <c r="G481">
        <v>480</v>
      </c>
      <c r="H481" t="str">
        <f>IF(AND(KohliStats[[#This Row],[runs]]&gt;=50,KohliStats[[#This Row],[runs]]&lt;100),"FIFTY",IF(KohliStats[[#This Row],[runs]]&gt;=100,"CENTURY",IF(KohliStats[[#This Row],[runs]]=0,"DUCK","")))</f>
        <v>FIFTY</v>
      </c>
      <c r="I481">
        <v>22745</v>
      </c>
    </row>
    <row r="482" spans="1:9" x14ac:dyDescent="0.3">
      <c r="A482">
        <v>501</v>
      </c>
      <c r="B482">
        <v>66</v>
      </c>
      <c r="C482" t="s">
        <v>39</v>
      </c>
      <c r="D482" t="s">
        <v>68</v>
      </c>
      <c r="E482" s="1">
        <v>44281</v>
      </c>
      <c r="F482" t="s">
        <v>10</v>
      </c>
      <c r="G482">
        <v>481</v>
      </c>
      <c r="H482" t="str">
        <f>IF(AND(KohliStats[[#This Row],[runs]]&gt;=50,KohliStats[[#This Row],[runs]]&lt;100),"FIFTY",IF(KohliStats[[#This Row],[runs]]&gt;=100,"CENTURY",IF(KohliStats[[#This Row],[runs]]=0,"DUCK","")))</f>
        <v>FIFTY</v>
      </c>
      <c r="I482">
        <v>22811</v>
      </c>
    </row>
    <row r="483" spans="1:9" x14ac:dyDescent="0.3">
      <c r="A483">
        <v>502</v>
      </c>
      <c r="B483">
        <v>7</v>
      </c>
      <c r="C483" t="s">
        <v>39</v>
      </c>
      <c r="D483" t="s">
        <v>68</v>
      </c>
      <c r="E483" s="1">
        <v>44283</v>
      </c>
      <c r="F483" t="s">
        <v>10</v>
      </c>
      <c r="G483">
        <v>482</v>
      </c>
      <c r="H483" t="str">
        <f>IF(AND(KohliStats[[#This Row],[runs]]&gt;=50,KohliStats[[#This Row],[runs]]&lt;100),"FIFTY",IF(KohliStats[[#This Row],[runs]]&gt;=100,"CENTURY",IF(KohliStats[[#This Row],[runs]]=0,"DUCK","")))</f>
        <v/>
      </c>
      <c r="I483">
        <v>22818</v>
      </c>
    </row>
    <row r="484" spans="1:9" x14ac:dyDescent="0.3">
      <c r="A484">
        <v>503</v>
      </c>
      <c r="B484">
        <v>44</v>
      </c>
      <c r="C484" t="s">
        <v>31</v>
      </c>
      <c r="D484" t="s">
        <v>52</v>
      </c>
      <c r="E484" s="1">
        <v>44365</v>
      </c>
      <c r="F484" t="s">
        <v>47</v>
      </c>
      <c r="G484">
        <v>483</v>
      </c>
      <c r="H484" t="str">
        <f>IF(AND(KohliStats[[#This Row],[runs]]&gt;=50,KohliStats[[#This Row],[runs]]&lt;100),"FIFTY",IF(KohliStats[[#This Row],[runs]]&gt;=100,"CENTURY",IF(KohliStats[[#This Row],[runs]]=0,"DUCK","")))</f>
        <v/>
      </c>
      <c r="I484">
        <v>22862</v>
      </c>
    </row>
    <row r="485" spans="1:9" x14ac:dyDescent="0.3">
      <c r="A485">
        <v>504</v>
      </c>
      <c r="B485">
        <v>13</v>
      </c>
      <c r="C485" t="s">
        <v>31</v>
      </c>
      <c r="D485" t="s">
        <v>52</v>
      </c>
      <c r="E485" s="1">
        <v>44365</v>
      </c>
      <c r="F485" t="s">
        <v>47</v>
      </c>
      <c r="G485">
        <v>484</v>
      </c>
      <c r="H485" t="str">
        <f>IF(AND(KohliStats[[#This Row],[runs]]&gt;=50,KohliStats[[#This Row],[runs]]&lt;100),"FIFTY",IF(KohliStats[[#This Row],[runs]]&gt;=100,"CENTURY",IF(KohliStats[[#This Row],[runs]]=0,"DUCK","")))</f>
        <v/>
      </c>
      <c r="I485">
        <v>22875</v>
      </c>
    </row>
    <row r="486" spans="1:9" x14ac:dyDescent="0.3">
      <c r="A486">
        <v>505</v>
      </c>
      <c r="B486">
        <v>0</v>
      </c>
      <c r="C486" t="s">
        <v>39</v>
      </c>
      <c r="D486" t="s">
        <v>79</v>
      </c>
      <c r="E486" s="1">
        <v>44412</v>
      </c>
      <c r="F486" t="s">
        <v>47</v>
      </c>
      <c r="G486">
        <v>485</v>
      </c>
      <c r="H486" t="str">
        <f>IF(AND(KohliStats[[#This Row],[runs]]&gt;=50,KohliStats[[#This Row],[runs]]&lt;100),"FIFTY",IF(KohliStats[[#This Row],[runs]]&gt;=100,"CENTURY",IF(KohliStats[[#This Row],[runs]]=0,"DUCK","")))</f>
        <v>DUCK</v>
      </c>
      <c r="I486">
        <v>22875</v>
      </c>
    </row>
    <row r="487" spans="1:9" x14ac:dyDescent="0.3">
      <c r="A487">
        <v>507</v>
      </c>
      <c r="B487">
        <v>42</v>
      </c>
      <c r="C487" t="s">
        <v>39</v>
      </c>
      <c r="D487" t="s">
        <v>54</v>
      </c>
      <c r="E487" s="1">
        <v>44420</v>
      </c>
      <c r="F487" t="s">
        <v>47</v>
      </c>
      <c r="G487">
        <v>486</v>
      </c>
      <c r="H487" t="str">
        <f>IF(AND(KohliStats[[#This Row],[runs]]&gt;=50,KohliStats[[#This Row],[runs]]&lt;100),"FIFTY",IF(KohliStats[[#This Row],[runs]]&gt;=100,"CENTURY",IF(KohliStats[[#This Row],[runs]]=0,"DUCK","")))</f>
        <v/>
      </c>
      <c r="I487">
        <v>22917</v>
      </c>
    </row>
    <row r="488" spans="1:9" x14ac:dyDescent="0.3">
      <c r="A488">
        <v>508</v>
      </c>
      <c r="B488">
        <v>20</v>
      </c>
      <c r="C488" t="s">
        <v>39</v>
      </c>
      <c r="D488" t="s">
        <v>54</v>
      </c>
      <c r="E488" s="1">
        <v>44420</v>
      </c>
      <c r="F488" t="s">
        <v>47</v>
      </c>
      <c r="G488">
        <v>487</v>
      </c>
      <c r="H488" t="str">
        <f>IF(AND(KohliStats[[#This Row],[runs]]&gt;=50,KohliStats[[#This Row],[runs]]&lt;100),"FIFTY",IF(KohliStats[[#This Row],[runs]]&gt;=100,"CENTURY",IF(KohliStats[[#This Row],[runs]]=0,"DUCK","")))</f>
        <v/>
      </c>
      <c r="I488">
        <v>22937</v>
      </c>
    </row>
    <row r="489" spans="1:9" x14ac:dyDescent="0.3">
      <c r="A489">
        <v>509</v>
      </c>
      <c r="B489">
        <v>7</v>
      </c>
      <c r="C489" t="s">
        <v>39</v>
      </c>
      <c r="D489" t="s">
        <v>80</v>
      </c>
      <c r="E489" s="1">
        <v>44433</v>
      </c>
      <c r="F489" t="s">
        <v>47</v>
      </c>
      <c r="G489">
        <v>488</v>
      </c>
      <c r="H489" t="str">
        <f>IF(AND(KohliStats[[#This Row],[runs]]&gt;=50,KohliStats[[#This Row],[runs]]&lt;100),"FIFTY",IF(KohliStats[[#This Row],[runs]]&gt;=100,"CENTURY",IF(KohliStats[[#This Row],[runs]]=0,"DUCK","")))</f>
        <v/>
      </c>
      <c r="I489">
        <v>22944</v>
      </c>
    </row>
    <row r="490" spans="1:9" x14ac:dyDescent="0.3">
      <c r="A490">
        <v>510</v>
      </c>
      <c r="B490">
        <v>55</v>
      </c>
      <c r="C490" t="s">
        <v>39</v>
      </c>
      <c r="D490" t="s">
        <v>80</v>
      </c>
      <c r="E490" s="1">
        <v>44433</v>
      </c>
      <c r="F490" t="s">
        <v>47</v>
      </c>
      <c r="G490">
        <v>489</v>
      </c>
      <c r="H490" t="str">
        <f>IF(AND(KohliStats[[#This Row],[runs]]&gt;=50,KohliStats[[#This Row],[runs]]&lt;100),"FIFTY",IF(KohliStats[[#This Row],[runs]]&gt;=100,"CENTURY",IF(KohliStats[[#This Row],[runs]]=0,"DUCK","")))</f>
        <v>FIFTY</v>
      </c>
      <c r="I490">
        <v>22999</v>
      </c>
    </row>
    <row r="491" spans="1:9" x14ac:dyDescent="0.3">
      <c r="A491">
        <v>511</v>
      </c>
      <c r="B491">
        <v>50</v>
      </c>
      <c r="C491" t="s">
        <v>39</v>
      </c>
      <c r="D491" t="s">
        <v>53</v>
      </c>
      <c r="E491" s="1">
        <v>44441</v>
      </c>
      <c r="F491" t="s">
        <v>47</v>
      </c>
      <c r="G491">
        <v>490</v>
      </c>
      <c r="H491" t="str">
        <f>IF(AND(KohliStats[[#This Row],[runs]]&gt;=50,KohliStats[[#This Row],[runs]]&lt;100),"FIFTY",IF(KohliStats[[#This Row],[runs]]&gt;=100,"CENTURY",IF(KohliStats[[#This Row],[runs]]=0,"DUCK","")))</f>
        <v>FIFTY</v>
      </c>
      <c r="I491">
        <v>23049</v>
      </c>
    </row>
    <row r="492" spans="1:9" x14ac:dyDescent="0.3">
      <c r="A492">
        <v>512</v>
      </c>
      <c r="B492">
        <v>44</v>
      </c>
      <c r="C492" t="s">
        <v>39</v>
      </c>
      <c r="D492" t="s">
        <v>53</v>
      </c>
      <c r="E492" s="1">
        <v>44441</v>
      </c>
      <c r="F492" t="s">
        <v>47</v>
      </c>
      <c r="G492">
        <v>491</v>
      </c>
      <c r="H492" t="str">
        <f>IF(AND(KohliStats[[#This Row],[runs]]&gt;=50,KohliStats[[#This Row],[runs]]&lt;100),"FIFTY",IF(KohliStats[[#This Row],[runs]]&gt;=100,"CENTURY",IF(KohliStats[[#This Row],[runs]]=0,"DUCK","")))</f>
        <v/>
      </c>
      <c r="I492">
        <v>23093</v>
      </c>
    </row>
    <row r="493" spans="1:9" x14ac:dyDescent="0.3">
      <c r="A493">
        <v>513</v>
      </c>
      <c r="B493">
        <v>57</v>
      </c>
      <c r="C493" t="s">
        <v>12</v>
      </c>
      <c r="D493" t="s">
        <v>95</v>
      </c>
      <c r="E493" s="1">
        <v>44493</v>
      </c>
      <c r="F493" t="s">
        <v>30</v>
      </c>
      <c r="G493">
        <v>492</v>
      </c>
      <c r="H493" t="str">
        <f>IF(AND(KohliStats[[#This Row],[runs]]&gt;=50,KohliStats[[#This Row],[runs]]&lt;100),"FIFTY",IF(KohliStats[[#This Row],[runs]]&gt;=100,"CENTURY",IF(KohliStats[[#This Row],[runs]]=0,"DUCK","")))</f>
        <v>FIFTY</v>
      </c>
      <c r="I493">
        <v>23150</v>
      </c>
    </row>
    <row r="494" spans="1:9" x14ac:dyDescent="0.3">
      <c r="A494">
        <v>514</v>
      </c>
      <c r="B494">
        <v>9</v>
      </c>
      <c r="C494" t="s">
        <v>31</v>
      </c>
      <c r="D494" t="s">
        <v>95</v>
      </c>
      <c r="E494" s="1">
        <v>44500</v>
      </c>
      <c r="F494" t="s">
        <v>30</v>
      </c>
      <c r="G494">
        <v>493</v>
      </c>
      <c r="H494" t="str">
        <f>IF(AND(KohliStats[[#This Row],[runs]]&gt;=50,KohliStats[[#This Row],[runs]]&lt;100),"FIFTY",IF(KohliStats[[#This Row],[runs]]&gt;=100,"CENTURY",IF(KohliStats[[#This Row],[runs]]=0,"DUCK","")))</f>
        <v/>
      </c>
      <c r="I494">
        <v>23159</v>
      </c>
    </row>
    <row r="495" spans="1:9" x14ac:dyDescent="0.3">
      <c r="A495">
        <v>516</v>
      </c>
      <c r="B495">
        <v>2</v>
      </c>
      <c r="C495" t="s">
        <v>96</v>
      </c>
      <c r="D495" t="s">
        <v>95</v>
      </c>
      <c r="E495" s="1">
        <v>44505</v>
      </c>
      <c r="F495" t="s">
        <v>30</v>
      </c>
      <c r="G495">
        <v>494</v>
      </c>
      <c r="H495" t="str">
        <f>IF(AND(KohliStats[[#This Row],[runs]]&gt;=50,KohliStats[[#This Row],[runs]]&lt;100),"FIFTY",IF(KohliStats[[#This Row],[runs]]&gt;=100,"CENTURY",IF(KohliStats[[#This Row],[runs]]=0,"DUCK","")))</f>
        <v/>
      </c>
      <c r="I495">
        <v>23161</v>
      </c>
    </row>
    <row r="496" spans="1:9" x14ac:dyDescent="0.3">
      <c r="A496">
        <v>518</v>
      </c>
      <c r="B496">
        <v>0</v>
      </c>
      <c r="C496" t="s">
        <v>31</v>
      </c>
      <c r="D496" t="s">
        <v>43</v>
      </c>
      <c r="E496" s="1">
        <v>44533</v>
      </c>
      <c r="F496" t="s">
        <v>47</v>
      </c>
      <c r="G496">
        <v>495</v>
      </c>
      <c r="H496" t="str">
        <f>IF(AND(KohliStats[[#This Row],[runs]]&gt;=50,KohliStats[[#This Row],[runs]]&lt;100),"FIFTY",IF(KohliStats[[#This Row],[runs]]&gt;=100,"CENTURY",IF(KohliStats[[#This Row],[runs]]=0,"DUCK","")))</f>
        <v>DUCK</v>
      </c>
      <c r="I496">
        <v>23161</v>
      </c>
    </row>
    <row r="497" spans="1:9" x14ac:dyDescent="0.3">
      <c r="A497">
        <v>519</v>
      </c>
      <c r="B497">
        <v>36</v>
      </c>
      <c r="C497" t="s">
        <v>31</v>
      </c>
      <c r="D497" t="s">
        <v>43</v>
      </c>
      <c r="E497" s="1">
        <v>44533</v>
      </c>
      <c r="F497" t="s">
        <v>47</v>
      </c>
      <c r="G497">
        <v>496</v>
      </c>
      <c r="H497" t="str">
        <f>IF(AND(KohliStats[[#This Row],[runs]]&gt;=50,KohliStats[[#This Row],[runs]]&lt;100),"FIFTY",IF(KohliStats[[#This Row],[runs]]&gt;=100,"CENTURY",IF(KohliStats[[#This Row],[runs]]=0,"DUCK","")))</f>
        <v/>
      </c>
      <c r="I497">
        <v>23197</v>
      </c>
    </row>
    <row r="498" spans="1:9" x14ac:dyDescent="0.3">
      <c r="A498">
        <v>520</v>
      </c>
      <c r="B498">
        <v>35</v>
      </c>
      <c r="C498" t="s">
        <v>24</v>
      </c>
      <c r="D498" t="s">
        <v>13</v>
      </c>
      <c r="E498" s="1">
        <v>44556</v>
      </c>
      <c r="F498" t="s">
        <v>47</v>
      </c>
      <c r="G498">
        <v>497</v>
      </c>
      <c r="H498" t="str">
        <f>IF(AND(KohliStats[[#This Row],[runs]]&gt;=50,KohliStats[[#This Row],[runs]]&lt;100),"FIFTY",IF(KohliStats[[#This Row],[runs]]&gt;=100,"CENTURY",IF(KohliStats[[#This Row],[runs]]=0,"DUCK","")))</f>
        <v/>
      </c>
      <c r="I498">
        <v>23232</v>
      </c>
    </row>
    <row r="499" spans="1:9" x14ac:dyDescent="0.3">
      <c r="A499">
        <v>521</v>
      </c>
      <c r="B499">
        <v>18</v>
      </c>
      <c r="C499" t="s">
        <v>24</v>
      </c>
      <c r="D499" t="s">
        <v>13</v>
      </c>
      <c r="E499" s="1">
        <v>44556</v>
      </c>
      <c r="F499" t="s">
        <v>47</v>
      </c>
      <c r="G499">
        <v>498</v>
      </c>
      <c r="H499" t="str">
        <f>IF(AND(KohliStats[[#This Row],[runs]]&gt;=50,KohliStats[[#This Row],[runs]]&lt;100),"FIFTY",IF(KohliStats[[#This Row],[runs]]&gt;=100,"CENTURY",IF(KohliStats[[#This Row],[runs]]=0,"DUCK","")))</f>
        <v/>
      </c>
      <c r="I499">
        <v>23250</v>
      </c>
    </row>
    <row r="500" spans="1:9" x14ac:dyDescent="0.3">
      <c r="A500">
        <v>522</v>
      </c>
      <c r="B500">
        <v>79</v>
      </c>
      <c r="C500" t="s">
        <v>24</v>
      </c>
      <c r="D500" t="s">
        <v>37</v>
      </c>
      <c r="E500" s="1">
        <v>44572</v>
      </c>
      <c r="F500" t="s">
        <v>47</v>
      </c>
      <c r="G500">
        <v>499</v>
      </c>
      <c r="H500" t="str">
        <f>IF(AND(KohliStats[[#This Row],[runs]]&gt;=50,KohliStats[[#This Row],[runs]]&lt;100),"FIFTY",IF(KohliStats[[#This Row],[runs]]&gt;=100,"CENTURY",IF(KohliStats[[#This Row],[runs]]=0,"DUCK","")))</f>
        <v>FIFTY</v>
      </c>
      <c r="I500">
        <v>23329</v>
      </c>
    </row>
    <row r="501" spans="1:9" x14ac:dyDescent="0.3">
      <c r="A501">
        <v>523</v>
      </c>
      <c r="B501">
        <v>29</v>
      </c>
      <c r="C501" t="s">
        <v>24</v>
      </c>
      <c r="D501" t="s">
        <v>37</v>
      </c>
      <c r="E501" s="1">
        <v>44572</v>
      </c>
      <c r="F501" t="s">
        <v>47</v>
      </c>
      <c r="G501">
        <v>500</v>
      </c>
      <c r="H501" t="str">
        <f>IF(AND(KohliStats[[#This Row],[runs]]&gt;=50,KohliStats[[#This Row],[runs]]&lt;100),"FIFTY",IF(KohliStats[[#This Row],[runs]]&gt;=100,"CENTURY",IF(KohliStats[[#This Row],[runs]]=0,"DUCK","")))</f>
        <v/>
      </c>
      <c r="I501">
        <v>23358</v>
      </c>
    </row>
    <row r="502" spans="1:9" x14ac:dyDescent="0.3">
      <c r="A502">
        <v>524</v>
      </c>
      <c r="B502">
        <v>51</v>
      </c>
      <c r="C502" t="s">
        <v>24</v>
      </c>
      <c r="D502" t="s">
        <v>97</v>
      </c>
      <c r="E502" s="1">
        <v>44580</v>
      </c>
      <c r="F502" t="s">
        <v>10</v>
      </c>
      <c r="G502">
        <v>501</v>
      </c>
      <c r="H502" t="str">
        <f>IF(AND(KohliStats[[#This Row],[runs]]&gt;=50,KohliStats[[#This Row],[runs]]&lt;100),"FIFTY",IF(KohliStats[[#This Row],[runs]]&gt;=100,"CENTURY",IF(KohliStats[[#This Row],[runs]]=0,"DUCK","")))</f>
        <v>FIFTY</v>
      </c>
      <c r="I502">
        <v>23409</v>
      </c>
    </row>
    <row r="503" spans="1:9" x14ac:dyDescent="0.3">
      <c r="A503">
        <v>525</v>
      </c>
      <c r="B503">
        <v>0</v>
      </c>
      <c r="C503" t="s">
        <v>24</v>
      </c>
      <c r="D503" t="s">
        <v>97</v>
      </c>
      <c r="E503" s="1">
        <v>44582</v>
      </c>
      <c r="F503" t="s">
        <v>10</v>
      </c>
      <c r="G503">
        <v>502</v>
      </c>
      <c r="H503" t="str">
        <f>IF(AND(KohliStats[[#This Row],[runs]]&gt;=50,KohliStats[[#This Row],[runs]]&lt;100),"FIFTY",IF(KohliStats[[#This Row],[runs]]&gt;=100,"CENTURY",IF(KohliStats[[#This Row],[runs]]=0,"DUCK","")))</f>
        <v>DUCK</v>
      </c>
      <c r="I503">
        <v>23409</v>
      </c>
    </row>
    <row r="504" spans="1:9" x14ac:dyDescent="0.3">
      <c r="A504">
        <v>526</v>
      </c>
      <c r="B504">
        <v>65</v>
      </c>
      <c r="C504" t="s">
        <v>24</v>
      </c>
      <c r="D504" t="s">
        <v>37</v>
      </c>
      <c r="E504" s="1">
        <v>44584</v>
      </c>
      <c r="F504" t="s">
        <v>10</v>
      </c>
      <c r="G504">
        <v>503</v>
      </c>
      <c r="H504" t="str">
        <f>IF(AND(KohliStats[[#This Row],[runs]]&gt;=50,KohliStats[[#This Row],[runs]]&lt;100),"FIFTY",IF(KohliStats[[#This Row],[runs]]&gt;=100,"CENTURY",IF(KohliStats[[#This Row],[runs]]=0,"DUCK","")))</f>
        <v>FIFTY</v>
      </c>
      <c r="I504">
        <v>23474</v>
      </c>
    </row>
    <row r="505" spans="1:9" x14ac:dyDescent="0.3">
      <c r="A505">
        <v>527</v>
      </c>
      <c r="B505">
        <v>8</v>
      </c>
      <c r="C505" t="s">
        <v>14</v>
      </c>
      <c r="D505" t="s">
        <v>26</v>
      </c>
      <c r="E505" s="1">
        <v>44598</v>
      </c>
      <c r="F505" t="s">
        <v>10</v>
      </c>
      <c r="G505">
        <v>504</v>
      </c>
      <c r="H505" t="str">
        <f>IF(AND(KohliStats[[#This Row],[runs]]&gt;=50,KohliStats[[#This Row],[runs]]&lt;100),"FIFTY",IF(KohliStats[[#This Row],[runs]]&gt;=100,"CENTURY",IF(KohliStats[[#This Row],[runs]]=0,"DUCK","")))</f>
        <v/>
      </c>
      <c r="I505">
        <v>23482</v>
      </c>
    </row>
    <row r="506" spans="1:9" x14ac:dyDescent="0.3">
      <c r="A506">
        <v>528</v>
      </c>
      <c r="B506">
        <v>18</v>
      </c>
      <c r="C506" t="s">
        <v>14</v>
      </c>
      <c r="D506" t="s">
        <v>26</v>
      </c>
      <c r="E506" s="1">
        <v>44601</v>
      </c>
      <c r="F506" t="s">
        <v>10</v>
      </c>
      <c r="G506">
        <v>505</v>
      </c>
      <c r="H506" t="str">
        <f>IF(AND(KohliStats[[#This Row],[runs]]&gt;=50,KohliStats[[#This Row],[runs]]&lt;100),"FIFTY",IF(KohliStats[[#This Row],[runs]]&gt;=100,"CENTURY",IF(KohliStats[[#This Row],[runs]]=0,"DUCK","")))</f>
        <v/>
      </c>
      <c r="I506">
        <v>23500</v>
      </c>
    </row>
    <row r="507" spans="1:9" x14ac:dyDescent="0.3">
      <c r="A507">
        <v>529</v>
      </c>
      <c r="B507">
        <v>0</v>
      </c>
      <c r="C507" t="s">
        <v>14</v>
      </c>
      <c r="D507" t="s">
        <v>26</v>
      </c>
      <c r="E507" s="1">
        <v>44603</v>
      </c>
      <c r="F507" t="s">
        <v>10</v>
      </c>
      <c r="G507">
        <v>506</v>
      </c>
      <c r="H507" t="str">
        <f>IF(AND(KohliStats[[#This Row],[runs]]&gt;=50,KohliStats[[#This Row],[runs]]&lt;100),"FIFTY",IF(KohliStats[[#This Row],[runs]]&gt;=100,"CENTURY",IF(KohliStats[[#This Row],[runs]]=0,"DUCK","")))</f>
        <v>DUCK</v>
      </c>
      <c r="I507">
        <v>23500</v>
      </c>
    </row>
    <row r="508" spans="1:9" x14ac:dyDescent="0.3">
      <c r="A508">
        <v>530</v>
      </c>
      <c r="B508">
        <v>17</v>
      </c>
      <c r="C508" t="s">
        <v>14</v>
      </c>
      <c r="D508" t="s">
        <v>21</v>
      </c>
      <c r="E508" s="1">
        <v>44608</v>
      </c>
      <c r="F508" t="s">
        <v>30</v>
      </c>
      <c r="G508">
        <v>507</v>
      </c>
      <c r="H508" t="str">
        <f>IF(AND(KohliStats[[#This Row],[runs]]&gt;=50,KohliStats[[#This Row],[runs]]&lt;100),"FIFTY",IF(KohliStats[[#This Row],[runs]]&gt;=100,"CENTURY",IF(KohliStats[[#This Row],[runs]]=0,"DUCK","")))</f>
        <v/>
      </c>
      <c r="I508">
        <v>23517</v>
      </c>
    </row>
    <row r="509" spans="1:9" x14ac:dyDescent="0.3">
      <c r="A509">
        <v>531</v>
      </c>
      <c r="B509">
        <v>52</v>
      </c>
      <c r="C509" t="s">
        <v>14</v>
      </c>
      <c r="D509" t="s">
        <v>21</v>
      </c>
      <c r="E509" s="1">
        <v>44610</v>
      </c>
      <c r="F509" t="s">
        <v>30</v>
      </c>
      <c r="G509">
        <v>508</v>
      </c>
      <c r="H509" t="str">
        <f>IF(AND(KohliStats[[#This Row],[runs]]&gt;=50,KohliStats[[#This Row],[runs]]&lt;100),"FIFTY",IF(KohliStats[[#This Row],[runs]]&gt;=100,"CENTURY",IF(KohliStats[[#This Row],[runs]]=0,"DUCK","")))</f>
        <v>FIFTY</v>
      </c>
      <c r="I509">
        <v>23569</v>
      </c>
    </row>
    <row r="510" spans="1:9" x14ac:dyDescent="0.3">
      <c r="A510">
        <v>532</v>
      </c>
      <c r="B510">
        <v>45</v>
      </c>
      <c r="C510" t="s">
        <v>8</v>
      </c>
      <c r="D510" t="s">
        <v>18</v>
      </c>
      <c r="E510" s="1">
        <v>44624</v>
      </c>
      <c r="F510" t="s">
        <v>47</v>
      </c>
      <c r="G510">
        <v>509</v>
      </c>
      <c r="H510" t="str">
        <f>IF(AND(KohliStats[[#This Row],[runs]]&gt;=50,KohliStats[[#This Row],[runs]]&lt;100),"FIFTY",IF(KohliStats[[#This Row],[runs]]&gt;=100,"CENTURY",IF(KohliStats[[#This Row],[runs]]=0,"DUCK","")))</f>
        <v/>
      </c>
      <c r="I510">
        <v>23614</v>
      </c>
    </row>
    <row r="511" spans="1:9" x14ac:dyDescent="0.3">
      <c r="A511">
        <v>533</v>
      </c>
      <c r="B511">
        <v>23</v>
      </c>
      <c r="C511" t="s">
        <v>8</v>
      </c>
      <c r="D511" t="s">
        <v>34</v>
      </c>
      <c r="E511" s="1">
        <v>44632</v>
      </c>
      <c r="F511" t="s">
        <v>47</v>
      </c>
      <c r="G511">
        <v>510</v>
      </c>
      <c r="H511" t="str">
        <f>IF(AND(KohliStats[[#This Row],[runs]]&gt;=50,KohliStats[[#This Row],[runs]]&lt;100),"FIFTY",IF(KohliStats[[#This Row],[runs]]&gt;=100,"CENTURY",IF(KohliStats[[#This Row],[runs]]=0,"DUCK","")))</f>
        <v/>
      </c>
      <c r="I511">
        <v>23637</v>
      </c>
    </row>
    <row r="512" spans="1:9" x14ac:dyDescent="0.3">
      <c r="A512">
        <v>534</v>
      </c>
      <c r="B512">
        <v>13</v>
      </c>
      <c r="C512" t="s">
        <v>8</v>
      </c>
      <c r="D512" t="s">
        <v>34</v>
      </c>
      <c r="E512" s="1">
        <v>44632</v>
      </c>
      <c r="F512" t="s">
        <v>47</v>
      </c>
      <c r="G512">
        <v>511</v>
      </c>
      <c r="H512" t="str">
        <f>IF(AND(KohliStats[[#This Row],[runs]]&gt;=50,KohliStats[[#This Row],[runs]]&lt;100),"FIFTY",IF(KohliStats[[#This Row],[runs]]&gt;=100,"CENTURY",IF(KohliStats[[#This Row],[runs]]=0,"DUCK","")))</f>
        <v/>
      </c>
      <c r="I512">
        <v>23650</v>
      </c>
    </row>
    <row r="513" spans="1:9" x14ac:dyDescent="0.3">
      <c r="A513">
        <v>535</v>
      </c>
      <c r="B513">
        <v>11</v>
      </c>
      <c r="C513" t="s">
        <v>39</v>
      </c>
      <c r="D513" t="s">
        <v>72</v>
      </c>
      <c r="E513" s="1">
        <v>44743</v>
      </c>
      <c r="F513" t="s">
        <v>47</v>
      </c>
      <c r="G513">
        <v>512</v>
      </c>
      <c r="H513" t="str">
        <f>IF(AND(KohliStats[[#This Row],[runs]]&gt;=50,KohliStats[[#This Row],[runs]]&lt;100),"FIFTY",IF(KohliStats[[#This Row],[runs]]&gt;=100,"CENTURY",IF(KohliStats[[#This Row],[runs]]=0,"DUCK","")))</f>
        <v/>
      </c>
      <c r="I513">
        <v>23661</v>
      </c>
    </row>
    <row r="514" spans="1:9" x14ac:dyDescent="0.3">
      <c r="A514">
        <v>536</v>
      </c>
      <c r="B514">
        <v>20</v>
      </c>
      <c r="C514" t="s">
        <v>39</v>
      </c>
      <c r="D514" t="s">
        <v>72</v>
      </c>
      <c r="E514" s="1">
        <v>44743</v>
      </c>
      <c r="F514" t="s">
        <v>47</v>
      </c>
      <c r="G514">
        <v>513</v>
      </c>
      <c r="H514" t="str">
        <f>IF(AND(KohliStats[[#This Row],[runs]]&gt;=50,KohliStats[[#This Row],[runs]]&lt;100),"FIFTY",IF(KohliStats[[#This Row],[runs]]&gt;=100,"CENTURY",IF(KohliStats[[#This Row],[runs]]=0,"DUCK","")))</f>
        <v/>
      </c>
      <c r="I514">
        <v>23681</v>
      </c>
    </row>
    <row r="515" spans="1:9" x14ac:dyDescent="0.3">
      <c r="A515">
        <v>537</v>
      </c>
      <c r="B515">
        <v>1</v>
      </c>
      <c r="C515" t="s">
        <v>39</v>
      </c>
      <c r="D515" t="s">
        <v>72</v>
      </c>
      <c r="E515" s="1">
        <v>44751</v>
      </c>
      <c r="F515" t="s">
        <v>30</v>
      </c>
      <c r="G515">
        <v>514</v>
      </c>
      <c r="H515" t="str">
        <f>IF(AND(KohliStats[[#This Row],[runs]]&gt;=50,KohliStats[[#This Row],[runs]]&lt;100),"FIFTY",IF(KohliStats[[#This Row],[runs]]&gt;=100,"CENTURY",IF(KohliStats[[#This Row],[runs]]=0,"DUCK","")))</f>
        <v/>
      </c>
      <c r="I515">
        <v>23682</v>
      </c>
    </row>
    <row r="516" spans="1:9" x14ac:dyDescent="0.3">
      <c r="A516">
        <v>538</v>
      </c>
      <c r="B516">
        <v>11</v>
      </c>
      <c r="C516" t="s">
        <v>39</v>
      </c>
      <c r="D516" t="s">
        <v>79</v>
      </c>
      <c r="E516" s="1">
        <v>44752</v>
      </c>
      <c r="F516" t="s">
        <v>30</v>
      </c>
      <c r="G516">
        <v>515</v>
      </c>
      <c r="H516" t="str">
        <f>IF(AND(KohliStats[[#This Row],[runs]]&gt;=50,KohliStats[[#This Row],[runs]]&lt;100),"FIFTY",IF(KohliStats[[#This Row],[runs]]&gt;=100,"CENTURY",IF(KohliStats[[#This Row],[runs]]=0,"DUCK","")))</f>
        <v/>
      </c>
      <c r="I516">
        <v>23693</v>
      </c>
    </row>
    <row r="517" spans="1:9" x14ac:dyDescent="0.3">
      <c r="A517">
        <v>539</v>
      </c>
      <c r="B517">
        <v>16</v>
      </c>
      <c r="C517" t="s">
        <v>39</v>
      </c>
      <c r="D517" t="s">
        <v>54</v>
      </c>
      <c r="E517" s="1">
        <v>44756</v>
      </c>
      <c r="F517" t="s">
        <v>10</v>
      </c>
      <c r="G517">
        <v>516</v>
      </c>
      <c r="H517" t="str">
        <f>IF(AND(KohliStats[[#This Row],[runs]]&gt;=50,KohliStats[[#This Row],[runs]]&lt;100),"FIFTY",IF(KohliStats[[#This Row],[runs]]&gt;=100,"CENTURY",IF(KohliStats[[#This Row],[runs]]=0,"DUCK","")))</f>
        <v/>
      </c>
      <c r="I517">
        <v>23709</v>
      </c>
    </row>
  </sheetData>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6B7F-50FC-4B15-BED4-117FF2E39762}">
  <dimension ref="A4:Z256"/>
  <sheetViews>
    <sheetView topLeftCell="B1" zoomScale="115" zoomScaleNormal="115" workbookViewId="0">
      <selection activeCell="A5" sqref="A5:H256"/>
    </sheetView>
  </sheetViews>
  <sheetFormatPr defaultRowHeight="14.4" x14ac:dyDescent="0.3"/>
  <sheetData>
    <row r="4" spans="1:26" x14ac:dyDescent="0.3">
      <c r="A4" s="26" t="s">
        <v>0</v>
      </c>
      <c r="B4" s="27" t="s">
        <v>1</v>
      </c>
      <c r="C4" s="27" t="s">
        <v>2</v>
      </c>
      <c r="D4" s="27" t="s">
        <v>3</v>
      </c>
      <c r="E4" s="27" t="s">
        <v>4</v>
      </c>
      <c r="F4" s="27" t="s">
        <v>5</v>
      </c>
      <c r="G4" s="27" t="s">
        <v>6</v>
      </c>
      <c r="H4" s="28" t="s">
        <v>7</v>
      </c>
      <c r="J4" s="26" t="s">
        <v>0</v>
      </c>
      <c r="K4" s="27" t="s">
        <v>1</v>
      </c>
      <c r="L4" s="27" t="s">
        <v>2</v>
      </c>
      <c r="M4" s="27" t="s">
        <v>3</v>
      </c>
      <c r="N4" s="27" t="s">
        <v>4</v>
      </c>
      <c r="O4" s="27" t="s">
        <v>5</v>
      </c>
      <c r="P4" s="27" t="s">
        <v>6</v>
      </c>
      <c r="Q4" s="28" t="s">
        <v>7</v>
      </c>
      <c r="S4" s="26" t="s">
        <v>0</v>
      </c>
      <c r="T4" s="27" t="s">
        <v>1</v>
      </c>
      <c r="U4" s="27" t="s">
        <v>2</v>
      </c>
      <c r="V4" s="27" t="s">
        <v>3</v>
      </c>
      <c r="W4" s="27" t="s">
        <v>4</v>
      </c>
      <c r="X4" s="27" t="s">
        <v>5</v>
      </c>
      <c r="Y4" s="27" t="s">
        <v>6</v>
      </c>
      <c r="Z4" s="28" t="s">
        <v>7</v>
      </c>
    </row>
    <row r="5" spans="1:26" x14ac:dyDescent="0.3">
      <c r="A5" s="29">
        <v>108</v>
      </c>
      <c r="B5" s="5">
        <v>183</v>
      </c>
      <c r="C5" s="5" t="s">
        <v>12</v>
      </c>
      <c r="D5" s="5" t="s">
        <v>22</v>
      </c>
      <c r="E5" s="9">
        <v>40986</v>
      </c>
      <c r="F5" s="5" t="s">
        <v>10</v>
      </c>
      <c r="G5" s="5">
        <v>104</v>
      </c>
      <c r="H5" s="6">
        <v>4221</v>
      </c>
      <c r="J5" s="29">
        <v>457</v>
      </c>
      <c r="K5" s="5">
        <v>94</v>
      </c>
      <c r="L5" s="5" t="s">
        <v>14</v>
      </c>
      <c r="M5" s="5" t="s">
        <v>56</v>
      </c>
      <c r="N5" s="9">
        <v>43805</v>
      </c>
      <c r="O5" s="5" t="s">
        <v>30</v>
      </c>
      <c r="P5" s="5">
        <v>439</v>
      </c>
      <c r="Q5" s="6">
        <v>21266</v>
      </c>
      <c r="S5" s="29">
        <v>453</v>
      </c>
      <c r="T5" s="5">
        <v>254</v>
      </c>
      <c r="U5" s="5" t="s">
        <v>24</v>
      </c>
      <c r="V5" s="5" t="s">
        <v>68</v>
      </c>
      <c r="W5" s="9">
        <v>43748</v>
      </c>
      <c r="X5" s="5" t="s">
        <v>47</v>
      </c>
      <c r="Y5" s="5">
        <v>435</v>
      </c>
      <c r="Z5" s="6">
        <v>21024</v>
      </c>
    </row>
    <row r="6" spans="1:26" x14ac:dyDescent="0.3">
      <c r="A6" s="30">
        <v>375</v>
      </c>
      <c r="B6" s="7">
        <v>160</v>
      </c>
      <c r="C6" s="7" t="s">
        <v>24</v>
      </c>
      <c r="D6" s="7" t="s">
        <v>37</v>
      </c>
      <c r="E6" s="10">
        <v>43138</v>
      </c>
      <c r="F6" s="7" t="s">
        <v>10</v>
      </c>
      <c r="G6" s="7">
        <v>360</v>
      </c>
      <c r="H6" s="8">
        <v>16858</v>
      </c>
      <c r="J6" s="30">
        <v>276</v>
      </c>
      <c r="K6" s="7">
        <v>90</v>
      </c>
      <c r="L6" s="7" t="s">
        <v>16</v>
      </c>
      <c r="M6" s="7" t="s">
        <v>62</v>
      </c>
      <c r="N6" s="10">
        <v>42395</v>
      </c>
      <c r="O6" s="7" t="s">
        <v>30</v>
      </c>
      <c r="P6" s="7">
        <v>264</v>
      </c>
      <c r="Q6" s="8">
        <v>11312</v>
      </c>
      <c r="S6" s="30">
        <v>365</v>
      </c>
      <c r="T6" s="7">
        <v>243</v>
      </c>
      <c r="U6" s="7" t="s">
        <v>8</v>
      </c>
      <c r="V6" s="7" t="s">
        <v>42</v>
      </c>
      <c r="W6" s="10">
        <v>43071</v>
      </c>
      <c r="X6" s="7" t="s">
        <v>47</v>
      </c>
      <c r="Y6" s="7">
        <v>350</v>
      </c>
      <c r="Z6" s="8">
        <v>16204</v>
      </c>
    </row>
    <row r="7" spans="1:26" x14ac:dyDescent="0.3">
      <c r="A7" s="29">
        <v>403</v>
      </c>
      <c r="B7" s="5">
        <v>157</v>
      </c>
      <c r="C7" s="5" t="s">
        <v>14</v>
      </c>
      <c r="D7" s="5" t="s">
        <v>32</v>
      </c>
      <c r="E7" s="9">
        <v>43397</v>
      </c>
      <c r="F7" s="5" t="s">
        <v>10</v>
      </c>
      <c r="G7" s="5">
        <v>387</v>
      </c>
      <c r="H7" s="6">
        <v>18509</v>
      </c>
      <c r="J7" s="29">
        <v>288</v>
      </c>
      <c r="K7" s="5">
        <v>89</v>
      </c>
      <c r="L7" s="5" t="s">
        <v>14</v>
      </c>
      <c r="M7" s="5" t="s">
        <v>43</v>
      </c>
      <c r="N7" s="9">
        <v>42460</v>
      </c>
      <c r="O7" s="5" t="s">
        <v>30</v>
      </c>
      <c r="P7" s="5">
        <v>275</v>
      </c>
      <c r="Q7" s="6">
        <v>11847</v>
      </c>
      <c r="S7" s="29">
        <v>313</v>
      </c>
      <c r="T7" s="5">
        <v>235</v>
      </c>
      <c r="U7" s="5" t="s">
        <v>39</v>
      </c>
      <c r="V7" s="5" t="s">
        <v>43</v>
      </c>
      <c r="W7" s="9">
        <v>42712</v>
      </c>
      <c r="X7" s="5" t="s">
        <v>47</v>
      </c>
      <c r="Y7" s="5">
        <v>298</v>
      </c>
      <c r="Z7" s="6">
        <v>13421</v>
      </c>
    </row>
    <row r="8" spans="1:26" x14ac:dyDescent="0.3">
      <c r="A8" s="30">
        <v>304</v>
      </c>
      <c r="B8" s="7">
        <v>154</v>
      </c>
      <c r="C8" s="7" t="s">
        <v>31</v>
      </c>
      <c r="D8" s="7" t="s">
        <v>18</v>
      </c>
      <c r="E8" s="10">
        <v>42666</v>
      </c>
      <c r="F8" s="7" t="s">
        <v>10</v>
      </c>
      <c r="G8" s="7">
        <v>289</v>
      </c>
      <c r="H8" s="8">
        <v>12671</v>
      </c>
      <c r="J8" s="30">
        <v>485</v>
      </c>
      <c r="K8" s="7">
        <v>85</v>
      </c>
      <c r="L8" s="7" t="s">
        <v>16</v>
      </c>
      <c r="M8" s="7" t="s">
        <v>60</v>
      </c>
      <c r="N8" s="10">
        <v>44173</v>
      </c>
      <c r="O8" s="7" t="s">
        <v>30</v>
      </c>
      <c r="P8" s="7">
        <v>466</v>
      </c>
      <c r="Q8" s="8">
        <v>22208</v>
      </c>
      <c r="S8" s="30">
        <v>364</v>
      </c>
      <c r="T8" s="7">
        <v>213</v>
      </c>
      <c r="U8" s="7" t="s">
        <v>8</v>
      </c>
      <c r="V8" s="7" t="s">
        <v>20</v>
      </c>
      <c r="W8" s="10">
        <v>43063</v>
      </c>
      <c r="X8" s="7" t="s">
        <v>47</v>
      </c>
      <c r="Y8" s="7">
        <v>349</v>
      </c>
      <c r="Z8" s="8">
        <v>15961</v>
      </c>
    </row>
    <row r="9" spans="1:26" x14ac:dyDescent="0.3">
      <c r="A9" s="29">
        <v>402</v>
      </c>
      <c r="B9" s="5">
        <v>140</v>
      </c>
      <c r="C9" s="5" t="s">
        <v>14</v>
      </c>
      <c r="D9" s="5" t="s">
        <v>33</v>
      </c>
      <c r="E9" s="9">
        <v>43394</v>
      </c>
      <c r="F9" s="5" t="s">
        <v>10</v>
      </c>
      <c r="G9" s="5">
        <v>386</v>
      </c>
      <c r="H9" s="6">
        <v>18352</v>
      </c>
      <c r="J9" s="29">
        <v>287</v>
      </c>
      <c r="K9" s="5">
        <v>82</v>
      </c>
      <c r="L9" s="5" t="s">
        <v>16</v>
      </c>
      <c r="M9" s="5" t="s">
        <v>18</v>
      </c>
      <c r="N9" s="9">
        <v>42456</v>
      </c>
      <c r="O9" s="5" t="s">
        <v>30</v>
      </c>
      <c r="P9" s="5">
        <v>274</v>
      </c>
      <c r="Q9" s="6">
        <v>11758</v>
      </c>
      <c r="S9" s="29">
        <v>300</v>
      </c>
      <c r="T9" s="5">
        <v>211</v>
      </c>
      <c r="U9" s="5" t="s">
        <v>31</v>
      </c>
      <c r="V9" s="5" t="s">
        <v>58</v>
      </c>
      <c r="W9" s="9">
        <v>42651</v>
      </c>
      <c r="X9" s="5" t="s">
        <v>47</v>
      </c>
      <c r="Y9" s="5">
        <v>285</v>
      </c>
      <c r="Z9" s="6">
        <v>12406</v>
      </c>
    </row>
    <row r="10" spans="1:26" x14ac:dyDescent="0.3">
      <c r="A10" s="30">
        <v>226</v>
      </c>
      <c r="B10" s="7">
        <v>139</v>
      </c>
      <c r="C10" s="7" t="s">
        <v>8</v>
      </c>
      <c r="D10" s="7" t="s">
        <v>70</v>
      </c>
      <c r="E10" s="10">
        <v>41959</v>
      </c>
      <c r="F10" s="7" t="s">
        <v>10</v>
      </c>
      <c r="G10" s="7">
        <v>215</v>
      </c>
      <c r="H10" s="8">
        <v>9035</v>
      </c>
      <c r="J10" s="30">
        <v>348</v>
      </c>
      <c r="K10" s="7">
        <v>82</v>
      </c>
      <c r="L10" s="7" t="s">
        <v>8</v>
      </c>
      <c r="M10" s="7" t="s">
        <v>11</v>
      </c>
      <c r="N10" s="10">
        <v>42984</v>
      </c>
      <c r="O10" s="7" t="s">
        <v>30</v>
      </c>
      <c r="P10" s="7">
        <v>333</v>
      </c>
      <c r="Q10" s="8">
        <v>15075</v>
      </c>
      <c r="S10" s="30">
        <v>321</v>
      </c>
      <c r="T10" s="7">
        <v>204</v>
      </c>
      <c r="U10" s="7" t="s">
        <v>23</v>
      </c>
      <c r="V10" s="7" t="s">
        <v>56</v>
      </c>
      <c r="W10" s="10">
        <v>42775</v>
      </c>
      <c r="X10" s="7" t="s">
        <v>47</v>
      </c>
      <c r="Y10" s="7">
        <v>306</v>
      </c>
      <c r="Z10" s="8">
        <v>13877</v>
      </c>
    </row>
    <row r="11" spans="1:26" x14ac:dyDescent="0.3">
      <c r="A11" s="29">
        <v>262</v>
      </c>
      <c r="B11" s="5">
        <v>138</v>
      </c>
      <c r="C11" s="5" t="s">
        <v>24</v>
      </c>
      <c r="D11" s="5" t="s">
        <v>35</v>
      </c>
      <c r="E11" s="9">
        <v>42299</v>
      </c>
      <c r="F11" s="5" t="s">
        <v>10</v>
      </c>
      <c r="G11" s="5">
        <v>251</v>
      </c>
      <c r="H11" s="6">
        <v>10634</v>
      </c>
      <c r="J11" s="29">
        <v>499</v>
      </c>
      <c r="K11" s="5">
        <v>80</v>
      </c>
      <c r="L11" s="5" t="s">
        <v>39</v>
      </c>
      <c r="M11" s="5" t="s">
        <v>26</v>
      </c>
      <c r="N11" s="9">
        <v>44275</v>
      </c>
      <c r="O11" s="5" t="s">
        <v>30</v>
      </c>
      <c r="P11" s="5">
        <v>479</v>
      </c>
      <c r="Q11" s="6">
        <v>22689</v>
      </c>
      <c r="S11" s="29">
        <v>289</v>
      </c>
      <c r="T11" s="5">
        <v>200</v>
      </c>
      <c r="U11" s="5" t="s">
        <v>14</v>
      </c>
      <c r="V11" s="5" t="s">
        <v>45</v>
      </c>
      <c r="W11" s="9">
        <v>42572</v>
      </c>
      <c r="X11" s="5" t="s">
        <v>47</v>
      </c>
      <c r="Y11" s="5">
        <v>276</v>
      </c>
      <c r="Z11" s="6">
        <v>12047</v>
      </c>
    </row>
    <row r="12" spans="1:26" x14ac:dyDescent="0.3">
      <c r="A12" s="30">
        <v>194</v>
      </c>
      <c r="B12" s="7">
        <v>136</v>
      </c>
      <c r="C12" s="7" t="s">
        <v>23</v>
      </c>
      <c r="D12" s="7" t="s">
        <v>78</v>
      </c>
      <c r="E12" s="10">
        <v>41696</v>
      </c>
      <c r="F12" s="7" t="s">
        <v>10</v>
      </c>
      <c r="G12" s="7">
        <v>184</v>
      </c>
      <c r="H12" s="8">
        <v>7889</v>
      </c>
      <c r="J12" s="30">
        <v>123</v>
      </c>
      <c r="K12" s="7">
        <v>78</v>
      </c>
      <c r="L12" s="7" t="s">
        <v>12</v>
      </c>
      <c r="M12" s="7" t="s">
        <v>11</v>
      </c>
      <c r="N12" s="10">
        <v>41182</v>
      </c>
      <c r="O12" s="7" t="s">
        <v>30</v>
      </c>
      <c r="P12" s="7">
        <v>118</v>
      </c>
      <c r="Q12" s="8">
        <v>5050</v>
      </c>
      <c r="S12" s="30">
        <v>231</v>
      </c>
      <c r="T12" s="7">
        <v>169</v>
      </c>
      <c r="U12" s="7" t="s">
        <v>16</v>
      </c>
      <c r="V12" s="7" t="s">
        <v>59</v>
      </c>
      <c r="W12" s="10">
        <v>41999</v>
      </c>
      <c r="X12" s="7" t="s">
        <v>47</v>
      </c>
      <c r="Y12" s="7">
        <v>220</v>
      </c>
      <c r="Z12" s="8">
        <v>9480</v>
      </c>
    </row>
    <row r="13" spans="1:26" x14ac:dyDescent="0.3">
      <c r="A13" s="29">
        <v>105</v>
      </c>
      <c r="B13" s="5">
        <v>133</v>
      </c>
      <c r="C13" s="5" t="s">
        <v>8</v>
      </c>
      <c r="D13" s="5" t="s">
        <v>64</v>
      </c>
      <c r="E13" s="9">
        <v>40967</v>
      </c>
      <c r="F13" s="5" t="s">
        <v>10</v>
      </c>
      <c r="G13" s="5">
        <v>101</v>
      </c>
      <c r="H13" s="6">
        <v>3864</v>
      </c>
      <c r="J13" s="29">
        <v>203</v>
      </c>
      <c r="K13" s="5">
        <v>77</v>
      </c>
      <c r="L13" s="5" t="s">
        <v>8</v>
      </c>
      <c r="M13" s="5" t="s">
        <v>22</v>
      </c>
      <c r="N13" s="9">
        <v>41735</v>
      </c>
      <c r="O13" s="5" t="s">
        <v>30</v>
      </c>
      <c r="P13" s="5">
        <v>192</v>
      </c>
      <c r="Q13" s="6">
        <v>8261</v>
      </c>
      <c r="S13" s="29">
        <v>309</v>
      </c>
      <c r="T13" s="5">
        <v>167</v>
      </c>
      <c r="U13" s="5" t="s">
        <v>39</v>
      </c>
      <c r="V13" s="5" t="s">
        <v>32</v>
      </c>
      <c r="W13" s="9">
        <v>42691</v>
      </c>
      <c r="X13" s="5" t="s">
        <v>47</v>
      </c>
      <c r="Y13" s="5">
        <v>294</v>
      </c>
      <c r="Z13" s="6">
        <v>13037</v>
      </c>
    </row>
    <row r="14" spans="1:26" x14ac:dyDescent="0.3">
      <c r="A14" s="30">
        <v>346</v>
      </c>
      <c r="B14" s="7">
        <v>131</v>
      </c>
      <c r="C14" s="7" t="s">
        <v>8</v>
      </c>
      <c r="D14" s="7" t="s">
        <v>11</v>
      </c>
      <c r="E14" s="10">
        <v>42978</v>
      </c>
      <c r="F14" s="7" t="s">
        <v>10</v>
      </c>
      <c r="G14" s="7">
        <v>331</v>
      </c>
      <c r="H14" s="8">
        <v>14883</v>
      </c>
      <c r="J14" s="30">
        <v>497</v>
      </c>
      <c r="K14" s="7">
        <v>77</v>
      </c>
      <c r="L14" s="7" t="s">
        <v>39</v>
      </c>
      <c r="M14" s="7" t="s">
        <v>26</v>
      </c>
      <c r="N14" s="10">
        <v>44271</v>
      </c>
      <c r="O14" s="7" t="s">
        <v>30</v>
      </c>
      <c r="P14" s="7">
        <v>477</v>
      </c>
      <c r="Q14" s="8">
        <v>22608</v>
      </c>
      <c r="S14" s="30">
        <v>369</v>
      </c>
      <c r="T14" s="7">
        <v>153</v>
      </c>
      <c r="U14" s="7" t="s">
        <v>24</v>
      </c>
      <c r="V14" s="7" t="s">
        <v>13</v>
      </c>
      <c r="W14" s="10">
        <v>43113</v>
      </c>
      <c r="X14" s="7" t="s">
        <v>47</v>
      </c>
      <c r="Y14" s="7">
        <v>354</v>
      </c>
      <c r="Z14" s="8">
        <v>16440</v>
      </c>
    </row>
    <row r="15" spans="1:26" x14ac:dyDescent="0.3">
      <c r="A15" s="29">
        <v>378</v>
      </c>
      <c r="B15" s="5">
        <v>129</v>
      </c>
      <c r="C15" s="5" t="s">
        <v>24</v>
      </c>
      <c r="D15" s="5" t="s">
        <v>13</v>
      </c>
      <c r="E15" s="9">
        <v>43147</v>
      </c>
      <c r="F15" s="5" t="s">
        <v>10</v>
      </c>
      <c r="G15" s="5">
        <v>363</v>
      </c>
      <c r="H15" s="6">
        <v>17098</v>
      </c>
      <c r="J15" s="29">
        <v>496</v>
      </c>
      <c r="K15" s="5">
        <v>73</v>
      </c>
      <c r="L15" s="5" t="s">
        <v>39</v>
      </c>
      <c r="M15" s="5" t="s">
        <v>26</v>
      </c>
      <c r="N15" s="9">
        <v>44269</v>
      </c>
      <c r="O15" s="5" t="s">
        <v>30</v>
      </c>
      <c r="P15" s="5">
        <v>476</v>
      </c>
      <c r="Q15" s="6">
        <v>22531</v>
      </c>
      <c r="S15" s="29">
        <v>389</v>
      </c>
      <c r="T15" s="5">
        <v>149</v>
      </c>
      <c r="U15" s="5" t="s">
        <v>39</v>
      </c>
      <c r="V15" s="5" t="s">
        <v>72</v>
      </c>
      <c r="W15" s="9">
        <v>43313</v>
      </c>
      <c r="X15" s="5" t="s">
        <v>47</v>
      </c>
      <c r="Y15" s="5">
        <v>374</v>
      </c>
      <c r="Z15" s="6">
        <v>17584</v>
      </c>
    </row>
    <row r="16" spans="1:26" x14ac:dyDescent="0.3">
      <c r="A16" s="30">
        <v>113</v>
      </c>
      <c r="B16" s="7">
        <v>128</v>
      </c>
      <c r="C16" s="7" t="s">
        <v>8</v>
      </c>
      <c r="D16" s="7" t="s">
        <v>11</v>
      </c>
      <c r="E16" s="10">
        <v>41121</v>
      </c>
      <c r="F16" s="7" t="s">
        <v>10</v>
      </c>
      <c r="G16" s="7">
        <v>108</v>
      </c>
      <c r="H16" s="8">
        <v>4494</v>
      </c>
      <c r="J16" s="30">
        <v>202</v>
      </c>
      <c r="K16" s="7">
        <v>72</v>
      </c>
      <c r="L16" s="7" t="s">
        <v>24</v>
      </c>
      <c r="M16" s="7" t="s">
        <v>22</v>
      </c>
      <c r="N16" s="10">
        <v>41733</v>
      </c>
      <c r="O16" s="7" t="s">
        <v>30</v>
      </c>
      <c r="P16" s="7">
        <v>191</v>
      </c>
      <c r="Q16" s="8">
        <v>8184</v>
      </c>
      <c r="S16" s="30">
        <v>233</v>
      </c>
      <c r="T16" s="7">
        <v>147</v>
      </c>
      <c r="U16" s="7" t="s">
        <v>16</v>
      </c>
      <c r="V16" s="7" t="s">
        <v>60</v>
      </c>
      <c r="W16" s="10">
        <v>42010</v>
      </c>
      <c r="X16" s="7" t="s">
        <v>47</v>
      </c>
      <c r="Y16" s="7">
        <v>222</v>
      </c>
      <c r="Z16" s="8">
        <v>9681</v>
      </c>
    </row>
    <row r="17" spans="1:26" x14ac:dyDescent="0.3">
      <c r="A17" s="29">
        <v>221</v>
      </c>
      <c r="B17" s="5">
        <v>127</v>
      </c>
      <c r="C17" s="5" t="s">
        <v>14</v>
      </c>
      <c r="D17" s="5" t="s">
        <v>71</v>
      </c>
      <c r="E17" s="9">
        <v>41929</v>
      </c>
      <c r="F17" s="5" t="s">
        <v>10</v>
      </c>
      <c r="G17" s="5">
        <v>210</v>
      </c>
      <c r="H17" s="6">
        <v>8706</v>
      </c>
      <c r="J17" s="29">
        <v>424</v>
      </c>
      <c r="K17" s="5">
        <v>72</v>
      </c>
      <c r="L17" s="5" t="s">
        <v>16</v>
      </c>
      <c r="M17" s="5" t="s">
        <v>34</v>
      </c>
      <c r="N17" s="9">
        <v>43523</v>
      </c>
      <c r="O17" s="5" t="s">
        <v>30</v>
      </c>
      <c r="P17" s="5">
        <v>407</v>
      </c>
      <c r="Q17" s="6">
        <v>19409</v>
      </c>
      <c r="S17" s="29">
        <v>228</v>
      </c>
      <c r="T17" s="5">
        <v>141</v>
      </c>
      <c r="U17" s="5" t="s">
        <v>16</v>
      </c>
      <c r="V17" s="5" t="s">
        <v>62</v>
      </c>
      <c r="W17" s="9">
        <v>41982</v>
      </c>
      <c r="X17" s="5" t="s">
        <v>47</v>
      </c>
      <c r="Y17" s="5">
        <v>217</v>
      </c>
      <c r="Z17" s="6">
        <v>9291</v>
      </c>
    </row>
    <row r="18" spans="1:26" x14ac:dyDescent="0.3">
      <c r="A18" s="30">
        <v>185</v>
      </c>
      <c r="B18" s="7">
        <v>123</v>
      </c>
      <c r="C18" s="7" t="s">
        <v>31</v>
      </c>
      <c r="D18" s="7" t="s">
        <v>74</v>
      </c>
      <c r="E18" s="10">
        <v>41658</v>
      </c>
      <c r="F18" s="7" t="s">
        <v>10</v>
      </c>
      <c r="G18" s="7">
        <v>175</v>
      </c>
      <c r="H18" s="8">
        <v>7371</v>
      </c>
      <c r="J18" s="30">
        <v>449</v>
      </c>
      <c r="K18" s="7">
        <v>72</v>
      </c>
      <c r="L18" s="7" t="s">
        <v>24</v>
      </c>
      <c r="M18" s="7" t="s">
        <v>18</v>
      </c>
      <c r="N18" s="10">
        <v>43726</v>
      </c>
      <c r="O18" s="7" t="s">
        <v>30</v>
      </c>
      <c r="P18" s="7">
        <v>431</v>
      </c>
      <c r="Q18" s="8">
        <v>20710</v>
      </c>
      <c r="S18" s="30">
        <v>399</v>
      </c>
      <c r="T18" s="7">
        <v>139</v>
      </c>
      <c r="U18" s="7" t="s">
        <v>14</v>
      </c>
      <c r="V18" s="7" t="s">
        <v>19</v>
      </c>
      <c r="W18" s="10">
        <v>43377</v>
      </c>
      <c r="X18" s="7" t="s">
        <v>47</v>
      </c>
      <c r="Y18" s="7">
        <v>384</v>
      </c>
      <c r="Z18" s="8">
        <v>18167</v>
      </c>
    </row>
    <row r="19" spans="1:26" x14ac:dyDescent="0.3">
      <c r="A19" s="29">
        <v>427</v>
      </c>
      <c r="B19" s="5">
        <v>123</v>
      </c>
      <c r="C19" s="5" t="s">
        <v>16</v>
      </c>
      <c r="D19" s="5" t="s">
        <v>70</v>
      </c>
      <c r="E19" s="9">
        <v>43532</v>
      </c>
      <c r="F19" s="5" t="s">
        <v>10</v>
      </c>
      <c r="G19" s="5">
        <v>410</v>
      </c>
      <c r="H19" s="6">
        <v>19692</v>
      </c>
      <c r="J19" s="29">
        <v>119</v>
      </c>
      <c r="K19" s="5">
        <v>70</v>
      </c>
      <c r="L19" s="5" t="s">
        <v>31</v>
      </c>
      <c r="M19" s="5" t="s">
        <v>35</v>
      </c>
      <c r="N19" s="9">
        <v>41163</v>
      </c>
      <c r="O19" s="5" t="s">
        <v>30</v>
      </c>
      <c r="P19" s="5">
        <v>114</v>
      </c>
      <c r="Q19" s="6">
        <v>4867</v>
      </c>
      <c r="S19" s="29">
        <v>456</v>
      </c>
      <c r="T19" s="5">
        <v>136</v>
      </c>
      <c r="U19" s="5" t="s">
        <v>23</v>
      </c>
      <c r="V19" s="5" t="s">
        <v>21</v>
      </c>
      <c r="W19" s="9">
        <v>43791</v>
      </c>
      <c r="X19" s="5" t="s">
        <v>47</v>
      </c>
      <c r="Y19" s="5">
        <v>438</v>
      </c>
      <c r="Z19" s="6">
        <v>21172</v>
      </c>
    </row>
    <row r="20" spans="1:26" x14ac:dyDescent="0.3">
      <c r="A20" s="30">
        <v>315</v>
      </c>
      <c r="B20" s="7">
        <v>122</v>
      </c>
      <c r="C20" s="7" t="s">
        <v>39</v>
      </c>
      <c r="D20" s="7" t="s">
        <v>68</v>
      </c>
      <c r="E20" s="10">
        <v>42750</v>
      </c>
      <c r="F20" s="7" t="s">
        <v>10</v>
      </c>
      <c r="G20" s="7">
        <v>300</v>
      </c>
      <c r="H20" s="8">
        <v>13558</v>
      </c>
      <c r="J20" s="30">
        <v>459</v>
      </c>
      <c r="K20" s="7">
        <v>70</v>
      </c>
      <c r="L20" s="7" t="s">
        <v>14</v>
      </c>
      <c r="M20" s="7" t="s">
        <v>43</v>
      </c>
      <c r="N20" s="10">
        <v>43810</v>
      </c>
      <c r="O20" s="7" t="s">
        <v>30</v>
      </c>
      <c r="P20" s="7">
        <v>441</v>
      </c>
      <c r="Q20" s="8">
        <v>21355</v>
      </c>
      <c r="S20" s="30">
        <v>412</v>
      </c>
      <c r="T20" s="7">
        <v>123</v>
      </c>
      <c r="U20" s="7" t="s">
        <v>16</v>
      </c>
      <c r="V20" s="7" t="s">
        <v>61</v>
      </c>
      <c r="W20" s="10">
        <v>43448</v>
      </c>
      <c r="X20" s="7" t="s">
        <v>47</v>
      </c>
      <c r="Y20" s="7">
        <v>395</v>
      </c>
      <c r="Z20" s="8">
        <v>18890</v>
      </c>
    </row>
    <row r="21" spans="1:26" x14ac:dyDescent="0.3">
      <c r="A21" s="29">
        <v>356</v>
      </c>
      <c r="B21" s="5">
        <v>121</v>
      </c>
      <c r="C21" s="5" t="s">
        <v>31</v>
      </c>
      <c r="D21" s="5" t="s">
        <v>43</v>
      </c>
      <c r="E21" s="9">
        <v>43030</v>
      </c>
      <c r="F21" s="5" t="s">
        <v>10</v>
      </c>
      <c r="G21" s="5">
        <v>341</v>
      </c>
      <c r="H21" s="6">
        <v>15398</v>
      </c>
      <c r="J21" s="29">
        <v>115</v>
      </c>
      <c r="K21" s="5">
        <v>68</v>
      </c>
      <c r="L21" s="5" t="s">
        <v>8</v>
      </c>
      <c r="M21" s="5" t="s">
        <v>66</v>
      </c>
      <c r="N21" s="9">
        <v>41128</v>
      </c>
      <c r="O21" s="5" t="s">
        <v>30</v>
      </c>
      <c r="P21" s="5">
        <v>110</v>
      </c>
      <c r="Q21" s="6">
        <v>4585</v>
      </c>
      <c r="S21" s="29">
        <v>181</v>
      </c>
      <c r="T21" s="5">
        <v>119</v>
      </c>
      <c r="U21" s="5" t="s">
        <v>24</v>
      </c>
      <c r="V21" s="5" t="s">
        <v>15</v>
      </c>
      <c r="W21" s="9">
        <v>41626</v>
      </c>
      <c r="X21" s="5" t="s">
        <v>47</v>
      </c>
      <c r="Y21" s="5">
        <v>171</v>
      </c>
      <c r="Z21" s="6">
        <v>7095</v>
      </c>
    </row>
    <row r="22" spans="1:26" x14ac:dyDescent="0.3">
      <c r="A22" s="30">
        <v>443</v>
      </c>
      <c r="B22" s="7">
        <v>120</v>
      </c>
      <c r="C22" s="7" t="s">
        <v>14</v>
      </c>
      <c r="D22" s="7" t="s">
        <v>44</v>
      </c>
      <c r="E22" s="10">
        <v>43688</v>
      </c>
      <c r="F22" s="7" t="s">
        <v>10</v>
      </c>
      <c r="G22" s="7">
        <v>425</v>
      </c>
      <c r="H22" s="8">
        <v>20388</v>
      </c>
      <c r="J22" s="30">
        <v>218</v>
      </c>
      <c r="K22" s="7">
        <v>66</v>
      </c>
      <c r="L22" s="7" t="s">
        <v>39</v>
      </c>
      <c r="M22" s="7" t="s">
        <v>72</v>
      </c>
      <c r="N22" s="10">
        <v>41889</v>
      </c>
      <c r="O22" s="7" t="s">
        <v>30</v>
      </c>
      <c r="P22" s="7">
        <v>207</v>
      </c>
      <c r="Q22" s="8">
        <v>8515</v>
      </c>
      <c r="S22" s="30">
        <v>94</v>
      </c>
      <c r="T22" s="7">
        <v>116</v>
      </c>
      <c r="U22" s="7" t="s">
        <v>16</v>
      </c>
      <c r="V22" s="7" t="s">
        <v>62</v>
      </c>
      <c r="W22" s="10">
        <v>40932</v>
      </c>
      <c r="X22" s="7" t="s">
        <v>47</v>
      </c>
      <c r="Y22" s="7">
        <v>90</v>
      </c>
      <c r="Z22" s="8">
        <v>3416</v>
      </c>
    </row>
    <row r="23" spans="1:26" x14ac:dyDescent="0.3">
      <c r="A23" s="29">
        <v>36</v>
      </c>
      <c r="B23" s="5">
        <v>118</v>
      </c>
      <c r="C23" s="5" t="s">
        <v>16</v>
      </c>
      <c r="D23" s="5" t="s">
        <v>32</v>
      </c>
      <c r="E23" s="9">
        <v>40471</v>
      </c>
      <c r="F23" s="5" t="s">
        <v>10</v>
      </c>
      <c r="G23" s="5">
        <v>33</v>
      </c>
      <c r="H23" s="6">
        <v>1271</v>
      </c>
      <c r="J23" s="29">
        <v>360</v>
      </c>
      <c r="K23" s="5">
        <v>65</v>
      </c>
      <c r="L23" s="5" t="s">
        <v>31</v>
      </c>
      <c r="M23" s="5" t="s">
        <v>19</v>
      </c>
      <c r="N23" s="9">
        <v>43043</v>
      </c>
      <c r="O23" s="5" t="s">
        <v>30</v>
      </c>
      <c r="P23" s="5">
        <v>345</v>
      </c>
      <c r="Q23" s="6">
        <v>15631</v>
      </c>
      <c r="S23" s="29">
        <v>227</v>
      </c>
      <c r="T23" s="5">
        <v>115</v>
      </c>
      <c r="U23" s="5" t="s">
        <v>16</v>
      </c>
      <c r="V23" s="5" t="s">
        <v>62</v>
      </c>
      <c r="W23" s="9">
        <v>41982</v>
      </c>
      <c r="X23" s="5" t="s">
        <v>47</v>
      </c>
      <c r="Y23" s="5">
        <v>216</v>
      </c>
      <c r="Z23" s="6">
        <v>9150</v>
      </c>
    </row>
    <row r="24" spans="1:26" x14ac:dyDescent="0.3">
      <c r="A24" s="30">
        <v>84</v>
      </c>
      <c r="B24" s="7">
        <v>117</v>
      </c>
      <c r="C24" s="7" t="s">
        <v>14</v>
      </c>
      <c r="D24" s="7" t="s">
        <v>32</v>
      </c>
      <c r="E24" s="10">
        <v>40879</v>
      </c>
      <c r="F24" s="7" t="s">
        <v>10</v>
      </c>
      <c r="G24" s="7">
        <v>80</v>
      </c>
      <c r="H24" s="8">
        <v>3015</v>
      </c>
      <c r="J24" s="30">
        <v>409</v>
      </c>
      <c r="K24" s="7">
        <v>61</v>
      </c>
      <c r="L24" s="7" t="s">
        <v>16</v>
      </c>
      <c r="M24" s="7" t="s">
        <v>60</v>
      </c>
      <c r="N24" s="10">
        <v>43429</v>
      </c>
      <c r="O24" s="7" t="s">
        <v>30</v>
      </c>
      <c r="P24" s="7">
        <v>392</v>
      </c>
      <c r="Q24" s="8">
        <v>18730</v>
      </c>
      <c r="S24" s="30">
        <v>144</v>
      </c>
      <c r="T24" s="7">
        <v>107</v>
      </c>
      <c r="U24" s="7" t="s">
        <v>16</v>
      </c>
      <c r="V24" s="7" t="s">
        <v>35</v>
      </c>
      <c r="W24" s="10">
        <v>41327</v>
      </c>
      <c r="X24" s="7" t="s">
        <v>47</v>
      </c>
      <c r="Y24" s="7">
        <v>139</v>
      </c>
      <c r="Z24" s="8">
        <v>5610</v>
      </c>
    </row>
    <row r="25" spans="1:26" x14ac:dyDescent="0.3">
      <c r="A25" s="29">
        <v>273</v>
      </c>
      <c r="B25" s="5">
        <v>117</v>
      </c>
      <c r="C25" s="5" t="s">
        <v>16</v>
      </c>
      <c r="D25" s="5" t="s">
        <v>59</v>
      </c>
      <c r="E25" s="9">
        <v>42386</v>
      </c>
      <c r="F25" s="5" t="s">
        <v>10</v>
      </c>
      <c r="G25" s="5">
        <v>261</v>
      </c>
      <c r="H25" s="6">
        <v>11108</v>
      </c>
      <c r="J25" s="29">
        <v>277</v>
      </c>
      <c r="K25" s="5">
        <v>59</v>
      </c>
      <c r="L25" s="5" t="s">
        <v>16</v>
      </c>
      <c r="M25" s="5" t="s">
        <v>59</v>
      </c>
      <c r="N25" s="9">
        <v>42398</v>
      </c>
      <c r="O25" s="5" t="s">
        <v>30</v>
      </c>
      <c r="P25" s="5">
        <v>265</v>
      </c>
      <c r="Q25" s="6">
        <v>11371</v>
      </c>
      <c r="S25" s="29">
        <v>193</v>
      </c>
      <c r="T25" s="5">
        <v>105</v>
      </c>
      <c r="U25" s="5" t="s">
        <v>31</v>
      </c>
      <c r="V25" s="5" t="s">
        <v>77</v>
      </c>
      <c r="W25" s="9">
        <v>41684</v>
      </c>
      <c r="X25" s="5" t="s">
        <v>47</v>
      </c>
      <c r="Y25" s="5">
        <v>183</v>
      </c>
      <c r="Z25" s="6">
        <v>7753</v>
      </c>
    </row>
    <row r="26" spans="1:26" x14ac:dyDescent="0.3">
      <c r="A26" s="30">
        <v>426</v>
      </c>
      <c r="B26" s="7">
        <v>116</v>
      </c>
      <c r="C26" s="7" t="s">
        <v>16</v>
      </c>
      <c r="D26" s="7" t="s">
        <v>20</v>
      </c>
      <c r="E26" s="10">
        <v>43529</v>
      </c>
      <c r="F26" s="7" t="s">
        <v>10</v>
      </c>
      <c r="G26" s="7">
        <v>409</v>
      </c>
      <c r="H26" s="8">
        <v>19569</v>
      </c>
      <c r="J26" s="30">
        <v>441</v>
      </c>
      <c r="K26" s="7">
        <v>59</v>
      </c>
      <c r="L26" s="7" t="s">
        <v>14</v>
      </c>
      <c r="M26" s="7" t="s">
        <v>93</v>
      </c>
      <c r="N26" s="10">
        <v>43683</v>
      </c>
      <c r="O26" s="7" t="s">
        <v>30</v>
      </c>
      <c r="P26" s="7">
        <v>424</v>
      </c>
      <c r="Q26" s="8">
        <v>20268</v>
      </c>
      <c r="S26" s="30">
        <v>363</v>
      </c>
      <c r="T26" s="7">
        <v>104</v>
      </c>
      <c r="U26" s="7" t="s">
        <v>8</v>
      </c>
      <c r="V26" s="7" t="s">
        <v>21</v>
      </c>
      <c r="W26" s="10">
        <v>43055</v>
      </c>
      <c r="X26" s="7" t="s">
        <v>47</v>
      </c>
      <c r="Y26" s="7">
        <v>348</v>
      </c>
      <c r="Z26" s="8">
        <v>15748</v>
      </c>
    </row>
    <row r="27" spans="1:26" x14ac:dyDescent="0.3">
      <c r="A27" s="29">
        <v>161</v>
      </c>
      <c r="B27" s="5">
        <v>115</v>
      </c>
      <c r="C27" s="5" t="s">
        <v>27</v>
      </c>
      <c r="D27" s="5" t="s">
        <v>29</v>
      </c>
      <c r="E27" s="9">
        <v>41479</v>
      </c>
      <c r="F27" s="5" t="s">
        <v>10</v>
      </c>
      <c r="G27" s="5">
        <v>155</v>
      </c>
      <c r="H27" s="6">
        <v>6226</v>
      </c>
      <c r="J27" s="29">
        <v>200</v>
      </c>
      <c r="K27" s="5">
        <v>57</v>
      </c>
      <c r="L27" s="5" t="s">
        <v>23</v>
      </c>
      <c r="M27" s="5" t="s">
        <v>22</v>
      </c>
      <c r="N27" s="9">
        <v>41726</v>
      </c>
      <c r="O27" s="5" t="s">
        <v>30</v>
      </c>
      <c r="P27" s="5">
        <v>189</v>
      </c>
      <c r="Q27" s="6">
        <v>8089</v>
      </c>
      <c r="S27" s="29">
        <v>117</v>
      </c>
      <c r="T27" s="5">
        <v>103</v>
      </c>
      <c r="U27" s="5" t="s">
        <v>31</v>
      </c>
      <c r="V27" s="5" t="s">
        <v>34</v>
      </c>
      <c r="W27" s="9">
        <v>41152</v>
      </c>
      <c r="X27" s="5" t="s">
        <v>47</v>
      </c>
      <c r="Y27" s="5">
        <v>112</v>
      </c>
      <c r="Z27" s="6">
        <v>4746</v>
      </c>
    </row>
    <row r="28" spans="1:26" x14ac:dyDescent="0.3">
      <c r="A28" s="30">
        <v>171</v>
      </c>
      <c r="B28" s="7">
        <v>115</v>
      </c>
      <c r="C28" s="7" t="s">
        <v>16</v>
      </c>
      <c r="D28" s="7" t="s">
        <v>20</v>
      </c>
      <c r="E28" s="10">
        <v>41577</v>
      </c>
      <c r="F28" s="7" t="s">
        <v>10</v>
      </c>
      <c r="G28" s="7">
        <v>162</v>
      </c>
      <c r="H28" s="8">
        <v>6681</v>
      </c>
      <c r="J28" s="30">
        <v>513</v>
      </c>
      <c r="K28" s="7">
        <v>57</v>
      </c>
      <c r="L28" s="7" t="s">
        <v>12</v>
      </c>
      <c r="M28" s="7" t="s">
        <v>95</v>
      </c>
      <c r="N28" s="10">
        <v>44493</v>
      </c>
      <c r="O28" s="7" t="s">
        <v>30</v>
      </c>
      <c r="P28" s="7">
        <v>492</v>
      </c>
      <c r="Q28" s="8">
        <v>23150</v>
      </c>
      <c r="S28" s="30">
        <v>131</v>
      </c>
      <c r="T28" s="7">
        <v>103</v>
      </c>
      <c r="U28" s="7" t="s">
        <v>39</v>
      </c>
      <c r="V28" s="7" t="s">
        <v>20</v>
      </c>
      <c r="W28" s="10">
        <v>41256</v>
      </c>
      <c r="X28" s="7" t="s">
        <v>47</v>
      </c>
      <c r="Y28" s="7">
        <v>126</v>
      </c>
      <c r="Z28" s="8">
        <v>5240</v>
      </c>
    </row>
    <row r="29" spans="1:26" x14ac:dyDescent="0.3">
      <c r="A29" s="29">
        <v>444</v>
      </c>
      <c r="B29" s="5">
        <v>114</v>
      </c>
      <c r="C29" s="5" t="s">
        <v>14</v>
      </c>
      <c r="D29" s="5" t="s">
        <v>44</v>
      </c>
      <c r="E29" s="9">
        <v>43691</v>
      </c>
      <c r="F29" s="5" t="s">
        <v>10</v>
      </c>
      <c r="G29" s="5">
        <v>426</v>
      </c>
      <c r="H29" s="6">
        <v>20502</v>
      </c>
      <c r="J29" s="29">
        <v>281</v>
      </c>
      <c r="K29" s="5">
        <v>56</v>
      </c>
      <c r="L29" s="5" t="s">
        <v>8</v>
      </c>
      <c r="M29" s="5" t="s">
        <v>22</v>
      </c>
      <c r="N29" s="9">
        <v>42430</v>
      </c>
      <c r="O29" s="5" t="s">
        <v>30</v>
      </c>
      <c r="P29" s="5">
        <v>269</v>
      </c>
      <c r="Q29" s="6">
        <v>11533</v>
      </c>
      <c r="S29" s="29">
        <v>251</v>
      </c>
      <c r="T29" s="5">
        <v>103</v>
      </c>
      <c r="U29" s="5" t="s">
        <v>8</v>
      </c>
      <c r="V29" s="5" t="s">
        <v>82</v>
      </c>
      <c r="W29" s="9">
        <v>42228</v>
      </c>
      <c r="X29" s="5" t="s">
        <v>47</v>
      </c>
      <c r="Y29" s="5">
        <v>240</v>
      </c>
      <c r="Z29" s="6">
        <v>10222</v>
      </c>
    </row>
    <row r="30" spans="1:26" x14ac:dyDescent="0.3">
      <c r="A30" s="30">
        <v>358</v>
      </c>
      <c r="B30" s="7">
        <v>113</v>
      </c>
      <c r="C30" s="7" t="s">
        <v>31</v>
      </c>
      <c r="D30" s="7" t="s">
        <v>73</v>
      </c>
      <c r="E30" s="10">
        <v>43037</v>
      </c>
      <c r="F30" s="7" t="s">
        <v>10</v>
      </c>
      <c r="G30" s="7">
        <v>343</v>
      </c>
      <c r="H30" s="8">
        <v>15540</v>
      </c>
      <c r="J30" s="30">
        <v>285</v>
      </c>
      <c r="K30" s="7">
        <v>55</v>
      </c>
      <c r="L30" s="7" t="s">
        <v>12</v>
      </c>
      <c r="M30" s="7" t="s">
        <v>21</v>
      </c>
      <c r="N30" s="10">
        <v>42448</v>
      </c>
      <c r="O30" s="7" t="s">
        <v>30</v>
      </c>
      <c r="P30" s="7">
        <v>272</v>
      </c>
      <c r="Q30" s="8">
        <v>11652</v>
      </c>
      <c r="S30" s="30">
        <v>340</v>
      </c>
      <c r="T30" s="7">
        <v>103</v>
      </c>
      <c r="U30" s="7" t="s">
        <v>8</v>
      </c>
      <c r="V30" s="7" t="s">
        <v>82</v>
      </c>
      <c r="W30" s="10">
        <v>42942</v>
      </c>
      <c r="X30" s="7" t="s">
        <v>47</v>
      </c>
      <c r="Y30" s="7">
        <v>325</v>
      </c>
      <c r="Z30" s="8">
        <v>14608</v>
      </c>
    </row>
    <row r="31" spans="1:26" x14ac:dyDescent="0.3">
      <c r="A31" s="29">
        <v>76</v>
      </c>
      <c r="B31" s="5">
        <v>112</v>
      </c>
      <c r="C31" s="5" t="s">
        <v>39</v>
      </c>
      <c r="D31" s="5" t="s">
        <v>42</v>
      </c>
      <c r="E31" s="9">
        <v>40833</v>
      </c>
      <c r="F31" s="5" t="s">
        <v>10</v>
      </c>
      <c r="G31" s="5">
        <v>72</v>
      </c>
      <c r="H31" s="6">
        <v>2644</v>
      </c>
      <c r="J31" s="29">
        <v>199</v>
      </c>
      <c r="K31" s="5">
        <v>54</v>
      </c>
      <c r="L31" s="5" t="s">
        <v>14</v>
      </c>
      <c r="M31" s="5" t="s">
        <v>22</v>
      </c>
      <c r="N31" s="9">
        <v>41721</v>
      </c>
      <c r="O31" s="5" t="s">
        <v>30</v>
      </c>
      <c r="P31" s="5">
        <v>188</v>
      </c>
      <c r="Q31" s="6">
        <v>8032</v>
      </c>
      <c r="S31" s="29">
        <v>394</v>
      </c>
      <c r="T31" s="5">
        <v>103</v>
      </c>
      <c r="U31" s="5" t="s">
        <v>39</v>
      </c>
      <c r="V31" s="5" t="s">
        <v>79</v>
      </c>
      <c r="W31" s="9">
        <v>43330</v>
      </c>
      <c r="X31" s="5" t="s">
        <v>47</v>
      </c>
      <c r="Y31" s="5">
        <v>379</v>
      </c>
      <c r="Z31" s="6">
        <v>17875</v>
      </c>
    </row>
    <row r="32" spans="1:26" x14ac:dyDescent="0.3">
      <c r="A32" s="30">
        <v>373</v>
      </c>
      <c r="B32" s="7">
        <v>112</v>
      </c>
      <c r="C32" s="7" t="s">
        <v>24</v>
      </c>
      <c r="D32" s="7" t="s">
        <v>36</v>
      </c>
      <c r="E32" s="10">
        <v>43132</v>
      </c>
      <c r="F32" s="7" t="s">
        <v>10</v>
      </c>
      <c r="G32" s="7">
        <v>358</v>
      </c>
      <c r="H32" s="8">
        <v>16652</v>
      </c>
      <c r="J32" s="30">
        <v>531</v>
      </c>
      <c r="K32" s="7">
        <v>52</v>
      </c>
      <c r="L32" s="7" t="s">
        <v>14</v>
      </c>
      <c r="M32" s="7" t="s">
        <v>21</v>
      </c>
      <c r="N32" s="10">
        <v>44610</v>
      </c>
      <c r="O32" s="7" t="s">
        <v>30</v>
      </c>
      <c r="P32" s="7">
        <v>508</v>
      </c>
      <c r="Q32" s="8">
        <v>23569</v>
      </c>
      <c r="S32" s="30">
        <v>393</v>
      </c>
      <c r="T32" s="7">
        <v>97</v>
      </c>
      <c r="U32" s="7" t="s">
        <v>39</v>
      </c>
      <c r="V32" s="7" t="s">
        <v>79</v>
      </c>
      <c r="W32" s="10">
        <v>43330</v>
      </c>
      <c r="X32" s="7" t="s">
        <v>47</v>
      </c>
      <c r="Y32" s="7">
        <v>378</v>
      </c>
      <c r="Z32" s="8">
        <v>17772</v>
      </c>
    </row>
    <row r="33" spans="1:26" x14ac:dyDescent="0.3">
      <c r="A33" s="29">
        <v>337</v>
      </c>
      <c r="B33" s="5">
        <v>111</v>
      </c>
      <c r="C33" s="5" t="s">
        <v>14</v>
      </c>
      <c r="D33" s="5" t="s">
        <v>46</v>
      </c>
      <c r="E33" s="9">
        <v>42922</v>
      </c>
      <c r="F33" s="5" t="s">
        <v>10</v>
      </c>
      <c r="G33" s="5">
        <v>322</v>
      </c>
      <c r="H33" s="6">
        <v>14463</v>
      </c>
      <c r="J33" s="29">
        <v>120</v>
      </c>
      <c r="K33" s="5">
        <v>50</v>
      </c>
      <c r="L33" s="5" t="s">
        <v>67</v>
      </c>
      <c r="M33" s="5" t="s">
        <v>11</v>
      </c>
      <c r="N33" s="9">
        <v>41171</v>
      </c>
      <c r="O33" s="5" t="s">
        <v>30</v>
      </c>
      <c r="P33" s="5">
        <v>115</v>
      </c>
      <c r="Q33" s="6">
        <v>4917</v>
      </c>
      <c r="S33" s="29">
        <v>182</v>
      </c>
      <c r="T33" s="5">
        <v>96</v>
      </c>
      <c r="U33" s="5" t="s">
        <v>24</v>
      </c>
      <c r="V33" s="5" t="s">
        <v>15</v>
      </c>
      <c r="W33" s="9">
        <v>41626</v>
      </c>
      <c r="X33" s="5" t="s">
        <v>47</v>
      </c>
      <c r="Y33" s="5">
        <v>172</v>
      </c>
      <c r="Z33" s="6">
        <v>7191</v>
      </c>
    </row>
    <row r="34" spans="1:26" x14ac:dyDescent="0.3">
      <c r="A34" s="30">
        <v>347</v>
      </c>
      <c r="B34" s="7">
        <v>110</v>
      </c>
      <c r="C34" s="7" t="s">
        <v>8</v>
      </c>
      <c r="D34" s="7" t="s">
        <v>11</v>
      </c>
      <c r="E34" s="10">
        <v>42981</v>
      </c>
      <c r="F34" s="7" t="s">
        <v>10</v>
      </c>
      <c r="G34" s="7">
        <v>332</v>
      </c>
      <c r="H34" s="8">
        <v>14993</v>
      </c>
      <c r="J34" s="30">
        <v>278</v>
      </c>
      <c r="K34" s="7">
        <v>50</v>
      </c>
      <c r="L34" s="7" t="s">
        <v>16</v>
      </c>
      <c r="M34" s="7" t="s">
        <v>60</v>
      </c>
      <c r="N34" s="10">
        <v>42400</v>
      </c>
      <c r="O34" s="7" t="s">
        <v>30</v>
      </c>
      <c r="P34" s="7">
        <v>266</v>
      </c>
      <c r="Q34" s="8">
        <v>11421</v>
      </c>
      <c r="S34" s="30">
        <v>270</v>
      </c>
      <c r="T34" s="7">
        <v>88</v>
      </c>
      <c r="U34" s="7" t="s">
        <v>24</v>
      </c>
      <c r="V34" s="7" t="s">
        <v>42</v>
      </c>
      <c r="W34" s="10">
        <v>42341</v>
      </c>
      <c r="X34" s="7" t="s">
        <v>47</v>
      </c>
      <c r="Y34" s="7">
        <v>258</v>
      </c>
      <c r="Z34" s="8">
        <v>10841</v>
      </c>
    </row>
    <row r="35" spans="1:26" x14ac:dyDescent="0.3">
      <c r="A35" s="29">
        <v>106</v>
      </c>
      <c r="B35" s="5">
        <v>108</v>
      </c>
      <c r="C35" s="5" t="s">
        <v>8</v>
      </c>
      <c r="D35" s="5" t="s">
        <v>22</v>
      </c>
      <c r="E35" s="9">
        <v>40981</v>
      </c>
      <c r="F35" s="5" t="s">
        <v>10</v>
      </c>
      <c r="G35" s="5">
        <v>102</v>
      </c>
      <c r="H35" s="6">
        <v>3972</v>
      </c>
      <c r="J35" s="29">
        <v>280</v>
      </c>
      <c r="K35" s="5">
        <v>49</v>
      </c>
      <c r="L35" s="5" t="s">
        <v>12</v>
      </c>
      <c r="M35" s="5" t="s">
        <v>22</v>
      </c>
      <c r="N35" s="9">
        <v>42427</v>
      </c>
      <c r="O35" s="5" t="s">
        <v>30</v>
      </c>
      <c r="P35" s="5">
        <v>268</v>
      </c>
      <c r="Q35" s="6">
        <v>11477</v>
      </c>
      <c r="S35" s="29">
        <v>414</v>
      </c>
      <c r="T35" s="5">
        <v>82</v>
      </c>
      <c r="U35" s="5" t="s">
        <v>16</v>
      </c>
      <c r="V35" s="5" t="s">
        <v>59</v>
      </c>
      <c r="W35" s="9">
        <v>43460</v>
      </c>
      <c r="X35" s="5" t="s">
        <v>47</v>
      </c>
      <c r="Y35" s="5">
        <v>397</v>
      </c>
      <c r="Z35" s="6">
        <v>18989</v>
      </c>
    </row>
    <row r="36" spans="1:26" x14ac:dyDescent="0.3">
      <c r="A36" s="30">
        <v>13</v>
      </c>
      <c r="B36" s="7">
        <v>107</v>
      </c>
      <c r="C36" s="7" t="s">
        <v>8</v>
      </c>
      <c r="D36" s="7" t="s">
        <v>21</v>
      </c>
      <c r="E36" s="10">
        <v>40171</v>
      </c>
      <c r="F36" s="7" t="s">
        <v>10</v>
      </c>
      <c r="G36" s="7">
        <v>13</v>
      </c>
      <c r="H36" s="8">
        <v>484</v>
      </c>
      <c r="J36" s="30">
        <v>384</v>
      </c>
      <c r="K36" s="7">
        <v>47</v>
      </c>
      <c r="L36" s="7" t="s">
        <v>39</v>
      </c>
      <c r="M36" s="7" t="s">
        <v>55</v>
      </c>
      <c r="N36" s="10">
        <v>43287</v>
      </c>
      <c r="O36" s="7" t="s">
        <v>30</v>
      </c>
      <c r="P36" s="7">
        <v>369</v>
      </c>
      <c r="Q36" s="8">
        <v>17201</v>
      </c>
      <c r="S36" s="30">
        <v>310</v>
      </c>
      <c r="T36" s="7">
        <v>81</v>
      </c>
      <c r="U36" s="7" t="s">
        <v>39</v>
      </c>
      <c r="V36" s="7" t="s">
        <v>32</v>
      </c>
      <c r="W36" s="10">
        <v>42691</v>
      </c>
      <c r="X36" s="7" t="s">
        <v>47</v>
      </c>
      <c r="Y36" s="7">
        <v>295</v>
      </c>
      <c r="Z36" s="8">
        <v>13118</v>
      </c>
    </row>
    <row r="37" spans="1:26" x14ac:dyDescent="0.3">
      <c r="A37" s="29">
        <v>74</v>
      </c>
      <c r="B37" s="5">
        <v>107</v>
      </c>
      <c r="C37" s="5" t="s">
        <v>39</v>
      </c>
      <c r="D37" s="5" t="s">
        <v>55</v>
      </c>
      <c r="E37" s="9">
        <v>40802</v>
      </c>
      <c r="F37" s="5" t="s">
        <v>10</v>
      </c>
      <c r="G37" s="5">
        <v>70</v>
      </c>
      <c r="H37" s="6">
        <v>2495</v>
      </c>
      <c r="J37" s="29">
        <v>469</v>
      </c>
      <c r="K37" s="5">
        <v>45</v>
      </c>
      <c r="L37" s="5" t="s">
        <v>31</v>
      </c>
      <c r="M37" s="5" t="s">
        <v>76</v>
      </c>
      <c r="N37" s="9">
        <v>43854</v>
      </c>
      <c r="O37" s="5" t="s">
        <v>30</v>
      </c>
      <c r="P37" s="5">
        <v>450</v>
      </c>
      <c r="Q37" s="6">
        <v>21728</v>
      </c>
      <c r="S37" s="29">
        <v>522</v>
      </c>
      <c r="T37" s="5">
        <v>79</v>
      </c>
      <c r="U37" s="5" t="s">
        <v>24</v>
      </c>
      <c r="V37" s="5" t="s">
        <v>37</v>
      </c>
      <c r="W37" s="9">
        <v>44572</v>
      </c>
      <c r="X37" s="5" t="s">
        <v>47</v>
      </c>
      <c r="Y37" s="5">
        <v>499</v>
      </c>
      <c r="Z37" s="6">
        <v>23329</v>
      </c>
    </row>
    <row r="38" spans="1:26" x14ac:dyDescent="0.3">
      <c r="A38" s="30">
        <v>239</v>
      </c>
      <c r="B38" s="7">
        <v>107</v>
      </c>
      <c r="C38" s="7" t="s">
        <v>12</v>
      </c>
      <c r="D38" s="7" t="s">
        <v>62</v>
      </c>
      <c r="E38" s="10">
        <v>42050</v>
      </c>
      <c r="F38" s="7" t="s">
        <v>10</v>
      </c>
      <c r="G38" s="7">
        <v>228</v>
      </c>
      <c r="H38" s="8">
        <v>9858</v>
      </c>
      <c r="J38" s="30">
        <v>257</v>
      </c>
      <c r="K38" s="7">
        <v>43</v>
      </c>
      <c r="L38" s="7" t="s">
        <v>24</v>
      </c>
      <c r="M38" s="7" t="s">
        <v>71</v>
      </c>
      <c r="N38" s="10">
        <v>42279</v>
      </c>
      <c r="O38" s="7" t="s">
        <v>30</v>
      </c>
      <c r="P38" s="7">
        <v>246</v>
      </c>
      <c r="Q38" s="8">
        <v>10395</v>
      </c>
      <c r="S38" s="30">
        <v>253</v>
      </c>
      <c r="T38" s="7">
        <v>78</v>
      </c>
      <c r="U38" s="7" t="s">
        <v>8</v>
      </c>
      <c r="V38" s="7" t="s">
        <v>83</v>
      </c>
      <c r="W38" s="10">
        <v>42236</v>
      </c>
      <c r="X38" s="7" t="s">
        <v>47</v>
      </c>
      <c r="Y38" s="7">
        <v>242</v>
      </c>
      <c r="Z38" s="8">
        <v>10303</v>
      </c>
    </row>
    <row r="39" spans="1:26" x14ac:dyDescent="0.3">
      <c r="A39" s="29">
        <v>404</v>
      </c>
      <c r="B39" s="5">
        <v>107</v>
      </c>
      <c r="C39" s="5" t="s">
        <v>14</v>
      </c>
      <c r="D39" s="5" t="s">
        <v>68</v>
      </c>
      <c r="E39" s="9">
        <v>43400</v>
      </c>
      <c r="F39" s="5" t="s">
        <v>10</v>
      </c>
      <c r="G39" s="5">
        <v>388</v>
      </c>
      <c r="H39" s="6">
        <v>18616</v>
      </c>
      <c r="J39" s="29">
        <v>385</v>
      </c>
      <c r="K39" s="5">
        <v>43</v>
      </c>
      <c r="L39" s="5" t="s">
        <v>39</v>
      </c>
      <c r="M39" s="5" t="s">
        <v>90</v>
      </c>
      <c r="N39" s="9">
        <v>43289</v>
      </c>
      <c r="O39" s="5" t="s">
        <v>30</v>
      </c>
      <c r="P39" s="5">
        <v>370</v>
      </c>
      <c r="Q39" s="6">
        <v>17244</v>
      </c>
      <c r="S39" s="29">
        <v>447</v>
      </c>
      <c r="T39" s="5">
        <v>76</v>
      </c>
      <c r="U39" s="5" t="s">
        <v>14</v>
      </c>
      <c r="V39" s="5" t="s">
        <v>46</v>
      </c>
      <c r="W39" s="9">
        <v>43707</v>
      </c>
      <c r="X39" s="5" t="s">
        <v>47</v>
      </c>
      <c r="Y39" s="5">
        <v>429</v>
      </c>
      <c r="Z39" s="6">
        <v>20638</v>
      </c>
    </row>
    <row r="40" spans="1:26" x14ac:dyDescent="0.3">
      <c r="A40" s="30">
        <v>110</v>
      </c>
      <c r="B40" s="7">
        <v>106</v>
      </c>
      <c r="C40" s="7" t="s">
        <v>8</v>
      </c>
      <c r="D40" s="7" t="s">
        <v>65</v>
      </c>
      <c r="E40" s="10">
        <v>41111</v>
      </c>
      <c r="F40" s="7" t="s">
        <v>10</v>
      </c>
      <c r="G40" s="7">
        <v>105</v>
      </c>
      <c r="H40" s="8">
        <v>4327</v>
      </c>
      <c r="J40" s="30">
        <v>283</v>
      </c>
      <c r="K40" s="7">
        <v>41</v>
      </c>
      <c r="L40" s="7" t="s">
        <v>23</v>
      </c>
      <c r="M40" s="7" t="s">
        <v>22</v>
      </c>
      <c r="N40" s="10">
        <v>42435</v>
      </c>
      <c r="O40" s="7" t="s">
        <v>30</v>
      </c>
      <c r="P40" s="7">
        <v>270</v>
      </c>
      <c r="Q40" s="8">
        <v>11574</v>
      </c>
      <c r="S40" s="30">
        <v>93</v>
      </c>
      <c r="T40" s="7">
        <v>75</v>
      </c>
      <c r="U40" s="7" t="s">
        <v>16</v>
      </c>
      <c r="V40" s="7" t="s">
        <v>61</v>
      </c>
      <c r="W40" s="10">
        <v>40921</v>
      </c>
      <c r="X40" s="7" t="s">
        <v>47</v>
      </c>
      <c r="Y40" s="7">
        <v>89</v>
      </c>
      <c r="Z40" s="8">
        <v>3300</v>
      </c>
    </row>
    <row r="41" spans="1:26" x14ac:dyDescent="0.3">
      <c r="A41" s="29">
        <v>274</v>
      </c>
      <c r="B41" s="5">
        <v>106</v>
      </c>
      <c r="C41" s="5" t="s">
        <v>16</v>
      </c>
      <c r="D41" s="5" t="s">
        <v>85</v>
      </c>
      <c r="E41" s="9">
        <v>42389</v>
      </c>
      <c r="F41" s="5" t="s">
        <v>10</v>
      </c>
      <c r="G41" s="5">
        <v>262</v>
      </c>
      <c r="H41" s="6">
        <v>11214</v>
      </c>
      <c r="J41" s="29">
        <v>121</v>
      </c>
      <c r="K41" s="5">
        <v>40</v>
      </c>
      <c r="L41" s="5" t="s">
        <v>39</v>
      </c>
      <c r="M41" s="5" t="s">
        <v>11</v>
      </c>
      <c r="N41" s="9">
        <v>41175</v>
      </c>
      <c r="O41" s="5" t="s">
        <v>30</v>
      </c>
      <c r="P41" s="5">
        <v>116</v>
      </c>
      <c r="Q41" s="6">
        <v>4957</v>
      </c>
      <c r="S41" s="29">
        <v>486</v>
      </c>
      <c r="T41" s="5">
        <v>74</v>
      </c>
      <c r="U41" s="5" t="s">
        <v>16</v>
      </c>
      <c r="V41" s="5" t="s">
        <v>62</v>
      </c>
      <c r="W41" s="9">
        <v>44182</v>
      </c>
      <c r="X41" s="5" t="s">
        <v>47</v>
      </c>
      <c r="Y41" s="5">
        <v>467</v>
      </c>
      <c r="Z41" s="6">
        <v>22282</v>
      </c>
    </row>
    <row r="42" spans="1:26" x14ac:dyDescent="0.3">
      <c r="A42" s="30">
        <v>37</v>
      </c>
      <c r="B42" s="7">
        <v>105</v>
      </c>
      <c r="C42" s="7" t="s">
        <v>31</v>
      </c>
      <c r="D42" s="7" t="s">
        <v>33</v>
      </c>
      <c r="E42" s="10">
        <v>40510</v>
      </c>
      <c r="F42" s="7" t="s">
        <v>10</v>
      </c>
      <c r="G42" s="7">
        <v>34</v>
      </c>
      <c r="H42" s="8">
        <v>1376</v>
      </c>
      <c r="J42" s="30">
        <v>484</v>
      </c>
      <c r="K42" s="7">
        <v>40</v>
      </c>
      <c r="L42" s="7" t="s">
        <v>16</v>
      </c>
      <c r="M42" s="7" t="s">
        <v>60</v>
      </c>
      <c r="N42" s="10">
        <v>44171</v>
      </c>
      <c r="O42" s="7" t="s">
        <v>30</v>
      </c>
      <c r="P42" s="7">
        <v>465</v>
      </c>
      <c r="Q42" s="8">
        <v>22123</v>
      </c>
      <c r="S42" s="30">
        <v>489</v>
      </c>
      <c r="T42" s="7">
        <v>72</v>
      </c>
      <c r="U42" s="7" t="s">
        <v>39</v>
      </c>
      <c r="V42" s="7" t="s">
        <v>35</v>
      </c>
      <c r="W42" s="10">
        <v>44232</v>
      </c>
      <c r="X42" s="7" t="s">
        <v>47</v>
      </c>
      <c r="Y42" s="7">
        <v>470</v>
      </c>
      <c r="Z42" s="8">
        <v>22369</v>
      </c>
    </row>
    <row r="43" spans="1:26" x14ac:dyDescent="0.3">
      <c r="A43" s="29">
        <v>418</v>
      </c>
      <c r="B43" s="5">
        <v>104</v>
      </c>
      <c r="C43" s="5" t="s">
        <v>16</v>
      </c>
      <c r="D43" s="5" t="s">
        <v>62</v>
      </c>
      <c r="E43" s="9">
        <v>43480</v>
      </c>
      <c r="F43" s="5" t="s">
        <v>10</v>
      </c>
      <c r="G43" s="5">
        <v>401</v>
      </c>
      <c r="H43" s="6">
        <v>19119</v>
      </c>
      <c r="J43" s="29">
        <v>338</v>
      </c>
      <c r="K43" s="5">
        <v>39</v>
      </c>
      <c r="L43" s="5" t="s">
        <v>14</v>
      </c>
      <c r="M43" s="5" t="s">
        <v>46</v>
      </c>
      <c r="N43" s="9">
        <v>42925</v>
      </c>
      <c r="O43" s="5" t="s">
        <v>30</v>
      </c>
      <c r="P43" s="5">
        <v>323</v>
      </c>
      <c r="Q43" s="6">
        <v>14502</v>
      </c>
      <c r="S43" s="29">
        <v>147</v>
      </c>
      <c r="T43" s="5">
        <v>67</v>
      </c>
      <c r="U43" s="5" t="s">
        <v>16</v>
      </c>
      <c r="V43" s="5" t="s">
        <v>18</v>
      </c>
      <c r="W43" s="9">
        <v>41347</v>
      </c>
      <c r="X43" s="5" t="s">
        <v>47</v>
      </c>
      <c r="Y43" s="5">
        <v>141</v>
      </c>
      <c r="Z43" s="6">
        <v>5711</v>
      </c>
    </row>
    <row r="44" spans="1:26" x14ac:dyDescent="0.3">
      <c r="A44" s="30">
        <v>18</v>
      </c>
      <c r="B44" s="7">
        <v>102</v>
      </c>
      <c r="C44" s="7" t="s">
        <v>23</v>
      </c>
      <c r="D44" s="7" t="s">
        <v>22</v>
      </c>
      <c r="E44" s="10">
        <v>40189</v>
      </c>
      <c r="F44" s="7" t="s">
        <v>10</v>
      </c>
      <c r="G44" s="7">
        <v>17</v>
      </c>
      <c r="H44" s="8">
        <v>757</v>
      </c>
      <c r="J44" s="30">
        <v>133</v>
      </c>
      <c r="K44" s="7">
        <v>38</v>
      </c>
      <c r="L44" s="7" t="s">
        <v>39</v>
      </c>
      <c r="M44" s="7" t="s">
        <v>43</v>
      </c>
      <c r="N44" s="10">
        <v>41265</v>
      </c>
      <c r="O44" s="7" t="s">
        <v>30</v>
      </c>
      <c r="P44" s="7">
        <v>128</v>
      </c>
      <c r="Q44" s="8">
        <v>5299</v>
      </c>
      <c r="S44" s="30">
        <v>191</v>
      </c>
      <c r="T44" s="7">
        <v>67</v>
      </c>
      <c r="U44" s="7" t="s">
        <v>31</v>
      </c>
      <c r="V44" s="7" t="s">
        <v>76</v>
      </c>
      <c r="W44" s="10">
        <v>41676</v>
      </c>
      <c r="X44" s="7" t="s">
        <v>47</v>
      </c>
      <c r="Y44" s="7">
        <v>181</v>
      </c>
      <c r="Z44" s="8">
        <v>7610</v>
      </c>
    </row>
    <row r="45" spans="1:26" x14ac:dyDescent="0.3">
      <c r="A45" s="29">
        <v>158</v>
      </c>
      <c r="B45" s="5">
        <v>102</v>
      </c>
      <c r="C45" s="5" t="s">
        <v>14</v>
      </c>
      <c r="D45" s="5" t="s">
        <v>44</v>
      </c>
      <c r="E45" s="9">
        <v>41460</v>
      </c>
      <c r="F45" s="5" t="s">
        <v>10</v>
      </c>
      <c r="G45" s="5">
        <v>152</v>
      </c>
      <c r="H45" s="6">
        <v>6078</v>
      </c>
      <c r="J45" s="29">
        <v>471</v>
      </c>
      <c r="K45" s="5">
        <v>38</v>
      </c>
      <c r="L45" s="5" t="s">
        <v>31</v>
      </c>
      <c r="M45" s="5" t="s">
        <v>75</v>
      </c>
      <c r="N45" s="9">
        <v>43859</v>
      </c>
      <c r="O45" s="5" t="s">
        <v>30</v>
      </c>
      <c r="P45" s="5">
        <v>452</v>
      </c>
      <c r="Q45" s="6">
        <v>21777</v>
      </c>
      <c r="S45" s="29">
        <v>82</v>
      </c>
      <c r="T45" s="5">
        <v>63</v>
      </c>
      <c r="U45" s="5" t="s">
        <v>14</v>
      </c>
      <c r="V45" s="5" t="s">
        <v>43</v>
      </c>
      <c r="W45" s="9">
        <v>40869</v>
      </c>
      <c r="X45" s="5" t="s">
        <v>47</v>
      </c>
      <c r="Y45" s="5">
        <v>78</v>
      </c>
      <c r="Z45" s="6">
        <v>2895</v>
      </c>
    </row>
    <row r="46" spans="1:26" x14ac:dyDescent="0.3">
      <c r="A46" s="30">
        <v>48</v>
      </c>
      <c r="B46" s="7">
        <v>100</v>
      </c>
      <c r="C46" s="7" t="s">
        <v>23</v>
      </c>
      <c r="D46" s="7" t="s">
        <v>22</v>
      </c>
      <c r="E46" s="10">
        <v>40593</v>
      </c>
      <c r="F46" s="7" t="s">
        <v>10</v>
      </c>
      <c r="G46" s="7">
        <v>45</v>
      </c>
      <c r="H46" s="8">
        <v>1826</v>
      </c>
      <c r="J46" s="30">
        <v>198</v>
      </c>
      <c r="K46" s="7">
        <v>36</v>
      </c>
      <c r="L46" s="7" t="s">
        <v>12</v>
      </c>
      <c r="M46" s="7" t="s">
        <v>22</v>
      </c>
      <c r="N46" s="10">
        <v>41719</v>
      </c>
      <c r="O46" s="7" t="s">
        <v>30</v>
      </c>
      <c r="P46" s="7">
        <v>187</v>
      </c>
      <c r="Q46" s="8">
        <v>7978</v>
      </c>
      <c r="S46" s="30">
        <v>311</v>
      </c>
      <c r="T46" s="7">
        <v>62</v>
      </c>
      <c r="U46" s="7" t="s">
        <v>39</v>
      </c>
      <c r="V46" s="7" t="s">
        <v>18</v>
      </c>
      <c r="W46" s="10">
        <v>42700</v>
      </c>
      <c r="X46" s="7" t="s">
        <v>47</v>
      </c>
      <c r="Y46" s="7">
        <v>296</v>
      </c>
      <c r="Z46" s="8">
        <v>13180</v>
      </c>
    </row>
    <row r="47" spans="1:26" x14ac:dyDescent="0.3">
      <c r="A47" s="29">
        <v>168</v>
      </c>
      <c r="B47" s="5">
        <v>100</v>
      </c>
      <c r="C47" s="5" t="s">
        <v>16</v>
      </c>
      <c r="D47" s="5" t="s">
        <v>25</v>
      </c>
      <c r="E47" s="9">
        <v>41563</v>
      </c>
      <c r="F47" s="5" t="s">
        <v>10</v>
      </c>
      <c r="G47" s="5">
        <v>160</v>
      </c>
      <c r="H47" s="6">
        <v>6498</v>
      </c>
      <c r="J47" s="29">
        <v>97</v>
      </c>
      <c r="K47" s="5">
        <v>31</v>
      </c>
      <c r="L47" s="5" t="s">
        <v>16</v>
      </c>
      <c r="M47" s="5" t="s">
        <v>59</v>
      </c>
      <c r="N47" s="9">
        <v>40942</v>
      </c>
      <c r="O47" s="5" t="s">
        <v>30</v>
      </c>
      <c r="P47" s="5">
        <v>93</v>
      </c>
      <c r="Q47" s="6">
        <v>3491</v>
      </c>
      <c r="S47" s="29">
        <v>491</v>
      </c>
      <c r="T47" s="5">
        <v>62</v>
      </c>
      <c r="U47" s="5" t="s">
        <v>39</v>
      </c>
      <c r="V47" s="5" t="s">
        <v>35</v>
      </c>
      <c r="W47" s="9">
        <v>44240</v>
      </c>
      <c r="X47" s="5" t="s">
        <v>47</v>
      </c>
      <c r="Y47" s="5">
        <v>472</v>
      </c>
      <c r="Z47" s="6">
        <v>22431</v>
      </c>
    </row>
    <row r="48" spans="1:26" x14ac:dyDescent="0.3">
      <c r="A48" s="30">
        <v>176</v>
      </c>
      <c r="B48" s="7">
        <v>99</v>
      </c>
      <c r="C48" s="7" t="s">
        <v>14</v>
      </c>
      <c r="D48" s="7" t="s">
        <v>32</v>
      </c>
      <c r="E48" s="10">
        <v>41602</v>
      </c>
      <c r="F48" s="7" t="s">
        <v>10</v>
      </c>
      <c r="G48" s="7">
        <v>167</v>
      </c>
      <c r="H48" s="8">
        <v>6926</v>
      </c>
      <c r="J48" s="30">
        <v>464</v>
      </c>
      <c r="K48" s="7">
        <v>30</v>
      </c>
      <c r="L48" s="7" t="s">
        <v>8</v>
      </c>
      <c r="M48" s="7" t="s">
        <v>58</v>
      </c>
      <c r="N48" s="10">
        <v>43837</v>
      </c>
      <c r="O48" s="7" t="s">
        <v>30</v>
      </c>
      <c r="P48" s="7">
        <v>445</v>
      </c>
      <c r="Q48" s="8">
        <v>21474</v>
      </c>
      <c r="S48" s="30">
        <v>116</v>
      </c>
      <c r="T48" s="7">
        <v>58</v>
      </c>
      <c r="U48" s="7" t="s">
        <v>31</v>
      </c>
      <c r="V48" s="7" t="s">
        <v>56</v>
      </c>
      <c r="W48" s="10">
        <v>41144</v>
      </c>
      <c r="X48" s="7" t="s">
        <v>47</v>
      </c>
      <c r="Y48" s="7">
        <v>111</v>
      </c>
      <c r="Z48" s="8">
        <v>4643</v>
      </c>
    </row>
    <row r="49" spans="1:26" x14ac:dyDescent="0.3">
      <c r="A49" s="29">
        <v>331</v>
      </c>
      <c r="B49" s="5">
        <v>96</v>
      </c>
      <c r="C49" s="5" t="s">
        <v>23</v>
      </c>
      <c r="D49" s="5" t="s">
        <v>72</v>
      </c>
      <c r="E49" s="9">
        <v>42901</v>
      </c>
      <c r="F49" s="5" t="s">
        <v>10</v>
      </c>
      <c r="G49" s="5">
        <v>316</v>
      </c>
      <c r="H49" s="6">
        <v>14214</v>
      </c>
      <c r="J49" s="29">
        <v>166</v>
      </c>
      <c r="K49" s="5">
        <v>29</v>
      </c>
      <c r="L49" s="5" t="s">
        <v>16</v>
      </c>
      <c r="M49" s="5" t="s">
        <v>19</v>
      </c>
      <c r="N49" s="9">
        <v>41557</v>
      </c>
      <c r="O49" s="5" t="s">
        <v>30</v>
      </c>
      <c r="P49" s="5">
        <v>158</v>
      </c>
      <c r="Q49" s="6">
        <v>6337</v>
      </c>
      <c r="S49" s="29">
        <v>396</v>
      </c>
      <c r="T49" s="5">
        <v>58</v>
      </c>
      <c r="U49" s="5" t="s">
        <v>39</v>
      </c>
      <c r="V49" s="5" t="s">
        <v>52</v>
      </c>
      <c r="W49" s="9">
        <v>43342</v>
      </c>
      <c r="X49" s="5" t="s">
        <v>47</v>
      </c>
      <c r="Y49" s="5">
        <v>381</v>
      </c>
      <c r="Z49" s="6">
        <v>17979</v>
      </c>
    </row>
    <row r="50" spans="1:26" x14ac:dyDescent="0.3">
      <c r="A50" s="30">
        <v>62</v>
      </c>
      <c r="B50" s="7">
        <v>94</v>
      </c>
      <c r="C50" s="7" t="s">
        <v>14</v>
      </c>
      <c r="D50" s="7" t="s">
        <v>46</v>
      </c>
      <c r="E50" s="10">
        <v>40710</v>
      </c>
      <c r="F50" s="7" t="s">
        <v>10</v>
      </c>
      <c r="G50" s="7">
        <v>59</v>
      </c>
      <c r="H50" s="8">
        <v>2221</v>
      </c>
      <c r="J50" s="30">
        <v>318</v>
      </c>
      <c r="K50" s="7">
        <v>29</v>
      </c>
      <c r="L50" s="7" t="s">
        <v>39</v>
      </c>
      <c r="M50" s="7" t="s">
        <v>73</v>
      </c>
      <c r="N50" s="10">
        <v>42761</v>
      </c>
      <c r="O50" s="7" t="s">
        <v>30</v>
      </c>
      <c r="P50" s="7">
        <v>303</v>
      </c>
      <c r="Q50" s="8">
        <v>13650</v>
      </c>
      <c r="S50" s="30">
        <v>174</v>
      </c>
      <c r="T50" s="7">
        <v>57</v>
      </c>
      <c r="U50" s="7" t="s">
        <v>14</v>
      </c>
      <c r="V50" s="7" t="s">
        <v>43</v>
      </c>
      <c r="W50" s="10">
        <v>41592</v>
      </c>
      <c r="X50" s="7" t="s">
        <v>47</v>
      </c>
      <c r="Y50" s="7">
        <v>165</v>
      </c>
      <c r="Z50" s="8">
        <v>6741</v>
      </c>
    </row>
    <row r="51" spans="1:26" x14ac:dyDescent="0.3">
      <c r="A51" s="29">
        <v>350</v>
      </c>
      <c r="B51" s="5">
        <v>92</v>
      </c>
      <c r="C51" s="5" t="s">
        <v>16</v>
      </c>
      <c r="D51" s="5" t="s">
        <v>21</v>
      </c>
      <c r="E51" s="9">
        <v>42999</v>
      </c>
      <c r="F51" s="5" t="s">
        <v>10</v>
      </c>
      <c r="G51" s="5">
        <v>335</v>
      </c>
      <c r="H51" s="6">
        <v>15167</v>
      </c>
      <c r="J51" s="29">
        <v>42</v>
      </c>
      <c r="K51" s="5">
        <v>28</v>
      </c>
      <c r="L51" s="5" t="s">
        <v>24</v>
      </c>
      <c r="M51" s="5" t="s">
        <v>36</v>
      </c>
      <c r="N51" s="9">
        <v>40552</v>
      </c>
      <c r="O51" s="5" t="s">
        <v>30</v>
      </c>
      <c r="P51" s="5">
        <v>39</v>
      </c>
      <c r="Q51" s="6">
        <v>1533</v>
      </c>
      <c r="S51" s="29">
        <v>510</v>
      </c>
      <c r="T51" s="5">
        <v>55</v>
      </c>
      <c r="U51" s="5" t="s">
        <v>39</v>
      </c>
      <c r="V51" s="5" t="s">
        <v>80</v>
      </c>
      <c r="W51" s="9">
        <v>44433</v>
      </c>
      <c r="X51" s="5" t="s">
        <v>47</v>
      </c>
      <c r="Y51" s="5">
        <v>489</v>
      </c>
      <c r="Z51" s="6">
        <v>22999</v>
      </c>
    </row>
    <row r="52" spans="1:26" x14ac:dyDescent="0.3">
      <c r="A52" s="30">
        <v>16</v>
      </c>
      <c r="B52" s="7">
        <v>91</v>
      </c>
      <c r="C52" s="7" t="s">
        <v>23</v>
      </c>
      <c r="D52" s="7" t="s">
        <v>22</v>
      </c>
      <c r="E52" s="10">
        <v>40185</v>
      </c>
      <c r="F52" s="7" t="s">
        <v>10</v>
      </c>
      <c r="G52" s="7">
        <v>15</v>
      </c>
      <c r="H52" s="8">
        <v>584</v>
      </c>
      <c r="J52" s="30">
        <v>440</v>
      </c>
      <c r="K52" s="7">
        <v>28</v>
      </c>
      <c r="L52" s="7" t="s">
        <v>14</v>
      </c>
      <c r="M52" s="7" t="s">
        <v>87</v>
      </c>
      <c r="N52" s="10">
        <v>43681</v>
      </c>
      <c r="O52" s="7" t="s">
        <v>30</v>
      </c>
      <c r="P52" s="7">
        <v>423</v>
      </c>
      <c r="Q52" s="8">
        <v>20209</v>
      </c>
      <c r="S52" s="30">
        <v>232</v>
      </c>
      <c r="T52" s="7">
        <v>54</v>
      </c>
      <c r="U52" s="7" t="s">
        <v>16</v>
      </c>
      <c r="V52" s="7" t="s">
        <v>59</v>
      </c>
      <c r="W52" s="10">
        <v>41999</v>
      </c>
      <c r="X52" s="7" t="s">
        <v>47</v>
      </c>
      <c r="Y52" s="7">
        <v>221</v>
      </c>
      <c r="Z52" s="8">
        <v>9534</v>
      </c>
    </row>
    <row r="53" spans="1:26" x14ac:dyDescent="0.3">
      <c r="A53" s="29">
        <v>271</v>
      </c>
      <c r="B53" s="5">
        <v>91</v>
      </c>
      <c r="C53" s="5" t="s">
        <v>16</v>
      </c>
      <c r="D53" s="5" t="s">
        <v>61</v>
      </c>
      <c r="E53" s="9">
        <v>42381</v>
      </c>
      <c r="F53" s="5" t="s">
        <v>10</v>
      </c>
      <c r="G53" s="5">
        <v>259</v>
      </c>
      <c r="H53" s="6">
        <v>10932</v>
      </c>
      <c r="J53" s="29">
        <v>135</v>
      </c>
      <c r="K53" s="5">
        <v>27</v>
      </c>
      <c r="L53" s="5" t="s">
        <v>12</v>
      </c>
      <c r="M53" s="5" t="s">
        <v>26</v>
      </c>
      <c r="N53" s="9">
        <v>41271</v>
      </c>
      <c r="O53" s="5" t="s">
        <v>30</v>
      </c>
      <c r="P53" s="5">
        <v>130</v>
      </c>
      <c r="Q53" s="6">
        <v>5335</v>
      </c>
      <c r="S53" s="29">
        <v>371</v>
      </c>
      <c r="T53" s="5">
        <v>54</v>
      </c>
      <c r="U53" s="5" t="s">
        <v>24</v>
      </c>
      <c r="V53" s="5" t="s">
        <v>15</v>
      </c>
      <c r="W53" s="9">
        <v>43124</v>
      </c>
      <c r="X53" s="5" t="s">
        <v>47</v>
      </c>
      <c r="Y53" s="5">
        <v>356</v>
      </c>
      <c r="Z53" s="6">
        <v>16499</v>
      </c>
    </row>
    <row r="54" spans="1:26" x14ac:dyDescent="0.3">
      <c r="A54" s="30">
        <v>468</v>
      </c>
      <c r="B54" s="7">
        <v>89</v>
      </c>
      <c r="C54" s="7" t="s">
        <v>16</v>
      </c>
      <c r="D54" s="7" t="s">
        <v>34</v>
      </c>
      <c r="E54" s="10">
        <v>43849</v>
      </c>
      <c r="F54" s="7" t="s">
        <v>10</v>
      </c>
      <c r="G54" s="7">
        <v>449</v>
      </c>
      <c r="H54" s="8">
        <v>21683</v>
      </c>
      <c r="J54" s="30">
        <v>27</v>
      </c>
      <c r="K54" s="7">
        <v>26</v>
      </c>
      <c r="L54" s="7" t="s">
        <v>27</v>
      </c>
      <c r="M54" s="7" t="s">
        <v>29</v>
      </c>
      <c r="N54" s="10">
        <v>40341</v>
      </c>
      <c r="O54" s="7" t="s">
        <v>30</v>
      </c>
      <c r="P54" s="7">
        <v>25</v>
      </c>
      <c r="Q54" s="8">
        <v>1041</v>
      </c>
      <c r="S54" s="30">
        <v>81</v>
      </c>
      <c r="T54" s="7">
        <v>52</v>
      </c>
      <c r="U54" s="7" t="s">
        <v>14</v>
      </c>
      <c r="V54" s="7" t="s">
        <v>43</v>
      </c>
      <c r="W54" s="10">
        <v>40869</v>
      </c>
      <c r="X54" s="7" t="s">
        <v>47</v>
      </c>
      <c r="Y54" s="7">
        <v>77</v>
      </c>
      <c r="Z54" s="8">
        <v>2832</v>
      </c>
    </row>
    <row r="55" spans="1:26" x14ac:dyDescent="0.3">
      <c r="A55" s="29">
        <v>481</v>
      </c>
      <c r="B55" s="5">
        <v>89</v>
      </c>
      <c r="C55" s="5" t="s">
        <v>16</v>
      </c>
      <c r="D55" s="5" t="s">
        <v>60</v>
      </c>
      <c r="E55" s="9">
        <v>44164</v>
      </c>
      <c r="F55" s="5" t="s">
        <v>10</v>
      </c>
      <c r="G55" s="5">
        <v>462</v>
      </c>
      <c r="H55" s="6">
        <v>22011</v>
      </c>
      <c r="J55" s="29">
        <v>359</v>
      </c>
      <c r="K55" s="5">
        <v>26</v>
      </c>
      <c r="L55" s="5" t="s">
        <v>31</v>
      </c>
      <c r="M55" s="5" t="s">
        <v>42</v>
      </c>
      <c r="N55" s="9">
        <v>43040</v>
      </c>
      <c r="O55" s="5" t="s">
        <v>30</v>
      </c>
      <c r="P55" s="5">
        <v>344</v>
      </c>
      <c r="Q55" s="6">
        <v>15566</v>
      </c>
      <c r="S55" s="29">
        <v>118</v>
      </c>
      <c r="T55" s="5">
        <v>51</v>
      </c>
      <c r="U55" s="5" t="s">
        <v>31</v>
      </c>
      <c r="V55" s="5" t="s">
        <v>34</v>
      </c>
      <c r="W55" s="9">
        <v>41152</v>
      </c>
      <c r="X55" s="5" t="s">
        <v>47</v>
      </c>
      <c r="Y55" s="5">
        <v>113</v>
      </c>
      <c r="Z55" s="6">
        <v>4797</v>
      </c>
    </row>
    <row r="56" spans="1:26" x14ac:dyDescent="0.3">
      <c r="A56" s="30">
        <v>46</v>
      </c>
      <c r="B56" s="7">
        <v>87</v>
      </c>
      <c r="C56" s="7" t="s">
        <v>24</v>
      </c>
      <c r="D56" s="7" t="s">
        <v>38</v>
      </c>
      <c r="E56" s="10">
        <v>40564</v>
      </c>
      <c r="F56" s="7" t="s">
        <v>10</v>
      </c>
      <c r="G56" s="7">
        <v>43</v>
      </c>
      <c r="H56" s="8">
        <v>1724</v>
      </c>
      <c r="J56" s="30">
        <v>379</v>
      </c>
      <c r="K56" s="7">
        <v>26</v>
      </c>
      <c r="L56" s="7" t="s">
        <v>24</v>
      </c>
      <c r="M56" s="7" t="s">
        <v>15</v>
      </c>
      <c r="N56" s="10">
        <v>43149</v>
      </c>
      <c r="O56" s="7" t="s">
        <v>30</v>
      </c>
      <c r="P56" s="7">
        <v>364</v>
      </c>
      <c r="Q56" s="8">
        <v>17124</v>
      </c>
      <c r="S56" s="30">
        <v>390</v>
      </c>
      <c r="T56" s="7">
        <v>51</v>
      </c>
      <c r="U56" s="7" t="s">
        <v>39</v>
      </c>
      <c r="V56" s="7" t="s">
        <v>72</v>
      </c>
      <c r="W56" s="10">
        <v>43313</v>
      </c>
      <c r="X56" s="7" t="s">
        <v>47</v>
      </c>
      <c r="Y56" s="7">
        <v>375</v>
      </c>
      <c r="Z56" s="8">
        <v>17635</v>
      </c>
    </row>
    <row r="57" spans="1:26" x14ac:dyDescent="0.3">
      <c r="A57" s="29">
        <v>334</v>
      </c>
      <c r="B57" s="5">
        <v>87</v>
      </c>
      <c r="C57" s="5" t="s">
        <v>14</v>
      </c>
      <c r="D57" s="5" t="s">
        <v>44</v>
      </c>
      <c r="E57" s="9">
        <v>42911</v>
      </c>
      <c r="F57" s="5" t="s">
        <v>10</v>
      </c>
      <c r="G57" s="5">
        <v>319</v>
      </c>
      <c r="H57" s="6">
        <v>14338</v>
      </c>
      <c r="J57" s="29">
        <v>465</v>
      </c>
      <c r="K57" s="5">
        <v>26</v>
      </c>
      <c r="L57" s="5" t="s">
        <v>8</v>
      </c>
      <c r="M57" s="5" t="s">
        <v>68</v>
      </c>
      <c r="N57" s="9">
        <v>43840</v>
      </c>
      <c r="O57" s="5" t="s">
        <v>30</v>
      </c>
      <c r="P57" s="5">
        <v>446</v>
      </c>
      <c r="Q57" s="6">
        <v>21500</v>
      </c>
      <c r="S57" s="29">
        <v>446</v>
      </c>
      <c r="T57" s="5">
        <v>51</v>
      </c>
      <c r="U57" s="5" t="s">
        <v>14</v>
      </c>
      <c r="V57" s="5" t="s">
        <v>45</v>
      </c>
      <c r="W57" s="9">
        <v>43699</v>
      </c>
      <c r="X57" s="5" t="s">
        <v>47</v>
      </c>
      <c r="Y57" s="5">
        <v>428</v>
      </c>
      <c r="Z57" s="6">
        <v>20562</v>
      </c>
    </row>
    <row r="58" spans="1:26" x14ac:dyDescent="0.3">
      <c r="A58" s="30">
        <v>78</v>
      </c>
      <c r="B58" s="7">
        <v>86</v>
      </c>
      <c r="C58" s="7" t="s">
        <v>39</v>
      </c>
      <c r="D58" s="7" t="s">
        <v>43</v>
      </c>
      <c r="E58" s="10">
        <v>40839</v>
      </c>
      <c r="F58" s="7" t="s">
        <v>10</v>
      </c>
      <c r="G58" s="7">
        <v>74</v>
      </c>
      <c r="H58" s="8">
        <v>2765</v>
      </c>
      <c r="J58" s="30">
        <v>286</v>
      </c>
      <c r="K58" s="7">
        <v>24</v>
      </c>
      <c r="L58" s="7" t="s">
        <v>23</v>
      </c>
      <c r="M58" s="7" t="s">
        <v>34</v>
      </c>
      <c r="N58" s="10">
        <v>42452</v>
      </c>
      <c r="O58" s="7" t="s">
        <v>30</v>
      </c>
      <c r="P58" s="7">
        <v>273</v>
      </c>
      <c r="Q58" s="8">
        <v>11676</v>
      </c>
      <c r="S58" s="30">
        <v>366</v>
      </c>
      <c r="T58" s="7">
        <v>50</v>
      </c>
      <c r="U58" s="7" t="s">
        <v>8</v>
      </c>
      <c r="V58" s="7" t="s">
        <v>42</v>
      </c>
      <c r="W58" s="10">
        <v>43071</v>
      </c>
      <c r="X58" s="7" t="s">
        <v>47</v>
      </c>
      <c r="Y58" s="7">
        <v>351</v>
      </c>
      <c r="Z58" s="8">
        <v>16254</v>
      </c>
    </row>
    <row r="59" spans="1:26" x14ac:dyDescent="0.3">
      <c r="A59" s="29">
        <v>175</v>
      </c>
      <c r="B59" s="5">
        <v>86</v>
      </c>
      <c r="C59" s="5" t="s">
        <v>14</v>
      </c>
      <c r="D59" s="5" t="s">
        <v>69</v>
      </c>
      <c r="E59" s="9">
        <v>41599</v>
      </c>
      <c r="F59" s="5" t="s">
        <v>10</v>
      </c>
      <c r="G59" s="5">
        <v>166</v>
      </c>
      <c r="H59" s="6">
        <v>6827</v>
      </c>
      <c r="J59" s="29">
        <v>423</v>
      </c>
      <c r="K59" s="5">
        <v>24</v>
      </c>
      <c r="L59" s="5" t="s">
        <v>16</v>
      </c>
      <c r="M59" s="5" t="s">
        <v>32</v>
      </c>
      <c r="N59" s="9">
        <v>43520</v>
      </c>
      <c r="O59" s="5" t="s">
        <v>30</v>
      </c>
      <c r="P59" s="5">
        <v>406</v>
      </c>
      <c r="Q59" s="6">
        <v>19337</v>
      </c>
      <c r="S59" s="29">
        <v>511</v>
      </c>
      <c r="T59" s="5">
        <v>50</v>
      </c>
      <c r="U59" s="5" t="s">
        <v>39</v>
      </c>
      <c r="V59" s="5" t="s">
        <v>53</v>
      </c>
      <c r="W59" s="9">
        <v>44441</v>
      </c>
      <c r="X59" s="5" t="s">
        <v>47</v>
      </c>
      <c r="Y59" s="5">
        <v>490</v>
      </c>
      <c r="Z59" s="6">
        <v>23049</v>
      </c>
    </row>
    <row r="60" spans="1:26" x14ac:dyDescent="0.3">
      <c r="A60" s="30">
        <v>302</v>
      </c>
      <c r="B60" s="7">
        <v>85</v>
      </c>
      <c r="C60" s="7" t="s">
        <v>31</v>
      </c>
      <c r="D60" s="7" t="s">
        <v>71</v>
      </c>
      <c r="E60" s="10">
        <v>42659</v>
      </c>
      <c r="F60" s="7" t="s">
        <v>10</v>
      </c>
      <c r="G60" s="7">
        <v>287</v>
      </c>
      <c r="H60" s="8">
        <v>12508</v>
      </c>
      <c r="J60" s="30">
        <v>201</v>
      </c>
      <c r="K60" s="7">
        <v>23</v>
      </c>
      <c r="L60" s="7" t="s">
        <v>16</v>
      </c>
      <c r="M60" s="7" t="s">
        <v>22</v>
      </c>
      <c r="N60" s="10">
        <v>41728</v>
      </c>
      <c r="O60" s="7" t="s">
        <v>30</v>
      </c>
      <c r="P60" s="7">
        <v>190</v>
      </c>
      <c r="Q60" s="8">
        <v>8112</v>
      </c>
      <c r="S60" s="30">
        <v>308</v>
      </c>
      <c r="T60" s="7">
        <v>49</v>
      </c>
      <c r="U60" s="7" t="s">
        <v>39</v>
      </c>
      <c r="V60" s="7" t="s">
        <v>19</v>
      </c>
      <c r="W60" s="10">
        <v>42683</v>
      </c>
      <c r="X60" s="7" t="s">
        <v>47</v>
      </c>
      <c r="Y60" s="7">
        <v>293</v>
      </c>
      <c r="Z60" s="8">
        <v>12870</v>
      </c>
    </row>
    <row r="61" spans="1:26" x14ac:dyDescent="0.3">
      <c r="A61" s="29">
        <v>462</v>
      </c>
      <c r="B61" s="5">
        <v>85</v>
      </c>
      <c r="C61" s="5" t="s">
        <v>14</v>
      </c>
      <c r="D61" s="5" t="s">
        <v>57</v>
      </c>
      <c r="E61" s="9">
        <v>43821</v>
      </c>
      <c r="F61" s="5" t="s">
        <v>10</v>
      </c>
      <c r="G61" s="5">
        <v>444</v>
      </c>
      <c r="H61" s="6">
        <v>21444</v>
      </c>
      <c r="J61" s="29">
        <v>284</v>
      </c>
      <c r="K61" s="5">
        <v>23</v>
      </c>
      <c r="L61" s="5" t="s">
        <v>31</v>
      </c>
      <c r="M61" s="5" t="s">
        <v>20</v>
      </c>
      <c r="N61" s="9">
        <v>42444</v>
      </c>
      <c r="O61" s="5" t="s">
        <v>30</v>
      </c>
      <c r="P61" s="5">
        <v>271</v>
      </c>
      <c r="Q61" s="6">
        <v>11597</v>
      </c>
      <c r="S61" s="29">
        <v>397</v>
      </c>
      <c r="T61" s="5">
        <v>49</v>
      </c>
      <c r="U61" s="5" t="s">
        <v>39</v>
      </c>
      <c r="V61" s="5" t="s">
        <v>53</v>
      </c>
      <c r="W61" s="9">
        <v>43350</v>
      </c>
      <c r="X61" s="5" t="s">
        <v>47</v>
      </c>
      <c r="Y61" s="5">
        <v>382</v>
      </c>
      <c r="Z61" s="6">
        <v>18028</v>
      </c>
    </row>
    <row r="62" spans="1:26" x14ac:dyDescent="0.3">
      <c r="A62" s="30">
        <v>24</v>
      </c>
      <c r="B62" s="7">
        <v>82</v>
      </c>
      <c r="C62" s="7" t="s">
        <v>8</v>
      </c>
      <c r="D62" s="7" t="s">
        <v>28</v>
      </c>
      <c r="E62" s="10">
        <v>40328</v>
      </c>
      <c r="F62" s="7" t="s">
        <v>10</v>
      </c>
      <c r="G62" s="7">
        <v>22</v>
      </c>
      <c r="H62" s="8">
        <v>929</v>
      </c>
      <c r="J62" s="30">
        <v>96</v>
      </c>
      <c r="K62" s="7">
        <v>22</v>
      </c>
      <c r="L62" s="7" t="s">
        <v>16</v>
      </c>
      <c r="M62" s="7" t="s">
        <v>60</v>
      </c>
      <c r="N62" s="10">
        <v>40940</v>
      </c>
      <c r="O62" s="7" t="s">
        <v>30</v>
      </c>
      <c r="P62" s="7">
        <v>92</v>
      </c>
      <c r="Q62" s="8">
        <v>3460</v>
      </c>
      <c r="S62" s="30">
        <v>183</v>
      </c>
      <c r="T62" s="7">
        <v>46</v>
      </c>
      <c r="U62" s="7" t="s">
        <v>24</v>
      </c>
      <c r="V62" s="7" t="s">
        <v>36</v>
      </c>
      <c r="W62" s="10">
        <v>41634</v>
      </c>
      <c r="X62" s="7" t="s">
        <v>47</v>
      </c>
      <c r="Y62" s="7">
        <v>173</v>
      </c>
      <c r="Z62" s="8">
        <v>7237</v>
      </c>
    </row>
    <row r="63" spans="1:26" x14ac:dyDescent="0.3">
      <c r="A63" s="29">
        <v>189</v>
      </c>
      <c r="B63" s="5">
        <v>82</v>
      </c>
      <c r="C63" s="5" t="s">
        <v>31</v>
      </c>
      <c r="D63" s="5" t="s">
        <v>77</v>
      </c>
      <c r="E63" s="9">
        <v>41670</v>
      </c>
      <c r="F63" s="5" t="s">
        <v>10</v>
      </c>
      <c r="G63" s="5">
        <v>179</v>
      </c>
      <c r="H63" s="6">
        <v>7539</v>
      </c>
      <c r="J63" s="29">
        <v>354</v>
      </c>
      <c r="K63" s="5">
        <v>22</v>
      </c>
      <c r="L63" s="5" t="s">
        <v>16</v>
      </c>
      <c r="M63" s="5" t="s">
        <v>70</v>
      </c>
      <c r="N63" s="9">
        <v>43015</v>
      </c>
      <c r="O63" s="5" t="s">
        <v>30</v>
      </c>
      <c r="P63" s="5">
        <v>339</v>
      </c>
      <c r="Q63" s="6">
        <v>15277</v>
      </c>
      <c r="S63" s="29">
        <v>234</v>
      </c>
      <c r="T63" s="5">
        <v>46</v>
      </c>
      <c r="U63" s="5" t="s">
        <v>16</v>
      </c>
      <c r="V63" s="5" t="s">
        <v>60</v>
      </c>
      <c r="W63" s="9">
        <v>42010</v>
      </c>
      <c r="X63" s="5" t="s">
        <v>47</v>
      </c>
      <c r="Y63" s="5">
        <v>223</v>
      </c>
      <c r="Z63" s="6">
        <v>9727</v>
      </c>
    </row>
    <row r="64" spans="1:26" x14ac:dyDescent="0.3">
      <c r="A64" s="30">
        <v>343</v>
      </c>
      <c r="B64" s="7">
        <v>82</v>
      </c>
      <c r="C64" s="7" t="s">
        <v>8</v>
      </c>
      <c r="D64" s="7" t="s">
        <v>9</v>
      </c>
      <c r="E64" s="10">
        <v>42967</v>
      </c>
      <c r="F64" s="7" t="s">
        <v>10</v>
      </c>
      <c r="G64" s="7">
        <v>328</v>
      </c>
      <c r="H64" s="8">
        <v>14745</v>
      </c>
      <c r="J64" s="30">
        <v>132</v>
      </c>
      <c r="K64" s="7">
        <v>21</v>
      </c>
      <c r="L64" s="7" t="s">
        <v>39</v>
      </c>
      <c r="M64" s="7" t="s">
        <v>68</v>
      </c>
      <c r="N64" s="10">
        <v>41263</v>
      </c>
      <c r="O64" s="7" t="s">
        <v>30</v>
      </c>
      <c r="P64" s="7">
        <v>127</v>
      </c>
      <c r="Q64" s="8">
        <v>5261</v>
      </c>
      <c r="S64" s="30">
        <v>395</v>
      </c>
      <c r="T64" s="7">
        <v>46</v>
      </c>
      <c r="U64" s="7" t="s">
        <v>39</v>
      </c>
      <c r="V64" s="7" t="s">
        <v>52</v>
      </c>
      <c r="W64" s="10">
        <v>43342</v>
      </c>
      <c r="X64" s="7" t="s">
        <v>47</v>
      </c>
      <c r="Y64" s="7">
        <v>380</v>
      </c>
      <c r="Z64" s="8">
        <v>17921</v>
      </c>
    </row>
    <row r="65" spans="1:26" x14ac:dyDescent="0.3">
      <c r="A65" s="29">
        <v>431</v>
      </c>
      <c r="B65" s="5">
        <v>82</v>
      </c>
      <c r="C65" s="5" t="s">
        <v>16</v>
      </c>
      <c r="D65" s="5" t="s">
        <v>53</v>
      </c>
      <c r="E65" s="9">
        <v>43625</v>
      </c>
      <c r="F65" s="5" t="s">
        <v>10</v>
      </c>
      <c r="G65" s="5">
        <v>414</v>
      </c>
      <c r="H65" s="6">
        <v>19819</v>
      </c>
      <c r="J65" s="29">
        <v>319</v>
      </c>
      <c r="K65" s="5">
        <v>21</v>
      </c>
      <c r="L65" s="5" t="s">
        <v>39</v>
      </c>
      <c r="M65" s="5" t="s">
        <v>20</v>
      </c>
      <c r="N65" s="9">
        <v>42764</v>
      </c>
      <c r="O65" s="5" t="s">
        <v>30</v>
      </c>
      <c r="P65" s="5">
        <v>304</v>
      </c>
      <c r="Q65" s="6">
        <v>13671</v>
      </c>
      <c r="S65" s="29">
        <v>299</v>
      </c>
      <c r="T65" s="5">
        <v>45</v>
      </c>
      <c r="U65" s="5" t="s">
        <v>31</v>
      </c>
      <c r="V65" s="5" t="s">
        <v>21</v>
      </c>
      <c r="W65" s="9">
        <v>42643</v>
      </c>
      <c r="X65" s="5" t="s">
        <v>47</v>
      </c>
      <c r="Y65" s="5">
        <v>284</v>
      </c>
      <c r="Z65" s="6">
        <v>12195</v>
      </c>
    </row>
    <row r="66" spans="1:26" x14ac:dyDescent="0.3">
      <c r="A66" s="30">
        <v>59</v>
      </c>
      <c r="B66" s="7">
        <v>81</v>
      </c>
      <c r="C66" s="7" t="s">
        <v>14</v>
      </c>
      <c r="D66" s="7" t="s">
        <v>44</v>
      </c>
      <c r="E66" s="10">
        <v>40702</v>
      </c>
      <c r="F66" s="7" t="s">
        <v>10</v>
      </c>
      <c r="G66" s="7">
        <v>56</v>
      </c>
      <c r="H66" s="8">
        <v>2105</v>
      </c>
      <c r="J66" s="30">
        <v>383</v>
      </c>
      <c r="K66" s="7">
        <v>20</v>
      </c>
      <c r="L66" s="7" t="s">
        <v>39</v>
      </c>
      <c r="M66" s="7" t="s">
        <v>50</v>
      </c>
      <c r="N66" s="10">
        <v>43284</v>
      </c>
      <c r="O66" s="7" t="s">
        <v>30</v>
      </c>
      <c r="P66" s="7">
        <v>368</v>
      </c>
      <c r="Q66" s="8">
        <v>17154</v>
      </c>
      <c r="S66" s="30">
        <v>400</v>
      </c>
      <c r="T66" s="7">
        <v>45</v>
      </c>
      <c r="U66" s="7" t="s">
        <v>14</v>
      </c>
      <c r="V66" s="7" t="s">
        <v>56</v>
      </c>
      <c r="W66" s="10">
        <v>43385</v>
      </c>
      <c r="X66" s="7" t="s">
        <v>47</v>
      </c>
      <c r="Y66" s="7">
        <v>385</v>
      </c>
      <c r="Z66" s="8">
        <v>18212</v>
      </c>
    </row>
    <row r="67" spans="1:26" x14ac:dyDescent="0.3">
      <c r="A67" s="29">
        <v>328</v>
      </c>
      <c r="B67" s="5">
        <v>81</v>
      </c>
      <c r="C67" s="5" t="s">
        <v>12</v>
      </c>
      <c r="D67" s="5" t="s">
        <v>72</v>
      </c>
      <c r="E67" s="9">
        <v>42890</v>
      </c>
      <c r="F67" s="5" t="s">
        <v>10</v>
      </c>
      <c r="G67" s="5">
        <v>313</v>
      </c>
      <c r="H67" s="6">
        <v>14042</v>
      </c>
      <c r="J67" s="29">
        <v>439</v>
      </c>
      <c r="K67" s="5">
        <v>19</v>
      </c>
      <c r="L67" s="5" t="s">
        <v>14</v>
      </c>
      <c r="M67" s="5" t="s">
        <v>87</v>
      </c>
      <c r="N67" s="9">
        <v>43680</v>
      </c>
      <c r="O67" s="5" t="s">
        <v>30</v>
      </c>
      <c r="P67" s="5">
        <v>422</v>
      </c>
      <c r="Q67" s="6">
        <v>20181</v>
      </c>
      <c r="S67" s="29">
        <v>532</v>
      </c>
      <c r="T67" s="5">
        <v>45</v>
      </c>
      <c r="U67" s="5" t="s">
        <v>8</v>
      </c>
      <c r="V67" s="5" t="s">
        <v>18</v>
      </c>
      <c r="W67" s="9">
        <v>44624</v>
      </c>
      <c r="X67" s="5" t="s">
        <v>47</v>
      </c>
      <c r="Y67" s="5">
        <v>509</v>
      </c>
      <c r="Z67" s="6">
        <v>23614</v>
      </c>
    </row>
    <row r="68" spans="1:26" x14ac:dyDescent="0.3">
      <c r="A68" s="30">
        <v>87</v>
      </c>
      <c r="B68" s="7">
        <v>80</v>
      </c>
      <c r="C68" s="7" t="s">
        <v>14</v>
      </c>
      <c r="D68" s="7" t="s">
        <v>35</v>
      </c>
      <c r="E68" s="10">
        <v>40888</v>
      </c>
      <c r="F68" s="7" t="s">
        <v>10</v>
      </c>
      <c r="G68" s="7">
        <v>83</v>
      </c>
      <c r="H68" s="8">
        <v>3138</v>
      </c>
      <c r="J68" s="30">
        <v>458</v>
      </c>
      <c r="K68" s="7">
        <v>19</v>
      </c>
      <c r="L68" s="7" t="s">
        <v>14</v>
      </c>
      <c r="M68" s="7" t="s">
        <v>88</v>
      </c>
      <c r="N68" s="10">
        <v>43807</v>
      </c>
      <c r="O68" s="7" t="s">
        <v>30</v>
      </c>
      <c r="P68" s="7">
        <v>440</v>
      </c>
      <c r="Q68" s="8">
        <v>21285</v>
      </c>
      <c r="S68" s="30">
        <v>92</v>
      </c>
      <c r="T68" s="7">
        <v>44</v>
      </c>
      <c r="U68" s="7" t="s">
        <v>16</v>
      </c>
      <c r="V68" s="7" t="s">
        <v>61</v>
      </c>
      <c r="W68" s="10">
        <v>40921</v>
      </c>
      <c r="X68" s="7" t="s">
        <v>47</v>
      </c>
      <c r="Y68" s="7">
        <v>88</v>
      </c>
      <c r="Z68" s="8">
        <v>3225</v>
      </c>
    </row>
    <row r="69" spans="1:26" x14ac:dyDescent="0.3">
      <c r="A69" s="29">
        <v>8</v>
      </c>
      <c r="B69" s="5">
        <v>79</v>
      </c>
      <c r="C69" s="5" t="s">
        <v>14</v>
      </c>
      <c r="D69" s="5" t="s">
        <v>15</v>
      </c>
      <c r="E69" s="9">
        <v>40086</v>
      </c>
      <c r="F69" s="5" t="s">
        <v>10</v>
      </c>
      <c r="G69" s="5">
        <v>8</v>
      </c>
      <c r="H69" s="6">
        <v>256</v>
      </c>
      <c r="J69" s="29">
        <v>530</v>
      </c>
      <c r="K69" s="5">
        <v>17</v>
      </c>
      <c r="L69" s="5" t="s">
        <v>14</v>
      </c>
      <c r="M69" s="5" t="s">
        <v>21</v>
      </c>
      <c r="N69" s="9">
        <v>44608</v>
      </c>
      <c r="O69" s="5" t="s">
        <v>30</v>
      </c>
      <c r="P69" s="5">
        <v>507</v>
      </c>
      <c r="Q69" s="6">
        <v>23517</v>
      </c>
      <c r="S69" s="29">
        <v>269</v>
      </c>
      <c r="T69" s="5">
        <v>44</v>
      </c>
      <c r="U69" s="5" t="s">
        <v>24</v>
      </c>
      <c r="V69" s="5" t="s">
        <v>42</v>
      </c>
      <c r="W69" s="9">
        <v>42341</v>
      </c>
      <c r="X69" s="5" t="s">
        <v>47</v>
      </c>
      <c r="Y69" s="5">
        <v>257</v>
      </c>
      <c r="Z69" s="6">
        <v>10753</v>
      </c>
    </row>
    <row r="70" spans="1:26" x14ac:dyDescent="0.3">
      <c r="A70" s="30">
        <v>186</v>
      </c>
      <c r="B70" s="7">
        <v>78</v>
      </c>
      <c r="C70" s="7" t="s">
        <v>31</v>
      </c>
      <c r="D70" s="7" t="s">
        <v>75</v>
      </c>
      <c r="E70" s="10">
        <v>41661</v>
      </c>
      <c r="F70" s="7" t="s">
        <v>10</v>
      </c>
      <c r="G70" s="7">
        <v>176</v>
      </c>
      <c r="H70" s="8">
        <v>7449</v>
      </c>
      <c r="J70" s="30">
        <v>294</v>
      </c>
      <c r="K70" s="7">
        <v>16</v>
      </c>
      <c r="L70" s="7" t="s">
        <v>14</v>
      </c>
      <c r="M70" s="7" t="s">
        <v>87</v>
      </c>
      <c r="N70" s="10">
        <v>42609</v>
      </c>
      <c r="O70" s="7" t="s">
        <v>30</v>
      </c>
      <c r="P70" s="7">
        <v>280</v>
      </c>
      <c r="Q70" s="8">
        <v>12114</v>
      </c>
      <c r="S70" s="30">
        <v>290</v>
      </c>
      <c r="T70" s="7">
        <v>44</v>
      </c>
      <c r="U70" s="7" t="s">
        <v>14</v>
      </c>
      <c r="V70" s="7" t="s">
        <v>46</v>
      </c>
      <c r="W70" s="10">
        <v>42581</v>
      </c>
      <c r="X70" s="7" t="s">
        <v>47</v>
      </c>
      <c r="Y70" s="7">
        <v>277</v>
      </c>
      <c r="Z70" s="8">
        <v>12091</v>
      </c>
    </row>
    <row r="71" spans="1:26" x14ac:dyDescent="0.3">
      <c r="A71" s="29">
        <v>467</v>
      </c>
      <c r="B71" s="5">
        <v>78</v>
      </c>
      <c r="C71" s="5" t="s">
        <v>16</v>
      </c>
      <c r="D71" s="5" t="s">
        <v>19</v>
      </c>
      <c r="E71" s="9">
        <v>43847</v>
      </c>
      <c r="F71" s="5" t="s">
        <v>10</v>
      </c>
      <c r="G71" s="5">
        <v>448</v>
      </c>
      <c r="H71" s="6">
        <v>21594</v>
      </c>
      <c r="J71" s="29">
        <v>80</v>
      </c>
      <c r="K71" s="5">
        <v>15</v>
      </c>
      <c r="L71" s="5" t="s">
        <v>39</v>
      </c>
      <c r="M71" s="5" t="s">
        <v>21</v>
      </c>
      <c r="N71" s="9">
        <v>40845</v>
      </c>
      <c r="O71" s="5" t="s">
        <v>30</v>
      </c>
      <c r="P71" s="5">
        <v>76</v>
      </c>
      <c r="Q71" s="6">
        <v>2780</v>
      </c>
      <c r="S71" s="29">
        <v>503</v>
      </c>
      <c r="T71" s="5">
        <v>44</v>
      </c>
      <c r="U71" s="5" t="s">
        <v>31</v>
      </c>
      <c r="V71" s="5" t="s">
        <v>52</v>
      </c>
      <c r="W71" s="9">
        <v>44365</v>
      </c>
      <c r="X71" s="5" t="s">
        <v>47</v>
      </c>
      <c r="Y71" s="5">
        <v>483</v>
      </c>
      <c r="Z71" s="6">
        <v>22862</v>
      </c>
    </row>
    <row r="72" spans="1:26" x14ac:dyDescent="0.3">
      <c r="A72" s="30">
        <v>99</v>
      </c>
      <c r="B72" s="7">
        <v>77</v>
      </c>
      <c r="C72" s="7" t="s">
        <v>8</v>
      </c>
      <c r="D72" s="7" t="s">
        <v>61</v>
      </c>
      <c r="E72" s="10">
        <v>40947</v>
      </c>
      <c r="F72" s="7" t="s">
        <v>10</v>
      </c>
      <c r="G72" s="7">
        <v>95</v>
      </c>
      <c r="H72" s="8">
        <v>3599</v>
      </c>
      <c r="J72" s="30">
        <v>122</v>
      </c>
      <c r="K72" s="7">
        <v>15</v>
      </c>
      <c r="L72" s="7" t="s">
        <v>16</v>
      </c>
      <c r="M72" s="7" t="s">
        <v>11</v>
      </c>
      <c r="N72" s="10">
        <v>41180</v>
      </c>
      <c r="O72" s="7" t="s">
        <v>30</v>
      </c>
      <c r="P72" s="7">
        <v>117</v>
      </c>
      <c r="Q72" s="8">
        <v>4972</v>
      </c>
      <c r="S72" s="30">
        <v>512</v>
      </c>
      <c r="T72" s="7">
        <v>44</v>
      </c>
      <c r="U72" s="7" t="s">
        <v>39</v>
      </c>
      <c r="V72" s="7" t="s">
        <v>53</v>
      </c>
      <c r="W72" s="10">
        <v>44441</v>
      </c>
      <c r="X72" s="7" t="s">
        <v>47</v>
      </c>
      <c r="Y72" s="7">
        <v>491</v>
      </c>
      <c r="Z72" s="8">
        <v>23093</v>
      </c>
    </row>
    <row r="73" spans="1:26" x14ac:dyDescent="0.3">
      <c r="A73" s="29">
        <v>141</v>
      </c>
      <c r="B73" s="5">
        <v>77</v>
      </c>
      <c r="C73" s="5" t="s">
        <v>39</v>
      </c>
      <c r="D73" s="5" t="s">
        <v>70</v>
      </c>
      <c r="E73" s="9">
        <v>41293</v>
      </c>
      <c r="F73" s="5" t="s">
        <v>10</v>
      </c>
      <c r="G73" s="5">
        <v>136</v>
      </c>
      <c r="H73" s="6">
        <v>5477</v>
      </c>
      <c r="J73" s="29">
        <v>57</v>
      </c>
      <c r="K73" s="5">
        <v>14</v>
      </c>
      <c r="L73" s="5" t="s">
        <v>14</v>
      </c>
      <c r="M73" s="5" t="s">
        <v>44</v>
      </c>
      <c r="N73" s="9">
        <v>40698</v>
      </c>
      <c r="O73" s="5" t="s">
        <v>30</v>
      </c>
      <c r="P73" s="5">
        <v>54</v>
      </c>
      <c r="Q73" s="6">
        <v>2022</v>
      </c>
      <c r="S73" s="29">
        <v>342</v>
      </c>
      <c r="T73" s="5">
        <v>42</v>
      </c>
      <c r="U73" s="5" t="s">
        <v>8</v>
      </c>
      <c r="V73" s="5" t="s">
        <v>66</v>
      </c>
      <c r="W73" s="9">
        <v>42959</v>
      </c>
      <c r="X73" s="5" t="s">
        <v>47</v>
      </c>
      <c r="Y73" s="5">
        <v>327</v>
      </c>
      <c r="Z73" s="6">
        <v>14663</v>
      </c>
    </row>
    <row r="74" spans="1:26" x14ac:dyDescent="0.3">
      <c r="A74" s="30">
        <v>261</v>
      </c>
      <c r="B74" s="7">
        <v>77</v>
      </c>
      <c r="C74" s="7" t="s">
        <v>24</v>
      </c>
      <c r="D74" s="7" t="s">
        <v>19</v>
      </c>
      <c r="E74" s="10">
        <v>42295</v>
      </c>
      <c r="F74" s="7" t="s">
        <v>10</v>
      </c>
      <c r="G74" s="7">
        <v>250</v>
      </c>
      <c r="H74" s="8">
        <v>10496</v>
      </c>
      <c r="J74" s="30">
        <v>361</v>
      </c>
      <c r="K74" s="7">
        <v>13</v>
      </c>
      <c r="L74" s="7" t="s">
        <v>31</v>
      </c>
      <c r="M74" s="7" t="s">
        <v>88</v>
      </c>
      <c r="N74" s="10">
        <v>43046</v>
      </c>
      <c r="O74" s="7" t="s">
        <v>30</v>
      </c>
      <c r="P74" s="7">
        <v>346</v>
      </c>
      <c r="Q74" s="8">
        <v>15644</v>
      </c>
      <c r="S74" s="30">
        <v>507</v>
      </c>
      <c r="T74" s="7">
        <v>42</v>
      </c>
      <c r="U74" s="7" t="s">
        <v>39</v>
      </c>
      <c r="V74" s="7" t="s">
        <v>54</v>
      </c>
      <c r="W74" s="10">
        <v>44420</v>
      </c>
      <c r="X74" s="7" t="s">
        <v>47</v>
      </c>
      <c r="Y74" s="7">
        <v>486</v>
      </c>
      <c r="Z74" s="8">
        <v>22917</v>
      </c>
    </row>
    <row r="75" spans="1:26" x14ac:dyDescent="0.3">
      <c r="A75" s="29">
        <v>432</v>
      </c>
      <c r="B75" s="5">
        <v>77</v>
      </c>
      <c r="C75" s="5" t="s">
        <v>12</v>
      </c>
      <c r="D75" s="5" t="s">
        <v>50</v>
      </c>
      <c r="E75" s="9">
        <v>43632</v>
      </c>
      <c r="F75" s="5" t="s">
        <v>10</v>
      </c>
      <c r="G75" s="5">
        <v>415</v>
      </c>
      <c r="H75" s="6">
        <v>19896</v>
      </c>
      <c r="J75" s="29">
        <v>470</v>
      </c>
      <c r="K75" s="5">
        <v>11</v>
      </c>
      <c r="L75" s="5" t="s">
        <v>31</v>
      </c>
      <c r="M75" s="5" t="s">
        <v>76</v>
      </c>
      <c r="N75" s="9">
        <v>43856</v>
      </c>
      <c r="O75" s="5" t="s">
        <v>30</v>
      </c>
      <c r="P75" s="5">
        <v>451</v>
      </c>
      <c r="Q75" s="6">
        <v>21739</v>
      </c>
      <c r="S75" s="29">
        <v>150</v>
      </c>
      <c r="T75" s="5">
        <v>41</v>
      </c>
      <c r="U75" s="5" t="s">
        <v>16</v>
      </c>
      <c r="V75" s="5" t="s">
        <v>42</v>
      </c>
      <c r="W75" s="9">
        <v>41355</v>
      </c>
      <c r="X75" s="5" t="s">
        <v>47</v>
      </c>
      <c r="Y75" s="5">
        <v>144</v>
      </c>
      <c r="Z75" s="6">
        <v>5787</v>
      </c>
    </row>
    <row r="76" spans="1:26" x14ac:dyDescent="0.3">
      <c r="A76" s="30">
        <v>330</v>
      </c>
      <c r="B76" s="7">
        <v>76</v>
      </c>
      <c r="C76" s="7" t="s">
        <v>24</v>
      </c>
      <c r="D76" s="7" t="s">
        <v>53</v>
      </c>
      <c r="E76" s="10">
        <v>42897</v>
      </c>
      <c r="F76" s="7" t="s">
        <v>10</v>
      </c>
      <c r="G76" s="7">
        <v>315</v>
      </c>
      <c r="H76" s="8">
        <v>14118</v>
      </c>
      <c r="J76" s="30">
        <v>472</v>
      </c>
      <c r="K76" s="7">
        <v>11</v>
      </c>
      <c r="L76" s="7" t="s">
        <v>31</v>
      </c>
      <c r="M76" s="7" t="s">
        <v>77</v>
      </c>
      <c r="N76" s="10">
        <v>43861</v>
      </c>
      <c r="O76" s="7" t="s">
        <v>30</v>
      </c>
      <c r="P76" s="7">
        <v>453</v>
      </c>
      <c r="Q76" s="8">
        <v>21788</v>
      </c>
      <c r="S76" s="30">
        <v>372</v>
      </c>
      <c r="T76" s="7">
        <v>41</v>
      </c>
      <c r="U76" s="7" t="s">
        <v>24</v>
      </c>
      <c r="V76" s="7" t="s">
        <v>15</v>
      </c>
      <c r="W76" s="10">
        <v>43124</v>
      </c>
      <c r="X76" s="7" t="s">
        <v>47</v>
      </c>
      <c r="Y76" s="7">
        <v>357</v>
      </c>
      <c r="Z76" s="8">
        <v>16540</v>
      </c>
    </row>
    <row r="77" spans="1:26" x14ac:dyDescent="0.3">
      <c r="A77" s="29">
        <v>376</v>
      </c>
      <c r="B77" s="5">
        <v>75</v>
      </c>
      <c r="C77" s="5" t="s">
        <v>24</v>
      </c>
      <c r="D77" s="5" t="s">
        <v>15</v>
      </c>
      <c r="E77" s="9">
        <v>43141</v>
      </c>
      <c r="F77" s="5" t="s">
        <v>10</v>
      </c>
      <c r="G77" s="5">
        <v>361</v>
      </c>
      <c r="H77" s="6">
        <v>16933</v>
      </c>
      <c r="J77" s="29">
        <v>538</v>
      </c>
      <c r="K77" s="5">
        <v>11</v>
      </c>
      <c r="L77" s="5" t="s">
        <v>39</v>
      </c>
      <c r="M77" s="5" t="s">
        <v>79</v>
      </c>
      <c r="N77" s="9">
        <v>44752</v>
      </c>
      <c r="O77" s="5" t="s">
        <v>30</v>
      </c>
      <c r="P77" s="5">
        <v>515</v>
      </c>
      <c r="Q77" s="6">
        <v>23693</v>
      </c>
      <c r="S77" s="29">
        <v>307</v>
      </c>
      <c r="T77" s="5">
        <v>40</v>
      </c>
      <c r="U77" s="5" t="s">
        <v>39</v>
      </c>
      <c r="V77" s="5" t="s">
        <v>19</v>
      </c>
      <c r="W77" s="9">
        <v>42683</v>
      </c>
      <c r="X77" s="5" t="s">
        <v>47</v>
      </c>
      <c r="Y77" s="5">
        <v>292</v>
      </c>
      <c r="Z77" s="6">
        <v>12821</v>
      </c>
    </row>
    <row r="78" spans="1:26" x14ac:dyDescent="0.3">
      <c r="A78" s="30">
        <v>386</v>
      </c>
      <c r="B78" s="7">
        <v>75</v>
      </c>
      <c r="C78" s="7" t="s">
        <v>39</v>
      </c>
      <c r="D78" s="7" t="s">
        <v>79</v>
      </c>
      <c r="E78" s="10">
        <v>43293</v>
      </c>
      <c r="F78" s="7" t="s">
        <v>10</v>
      </c>
      <c r="G78" s="7">
        <v>371</v>
      </c>
      <c r="H78" s="8">
        <v>17319</v>
      </c>
      <c r="J78" s="30">
        <v>134</v>
      </c>
      <c r="K78" s="7">
        <v>9</v>
      </c>
      <c r="L78" s="7" t="s">
        <v>12</v>
      </c>
      <c r="M78" s="7" t="s">
        <v>34</v>
      </c>
      <c r="N78" s="10">
        <v>41268</v>
      </c>
      <c r="O78" s="7" t="s">
        <v>30</v>
      </c>
      <c r="P78" s="7">
        <v>129</v>
      </c>
      <c r="Q78" s="8">
        <v>5308</v>
      </c>
      <c r="S78" s="30">
        <v>208</v>
      </c>
      <c r="T78" s="7">
        <v>39</v>
      </c>
      <c r="U78" s="7" t="s">
        <v>39</v>
      </c>
      <c r="V78" s="7" t="s">
        <v>52</v>
      </c>
      <c r="W78" s="10">
        <v>41847</v>
      </c>
      <c r="X78" s="7" t="s">
        <v>47</v>
      </c>
      <c r="Y78" s="7">
        <v>197</v>
      </c>
      <c r="Z78" s="8">
        <v>8334</v>
      </c>
    </row>
    <row r="79" spans="1:26" x14ac:dyDescent="0.3">
      <c r="A79" s="29">
        <v>434</v>
      </c>
      <c r="B79" s="5">
        <v>72</v>
      </c>
      <c r="C79" s="5" t="s">
        <v>14</v>
      </c>
      <c r="D79" s="5" t="s">
        <v>50</v>
      </c>
      <c r="E79" s="9">
        <v>43643</v>
      </c>
      <c r="F79" s="5" t="s">
        <v>10</v>
      </c>
      <c r="G79" s="5">
        <v>417</v>
      </c>
      <c r="H79" s="6">
        <v>20035</v>
      </c>
      <c r="J79" s="29">
        <v>382</v>
      </c>
      <c r="K79" s="5">
        <v>9</v>
      </c>
      <c r="L79" s="5" t="s">
        <v>40</v>
      </c>
      <c r="M79" s="5" t="s">
        <v>89</v>
      </c>
      <c r="N79" s="9">
        <v>43280</v>
      </c>
      <c r="O79" s="5" t="s">
        <v>30</v>
      </c>
      <c r="P79" s="5">
        <v>367</v>
      </c>
      <c r="Q79" s="6">
        <v>17134</v>
      </c>
      <c r="S79" s="29">
        <v>192</v>
      </c>
      <c r="T79" s="5">
        <v>38</v>
      </c>
      <c r="U79" s="5" t="s">
        <v>31</v>
      </c>
      <c r="V79" s="5" t="s">
        <v>77</v>
      </c>
      <c r="W79" s="9">
        <v>41684</v>
      </c>
      <c r="X79" s="5" t="s">
        <v>47</v>
      </c>
      <c r="Y79" s="5">
        <v>182</v>
      </c>
      <c r="Z79" s="6">
        <v>7648</v>
      </c>
    </row>
    <row r="80" spans="1:26" x14ac:dyDescent="0.3">
      <c r="A80" s="30">
        <v>17</v>
      </c>
      <c r="B80" s="7">
        <v>71</v>
      </c>
      <c r="C80" s="7" t="s">
        <v>8</v>
      </c>
      <c r="D80" s="7" t="s">
        <v>22</v>
      </c>
      <c r="E80" s="10">
        <v>40188</v>
      </c>
      <c r="F80" s="7" t="s">
        <v>10</v>
      </c>
      <c r="G80" s="7">
        <v>16</v>
      </c>
      <c r="H80" s="8">
        <v>655</v>
      </c>
      <c r="J80" s="30">
        <v>450</v>
      </c>
      <c r="K80" s="7">
        <v>9</v>
      </c>
      <c r="L80" s="7" t="s">
        <v>24</v>
      </c>
      <c r="M80" s="7" t="s">
        <v>34</v>
      </c>
      <c r="N80" s="10">
        <v>43730</v>
      </c>
      <c r="O80" s="7" t="s">
        <v>30</v>
      </c>
      <c r="P80" s="7">
        <v>432</v>
      </c>
      <c r="Q80" s="8">
        <v>20719</v>
      </c>
      <c r="S80" s="30">
        <v>322</v>
      </c>
      <c r="T80" s="7">
        <v>38</v>
      </c>
      <c r="U80" s="7" t="s">
        <v>23</v>
      </c>
      <c r="V80" s="7" t="s">
        <v>56</v>
      </c>
      <c r="W80" s="10">
        <v>42775</v>
      </c>
      <c r="X80" s="7" t="s">
        <v>47</v>
      </c>
      <c r="Y80" s="7">
        <v>307</v>
      </c>
      <c r="Z80" s="8">
        <v>13915</v>
      </c>
    </row>
    <row r="81" spans="1:26" x14ac:dyDescent="0.3">
      <c r="A81" s="29">
        <v>388</v>
      </c>
      <c r="B81" s="5">
        <v>71</v>
      </c>
      <c r="C81" s="5" t="s">
        <v>39</v>
      </c>
      <c r="D81" s="5" t="s">
        <v>80</v>
      </c>
      <c r="E81" s="9">
        <v>43298</v>
      </c>
      <c r="F81" s="5" t="s">
        <v>10</v>
      </c>
      <c r="G81" s="5">
        <v>373</v>
      </c>
      <c r="H81" s="6">
        <v>17435</v>
      </c>
      <c r="J81" s="29">
        <v>483</v>
      </c>
      <c r="K81" s="5">
        <v>9</v>
      </c>
      <c r="L81" s="5" t="s">
        <v>16</v>
      </c>
      <c r="M81" s="5" t="s">
        <v>85</v>
      </c>
      <c r="N81" s="9">
        <v>44169</v>
      </c>
      <c r="O81" s="5" t="s">
        <v>30</v>
      </c>
      <c r="P81" s="5">
        <v>464</v>
      </c>
      <c r="Q81" s="6">
        <v>22083</v>
      </c>
      <c r="S81" s="29">
        <v>519</v>
      </c>
      <c r="T81" s="5">
        <v>36</v>
      </c>
      <c r="U81" s="5" t="s">
        <v>31</v>
      </c>
      <c r="V81" s="5" t="s">
        <v>43</v>
      </c>
      <c r="W81" s="9">
        <v>44533</v>
      </c>
      <c r="X81" s="5" t="s">
        <v>47</v>
      </c>
      <c r="Y81" s="5">
        <v>496</v>
      </c>
      <c r="Z81" s="6">
        <v>23197</v>
      </c>
    </row>
    <row r="82" spans="1:26" x14ac:dyDescent="0.3">
      <c r="A82" s="30">
        <v>26</v>
      </c>
      <c r="B82" s="7">
        <v>68</v>
      </c>
      <c r="C82" s="7" t="s">
        <v>8</v>
      </c>
      <c r="D82" s="7" t="s">
        <v>29</v>
      </c>
      <c r="E82" s="10">
        <v>40334</v>
      </c>
      <c r="F82" s="7" t="s">
        <v>10</v>
      </c>
      <c r="G82" s="7">
        <v>24</v>
      </c>
      <c r="H82" s="8">
        <v>1015</v>
      </c>
      <c r="J82" s="30">
        <v>514</v>
      </c>
      <c r="K82" s="7">
        <v>9</v>
      </c>
      <c r="L82" s="7" t="s">
        <v>31</v>
      </c>
      <c r="M82" s="7" t="s">
        <v>95</v>
      </c>
      <c r="N82" s="10">
        <v>44500</v>
      </c>
      <c r="O82" s="7" t="s">
        <v>30</v>
      </c>
      <c r="P82" s="7">
        <v>493</v>
      </c>
      <c r="Q82" s="8">
        <v>23159</v>
      </c>
      <c r="S82" s="30">
        <v>520</v>
      </c>
      <c r="T82" s="7">
        <v>35</v>
      </c>
      <c r="U82" s="7" t="s">
        <v>24</v>
      </c>
      <c r="V82" s="7" t="s">
        <v>13</v>
      </c>
      <c r="W82" s="10">
        <v>44556</v>
      </c>
      <c r="X82" s="7" t="s">
        <v>47</v>
      </c>
      <c r="Y82" s="7">
        <v>497</v>
      </c>
      <c r="Z82" s="8">
        <v>23232</v>
      </c>
    </row>
    <row r="83" spans="1:26" x14ac:dyDescent="0.3">
      <c r="A83" s="29">
        <v>163</v>
      </c>
      <c r="B83" s="5">
        <v>68</v>
      </c>
      <c r="C83" s="5" t="s">
        <v>27</v>
      </c>
      <c r="D83" s="5" t="s">
        <v>29</v>
      </c>
      <c r="E83" s="9">
        <v>41483</v>
      </c>
      <c r="F83" s="5" t="s">
        <v>10</v>
      </c>
      <c r="G83" s="5">
        <v>157</v>
      </c>
      <c r="H83" s="6">
        <v>6308</v>
      </c>
      <c r="J83" s="29">
        <v>279</v>
      </c>
      <c r="K83" s="5">
        <v>7</v>
      </c>
      <c r="L83" s="5" t="s">
        <v>23</v>
      </c>
      <c r="M83" s="5" t="s">
        <v>22</v>
      </c>
      <c r="N83" s="9">
        <v>42424</v>
      </c>
      <c r="O83" s="5" t="s">
        <v>30</v>
      </c>
      <c r="P83" s="5">
        <v>267</v>
      </c>
      <c r="Q83" s="6">
        <v>11428</v>
      </c>
      <c r="S83" s="29">
        <v>146</v>
      </c>
      <c r="T83" s="5">
        <v>34</v>
      </c>
      <c r="U83" s="5" t="s">
        <v>16</v>
      </c>
      <c r="V83" s="5" t="s">
        <v>56</v>
      </c>
      <c r="W83" s="9">
        <v>41335</v>
      </c>
      <c r="X83" s="5" t="s">
        <v>47</v>
      </c>
      <c r="Y83" s="5">
        <v>140</v>
      </c>
      <c r="Z83" s="6">
        <v>5644</v>
      </c>
    </row>
    <row r="84" spans="1:26" x14ac:dyDescent="0.3">
      <c r="A84" s="30">
        <v>169</v>
      </c>
      <c r="B84" s="7">
        <v>68</v>
      </c>
      <c r="C84" s="7" t="s">
        <v>16</v>
      </c>
      <c r="D84" s="7" t="s">
        <v>18</v>
      </c>
      <c r="E84" s="10">
        <v>41566</v>
      </c>
      <c r="F84" s="7" t="s">
        <v>10</v>
      </c>
      <c r="G84" s="7">
        <v>161</v>
      </c>
      <c r="H84" s="8">
        <v>6566</v>
      </c>
      <c r="J84" s="30">
        <v>69</v>
      </c>
      <c r="K84" s="7">
        <v>4</v>
      </c>
      <c r="L84" s="7" t="s">
        <v>39</v>
      </c>
      <c r="M84" s="7" t="s">
        <v>50</v>
      </c>
      <c r="N84" s="10">
        <v>40786</v>
      </c>
      <c r="O84" s="7" t="s">
        <v>30</v>
      </c>
      <c r="P84" s="7">
        <v>65</v>
      </c>
      <c r="Q84" s="8">
        <v>2301</v>
      </c>
      <c r="S84" s="30">
        <v>148</v>
      </c>
      <c r="T84" s="7">
        <v>34</v>
      </c>
      <c r="U84" s="7" t="s">
        <v>16</v>
      </c>
      <c r="V84" s="7" t="s">
        <v>18</v>
      </c>
      <c r="W84" s="10">
        <v>41347</v>
      </c>
      <c r="X84" s="7" t="s">
        <v>47</v>
      </c>
      <c r="Y84" s="7">
        <v>142</v>
      </c>
      <c r="Z84" s="8">
        <v>5745</v>
      </c>
    </row>
    <row r="85" spans="1:26" x14ac:dyDescent="0.3">
      <c r="A85" s="29">
        <v>433</v>
      </c>
      <c r="B85" s="5">
        <v>67</v>
      </c>
      <c r="C85" s="5" t="s">
        <v>67</v>
      </c>
      <c r="D85" s="5" t="s">
        <v>52</v>
      </c>
      <c r="E85" s="9">
        <v>43638</v>
      </c>
      <c r="F85" s="5" t="s">
        <v>10</v>
      </c>
      <c r="G85" s="5">
        <v>416</v>
      </c>
      <c r="H85" s="6">
        <v>19963</v>
      </c>
      <c r="J85" s="29">
        <v>407</v>
      </c>
      <c r="K85" s="5">
        <v>4</v>
      </c>
      <c r="L85" s="5" t="s">
        <v>16</v>
      </c>
      <c r="M85" s="5" t="s">
        <v>63</v>
      </c>
      <c r="N85" s="9">
        <v>43425</v>
      </c>
      <c r="O85" s="5" t="s">
        <v>30</v>
      </c>
      <c r="P85" s="5">
        <v>391</v>
      </c>
      <c r="Q85" s="6">
        <v>18669</v>
      </c>
      <c r="S85" s="29">
        <v>411</v>
      </c>
      <c r="T85" s="5">
        <v>34</v>
      </c>
      <c r="U85" s="5" t="s">
        <v>16</v>
      </c>
      <c r="V85" s="5" t="s">
        <v>62</v>
      </c>
      <c r="W85" s="9">
        <v>43440</v>
      </c>
      <c r="X85" s="5" t="s">
        <v>47</v>
      </c>
      <c r="Y85" s="5">
        <v>394</v>
      </c>
      <c r="Z85" s="6">
        <v>18767</v>
      </c>
    </row>
    <row r="86" spans="1:26" x14ac:dyDescent="0.3">
      <c r="A86" s="30">
        <v>103</v>
      </c>
      <c r="B86" s="7">
        <v>66</v>
      </c>
      <c r="C86" s="7" t="s">
        <v>8</v>
      </c>
      <c r="D86" s="7" t="s">
        <v>63</v>
      </c>
      <c r="E86" s="10">
        <v>40960</v>
      </c>
      <c r="F86" s="7" t="s">
        <v>10</v>
      </c>
      <c r="G86" s="7">
        <v>99</v>
      </c>
      <c r="H86" s="8">
        <v>3710</v>
      </c>
      <c r="J86" s="30">
        <v>124</v>
      </c>
      <c r="K86" s="7">
        <v>2</v>
      </c>
      <c r="L86" s="7" t="s">
        <v>24</v>
      </c>
      <c r="M86" s="7" t="s">
        <v>11</v>
      </c>
      <c r="N86" s="10">
        <v>41184</v>
      </c>
      <c r="O86" s="7" t="s">
        <v>30</v>
      </c>
      <c r="P86" s="7">
        <v>119</v>
      </c>
      <c r="Q86" s="8">
        <v>5052</v>
      </c>
      <c r="S86" s="30">
        <v>452</v>
      </c>
      <c r="T86" s="7">
        <v>31</v>
      </c>
      <c r="U86" s="7" t="s">
        <v>24</v>
      </c>
      <c r="V86" s="7" t="s">
        <v>32</v>
      </c>
      <c r="W86" s="10">
        <v>43740</v>
      </c>
      <c r="X86" s="7" t="s">
        <v>47</v>
      </c>
      <c r="Y86" s="7">
        <v>434</v>
      </c>
      <c r="Z86" s="8">
        <v>20770</v>
      </c>
    </row>
    <row r="87" spans="1:26" x14ac:dyDescent="0.3">
      <c r="A87" s="29">
        <v>107</v>
      </c>
      <c r="B87" s="5">
        <v>66</v>
      </c>
      <c r="C87" s="5" t="s">
        <v>23</v>
      </c>
      <c r="D87" s="5" t="s">
        <v>22</v>
      </c>
      <c r="E87" s="9">
        <v>40984</v>
      </c>
      <c r="F87" s="5" t="s">
        <v>10</v>
      </c>
      <c r="G87" s="5">
        <v>103</v>
      </c>
      <c r="H87" s="6">
        <v>4038</v>
      </c>
      <c r="J87" s="29">
        <v>320</v>
      </c>
      <c r="K87" s="5">
        <v>2</v>
      </c>
      <c r="L87" s="5" t="s">
        <v>39</v>
      </c>
      <c r="M87" s="5" t="s">
        <v>34</v>
      </c>
      <c r="N87" s="9">
        <v>42767</v>
      </c>
      <c r="O87" s="5" t="s">
        <v>30</v>
      </c>
      <c r="P87" s="5">
        <v>305</v>
      </c>
      <c r="Q87" s="6">
        <v>13673</v>
      </c>
      <c r="S87" s="29">
        <v>67</v>
      </c>
      <c r="T87" s="5">
        <v>30</v>
      </c>
      <c r="U87" s="5" t="s">
        <v>14</v>
      </c>
      <c r="V87" s="5" t="s">
        <v>49</v>
      </c>
      <c r="W87" s="9">
        <v>40730</v>
      </c>
      <c r="X87" s="5" t="s">
        <v>47</v>
      </c>
      <c r="Y87" s="5">
        <v>64</v>
      </c>
      <c r="Z87" s="6">
        <v>2297</v>
      </c>
    </row>
    <row r="88" spans="1:26" x14ac:dyDescent="0.3">
      <c r="A88" s="30">
        <v>225</v>
      </c>
      <c r="B88" s="7">
        <v>66</v>
      </c>
      <c r="C88" s="7" t="s">
        <v>8</v>
      </c>
      <c r="D88" s="7" t="s">
        <v>21</v>
      </c>
      <c r="E88" s="10">
        <v>41956</v>
      </c>
      <c r="F88" s="7" t="s">
        <v>10</v>
      </c>
      <c r="G88" s="7">
        <v>214</v>
      </c>
      <c r="H88" s="8">
        <v>8896</v>
      </c>
      <c r="J88" s="30">
        <v>516</v>
      </c>
      <c r="K88" s="7">
        <v>2</v>
      </c>
      <c r="L88" s="7" t="s">
        <v>96</v>
      </c>
      <c r="M88" s="7" t="s">
        <v>95</v>
      </c>
      <c r="N88" s="10">
        <v>44505</v>
      </c>
      <c r="O88" s="7" t="s">
        <v>30</v>
      </c>
      <c r="P88" s="7">
        <v>494</v>
      </c>
      <c r="Q88" s="8">
        <v>23161</v>
      </c>
      <c r="S88" s="30">
        <v>265</v>
      </c>
      <c r="T88" s="7">
        <v>29</v>
      </c>
      <c r="U88" s="7" t="s">
        <v>24</v>
      </c>
      <c r="V88" s="7" t="s">
        <v>18</v>
      </c>
      <c r="W88" s="10">
        <v>42313</v>
      </c>
      <c r="X88" s="7" t="s">
        <v>47</v>
      </c>
      <c r="Y88" s="7">
        <v>254</v>
      </c>
      <c r="Z88" s="8">
        <v>10671</v>
      </c>
    </row>
    <row r="89" spans="1:26" x14ac:dyDescent="0.3">
      <c r="A89" s="29">
        <v>435</v>
      </c>
      <c r="B89" s="5">
        <v>66</v>
      </c>
      <c r="C89" s="5" t="s">
        <v>39</v>
      </c>
      <c r="D89" s="5" t="s">
        <v>72</v>
      </c>
      <c r="E89" s="9">
        <v>43646</v>
      </c>
      <c r="F89" s="5" t="s">
        <v>10</v>
      </c>
      <c r="G89" s="5">
        <v>418</v>
      </c>
      <c r="H89" s="6">
        <v>20101</v>
      </c>
      <c r="J89" s="29">
        <v>258</v>
      </c>
      <c r="K89" s="5">
        <v>1</v>
      </c>
      <c r="L89" s="5" t="s">
        <v>24</v>
      </c>
      <c r="M89" s="5" t="s">
        <v>57</v>
      </c>
      <c r="N89" s="9">
        <v>42282</v>
      </c>
      <c r="O89" s="5" t="s">
        <v>30</v>
      </c>
      <c r="P89" s="5">
        <v>247</v>
      </c>
      <c r="Q89" s="6">
        <v>10396</v>
      </c>
      <c r="S89" s="29">
        <v>523</v>
      </c>
      <c r="T89" s="5">
        <v>29</v>
      </c>
      <c r="U89" s="5" t="s">
        <v>24</v>
      </c>
      <c r="V89" s="5" t="s">
        <v>37</v>
      </c>
      <c r="W89" s="9">
        <v>44572</v>
      </c>
      <c r="X89" s="5" t="s">
        <v>47</v>
      </c>
      <c r="Y89" s="5">
        <v>500</v>
      </c>
      <c r="Z89" s="6">
        <v>23358</v>
      </c>
    </row>
    <row r="90" spans="1:26" x14ac:dyDescent="0.3">
      <c r="A90" s="30">
        <v>501</v>
      </c>
      <c r="B90" s="7">
        <v>66</v>
      </c>
      <c r="C90" s="7" t="s">
        <v>39</v>
      </c>
      <c r="D90" s="7" t="s">
        <v>68</v>
      </c>
      <c r="E90" s="10">
        <v>44281</v>
      </c>
      <c r="F90" s="7" t="s">
        <v>10</v>
      </c>
      <c r="G90" s="7">
        <v>481</v>
      </c>
      <c r="H90" s="8">
        <v>22811</v>
      </c>
      <c r="J90" s="30">
        <v>380</v>
      </c>
      <c r="K90" s="7">
        <v>1</v>
      </c>
      <c r="L90" s="7" t="s">
        <v>24</v>
      </c>
      <c r="M90" s="7" t="s">
        <v>13</v>
      </c>
      <c r="N90" s="10">
        <v>43152</v>
      </c>
      <c r="O90" s="7" t="s">
        <v>30</v>
      </c>
      <c r="P90" s="7">
        <v>365</v>
      </c>
      <c r="Q90" s="8">
        <v>17125</v>
      </c>
      <c r="S90" s="30">
        <v>209</v>
      </c>
      <c r="T90" s="7">
        <v>28</v>
      </c>
      <c r="U90" s="7" t="s">
        <v>39</v>
      </c>
      <c r="V90" s="7" t="s">
        <v>52</v>
      </c>
      <c r="W90" s="10">
        <v>41847</v>
      </c>
      <c r="X90" s="7" t="s">
        <v>47</v>
      </c>
      <c r="Y90" s="7">
        <v>198</v>
      </c>
      <c r="Z90" s="8">
        <v>8362</v>
      </c>
    </row>
    <row r="91" spans="1:26" x14ac:dyDescent="0.3">
      <c r="A91" s="29">
        <v>306</v>
      </c>
      <c r="B91" s="5">
        <v>65</v>
      </c>
      <c r="C91" s="5" t="s">
        <v>31</v>
      </c>
      <c r="D91" s="5" t="s">
        <v>32</v>
      </c>
      <c r="E91" s="9">
        <v>42672</v>
      </c>
      <c r="F91" s="5" t="s">
        <v>10</v>
      </c>
      <c r="G91" s="5">
        <v>291</v>
      </c>
      <c r="H91" s="6">
        <v>12781</v>
      </c>
      <c r="J91" s="29">
        <v>498</v>
      </c>
      <c r="K91" s="5">
        <v>1</v>
      </c>
      <c r="L91" s="5" t="s">
        <v>39</v>
      </c>
      <c r="M91" s="5" t="s">
        <v>26</v>
      </c>
      <c r="N91" s="9">
        <v>44273</v>
      </c>
      <c r="O91" s="5" t="s">
        <v>30</v>
      </c>
      <c r="P91" s="5">
        <v>478</v>
      </c>
      <c r="Q91" s="6">
        <v>22609</v>
      </c>
      <c r="S91" s="29">
        <v>368</v>
      </c>
      <c r="T91" s="5">
        <v>28</v>
      </c>
      <c r="U91" s="5" t="s">
        <v>24</v>
      </c>
      <c r="V91" s="5" t="s">
        <v>37</v>
      </c>
      <c r="W91" s="9">
        <v>43105</v>
      </c>
      <c r="X91" s="5" t="s">
        <v>47</v>
      </c>
      <c r="Y91" s="5">
        <v>353</v>
      </c>
      <c r="Z91" s="6">
        <v>16287</v>
      </c>
    </row>
    <row r="92" spans="1:26" x14ac:dyDescent="0.3">
      <c r="A92" s="30">
        <v>526</v>
      </c>
      <c r="B92" s="7">
        <v>65</v>
      </c>
      <c r="C92" s="7" t="s">
        <v>24</v>
      </c>
      <c r="D92" s="7" t="s">
        <v>37</v>
      </c>
      <c r="E92" s="10">
        <v>44584</v>
      </c>
      <c r="F92" s="7" t="s">
        <v>10</v>
      </c>
      <c r="G92" s="7">
        <v>503</v>
      </c>
      <c r="H92" s="8">
        <v>23474</v>
      </c>
      <c r="J92" s="30">
        <v>537</v>
      </c>
      <c r="K92" s="7">
        <v>1</v>
      </c>
      <c r="L92" s="7" t="s">
        <v>39</v>
      </c>
      <c r="M92" s="7" t="s">
        <v>72</v>
      </c>
      <c r="N92" s="10">
        <v>44751</v>
      </c>
      <c r="O92" s="7" t="s">
        <v>30</v>
      </c>
      <c r="P92" s="7">
        <v>514</v>
      </c>
      <c r="Q92" s="8">
        <v>23682</v>
      </c>
      <c r="S92" s="30">
        <v>66</v>
      </c>
      <c r="T92" s="7">
        <v>27</v>
      </c>
      <c r="U92" s="7" t="s">
        <v>14</v>
      </c>
      <c r="V92" s="7" t="s">
        <v>48</v>
      </c>
      <c r="W92" s="10">
        <v>40722</v>
      </c>
      <c r="X92" s="7" t="s">
        <v>47</v>
      </c>
      <c r="Y92" s="7">
        <v>63</v>
      </c>
      <c r="Z92" s="8">
        <v>2267</v>
      </c>
    </row>
    <row r="93" spans="1:26" x14ac:dyDescent="0.3">
      <c r="A93" s="29">
        <v>38</v>
      </c>
      <c r="B93" s="5">
        <v>64</v>
      </c>
      <c r="C93" s="5" t="s">
        <v>31</v>
      </c>
      <c r="D93" s="5" t="s">
        <v>25</v>
      </c>
      <c r="E93" s="9">
        <v>40513</v>
      </c>
      <c r="F93" s="5" t="s">
        <v>10</v>
      </c>
      <c r="G93" s="5">
        <v>35</v>
      </c>
      <c r="H93" s="6">
        <v>1440</v>
      </c>
      <c r="J93" s="29">
        <v>355</v>
      </c>
      <c r="K93" s="5">
        <v>0</v>
      </c>
      <c r="L93" s="5" t="s">
        <v>16</v>
      </c>
      <c r="M93" s="5" t="s">
        <v>33</v>
      </c>
      <c r="N93" s="9">
        <v>43018</v>
      </c>
      <c r="O93" s="5" t="s">
        <v>30</v>
      </c>
      <c r="P93" s="5">
        <v>340</v>
      </c>
      <c r="Q93" s="6">
        <v>15277</v>
      </c>
      <c r="S93" s="29">
        <v>492</v>
      </c>
      <c r="T93" s="5">
        <v>27</v>
      </c>
      <c r="U93" s="5" t="s">
        <v>39</v>
      </c>
      <c r="V93" s="5" t="s">
        <v>26</v>
      </c>
      <c r="W93" s="9">
        <v>44251</v>
      </c>
      <c r="X93" s="5" t="s">
        <v>47</v>
      </c>
      <c r="Y93" s="5">
        <v>473</v>
      </c>
      <c r="Z93" s="6">
        <v>22458</v>
      </c>
    </row>
    <row r="94" spans="1:26" x14ac:dyDescent="0.3">
      <c r="A94" s="30">
        <v>39</v>
      </c>
      <c r="B94" s="7">
        <v>63</v>
      </c>
      <c r="C94" s="7" t="s">
        <v>31</v>
      </c>
      <c r="D94" s="7" t="s">
        <v>17</v>
      </c>
      <c r="E94" s="10">
        <v>40516</v>
      </c>
      <c r="F94" s="7" t="s">
        <v>10</v>
      </c>
      <c r="G94" s="7">
        <v>36</v>
      </c>
      <c r="H94" s="8">
        <v>1503</v>
      </c>
      <c r="J94" s="30">
        <v>381</v>
      </c>
      <c r="K94" s="7">
        <v>0</v>
      </c>
      <c r="L94" s="7" t="s">
        <v>40</v>
      </c>
      <c r="M94" s="7" t="s">
        <v>89</v>
      </c>
      <c r="N94" s="10">
        <v>43278</v>
      </c>
      <c r="O94" s="7" t="s">
        <v>30</v>
      </c>
      <c r="P94" s="7">
        <v>366</v>
      </c>
      <c r="Q94" s="8">
        <v>17125</v>
      </c>
      <c r="S94" s="30">
        <v>206</v>
      </c>
      <c r="T94" s="7">
        <v>25</v>
      </c>
      <c r="U94" s="7" t="s">
        <v>39</v>
      </c>
      <c r="V94" s="7" t="s">
        <v>54</v>
      </c>
      <c r="W94" s="10">
        <v>41837</v>
      </c>
      <c r="X94" s="7" t="s">
        <v>47</v>
      </c>
      <c r="Y94" s="7">
        <v>195</v>
      </c>
      <c r="Z94" s="8">
        <v>8295</v>
      </c>
    </row>
    <row r="95" spans="1:26" x14ac:dyDescent="0.3">
      <c r="A95" s="29">
        <v>482</v>
      </c>
      <c r="B95" s="5">
        <v>63</v>
      </c>
      <c r="C95" s="5" t="s">
        <v>16</v>
      </c>
      <c r="D95" s="5" t="s">
        <v>85</v>
      </c>
      <c r="E95" s="9">
        <v>44167</v>
      </c>
      <c r="F95" s="5" t="s">
        <v>10</v>
      </c>
      <c r="G95" s="5">
        <v>463</v>
      </c>
      <c r="H95" s="6">
        <v>22074</v>
      </c>
      <c r="J95" s="29">
        <v>495</v>
      </c>
      <c r="K95" s="5">
        <v>0</v>
      </c>
      <c r="L95" s="5" t="s">
        <v>39</v>
      </c>
      <c r="M95" s="5" t="s">
        <v>26</v>
      </c>
      <c r="N95" s="9">
        <v>44267</v>
      </c>
      <c r="O95" s="5" t="s">
        <v>30</v>
      </c>
      <c r="P95" s="5">
        <v>475</v>
      </c>
      <c r="Q95" s="6">
        <v>22458</v>
      </c>
      <c r="S95" s="29">
        <v>90</v>
      </c>
      <c r="T95" s="5">
        <v>23</v>
      </c>
      <c r="U95" s="5" t="s">
        <v>16</v>
      </c>
      <c r="V95" s="5" t="s">
        <v>60</v>
      </c>
      <c r="W95" s="9">
        <v>40911</v>
      </c>
      <c r="X95" s="5" t="s">
        <v>47</v>
      </c>
      <c r="Y95" s="5">
        <v>86</v>
      </c>
      <c r="Z95" s="6">
        <v>3172</v>
      </c>
    </row>
    <row r="96" spans="1:26" x14ac:dyDescent="0.3">
      <c r="A96" s="30">
        <v>220</v>
      </c>
      <c r="B96" s="7">
        <v>62</v>
      </c>
      <c r="C96" s="7" t="s">
        <v>14</v>
      </c>
      <c r="D96" s="7" t="s">
        <v>42</v>
      </c>
      <c r="E96" s="10">
        <v>41923</v>
      </c>
      <c r="F96" s="7" t="s">
        <v>10</v>
      </c>
      <c r="G96" s="7">
        <v>209</v>
      </c>
      <c r="H96" s="8">
        <v>8579</v>
      </c>
      <c r="S96" s="30">
        <v>391</v>
      </c>
      <c r="T96" s="7">
        <v>23</v>
      </c>
      <c r="U96" s="7" t="s">
        <v>39</v>
      </c>
      <c r="V96" s="7" t="s">
        <v>54</v>
      </c>
      <c r="W96" s="10">
        <v>43321</v>
      </c>
      <c r="X96" s="7" t="s">
        <v>47</v>
      </c>
      <c r="Y96" s="7">
        <v>376</v>
      </c>
      <c r="Z96" s="8">
        <v>17658</v>
      </c>
    </row>
    <row r="97" spans="1:26" x14ac:dyDescent="0.3">
      <c r="A97" s="29">
        <v>167</v>
      </c>
      <c r="B97" s="5">
        <v>61</v>
      </c>
      <c r="C97" s="5" t="s">
        <v>16</v>
      </c>
      <c r="D97" s="5" t="s">
        <v>68</v>
      </c>
      <c r="E97" s="9">
        <v>41560</v>
      </c>
      <c r="F97" s="5" t="s">
        <v>10</v>
      </c>
      <c r="G97" s="5">
        <v>159</v>
      </c>
      <c r="H97" s="6">
        <v>6398</v>
      </c>
      <c r="S97" s="29">
        <v>416</v>
      </c>
      <c r="T97" s="5">
        <v>23</v>
      </c>
      <c r="U97" s="5" t="s">
        <v>16</v>
      </c>
      <c r="V97" s="5" t="s">
        <v>60</v>
      </c>
      <c r="W97" s="9">
        <v>43468</v>
      </c>
      <c r="X97" s="5" t="s">
        <v>47</v>
      </c>
      <c r="Y97" s="5">
        <v>399</v>
      </c>
      <c r="Z97" s="6">
        <v>19012</v>
      </c>
    </row>
    <row r="98" spans="1:26" x14ac:dyDescent="0.3">
      <c r="A98" s="30">
        <v>422</v>
      </c>
      <c r="B98" s="7">
        <v>60</v>
      </c>
      <c r="C98" s="7" t="s">
        <v>31</v>
      </c>
      <c r="D98" s="7" t="s">
        <v>92</v>
      </c>
      <c r="E98" s="10">
        <v>43493</v>
      </c>
      <c r="F98" s="7" t="s">
        <v>10</v>
      </c>
      <c r="G98" s="7">
        <v>405</v>
      </c>
      <c r="H98" s="8">
        <v>19313</v>
      </c>
      <c r="S98" s="30">
        <v>533</v>
      </c>
      <c r="T98" s="7">
        <v>23</v>
      </c>
      <c r="U98" s="7" t="s">
        <v>8</v>
      </c>
      <c r="V98" s="7" t="s">
        <v>34</v>
      </c>
      <c r="W98" s="10">
        <v>44632</v>
      </c>
      <c r="X98" s="7" t="s">
        <v>47</v>
      </c>
      <c r="Y98" s="7">
        <v>510</v>
      </c>
      <c r="Z98" s="8">
        <v>23637</v>
      </c>
    </row>
    <row r="99" spans="1:26" x14ac:dyDescent="0.3">
      <c r="A99" s="29">
        <v>53</v>
      </c>
      <c r="B99" s="5">
        <v>59</v>
      </c>
      <c r="C99" s="5" t="s">
        <v>14</v>
      </c>
      <c r="D99" s="5" t="s">
        <v>35</v>
      </c>
      <c r="E99" s="9">
        <v>40622</v>
      </c>
      <c r="F99" s="5" t="s">
        <v>10</v>
      </c>
      <c r="G99" s="5">
        <v>50</v>
      </c>
      <c r="H99" s="6">
        <v>1940</v>
      </c>
      <c r="S99" s="29">
        <v>95</v>
      </c>
      <c r="T99" s="5">
        <v>22</v>
      </c>
      <c r="U99" s="5" t="s">
        <v>16</v>
      </c>
      <c r="V99" s="5" t="s">
        <v>62</v>
      </c>
      <c r="W99" s="9">
        <v>40932</v>
      </c>
      <c r="X99" s="5" t="s">
        <v>47</v>
      </c>
      <c r="Y99" s="5">
        <v>91</v>
      </c>
      <c r="Z99" s="6">
        <v>3438</v>
      </c>
    </row>
    <row r="100" spans="1:26" x14ac:dyDescent="0.3">
      <c r="A100" s="30">
        <v>272</v>
      </c>
      <c r="B100" s="7">
        <v>59</v>
      </c>
      <c r="C100" s="7" t="s">
        <v>16</v>
      </c>
      <c r="D100" s="7" t="s">
        <v>63</v>
      </c>
      <c r="E100" s="10">
        <v>42384</v>
      </c>
      <c r="F100" s="7" t="s">
        <v>10</v>
      </c>
      <c r="G100" s="7">
        <v>260</v>
      </c>
      <c r="H100" s="8">
        <v>10991</v>
      </c>
      <c r="S100" s="30">
        <v>267</v>
      </c>
      <c r="T100" s="7">
        <v>22</v>
      </c>
      <c r="U100" s="7" t="s">
        <v>24</v>
      </c>
      <c r="V100" s="7" t="s">
        <v>20</v>
      </c>
      <c r="W100" s="10">
        <v>42333</v>
      </c>
      <c r="X100" s="7" t="s">
        <v>47</v>
      </c>
      <c r="Y100" s="7">
        <v>255</v>
      </c>
      <c r="Z100" s="8">
        <v>10693</v>
      </c>
    </row>
    <row r="101" spans="1:26" x14ac:dyDescent="0.3">
      <c r="A101" s="29">
        <v>154</v>
      </c>
      <c r="B101" s="5">
        <v>58</v>
      </c>
      <c r="C101" s="5" t="s">
        <v>8</v>
      </c>
      <c r="D101" s="5" t="s">
        <v>55</v>
      </c>
      <c r="E101" s="9">
        <v>41445</v>
      </c>
      <c r="F101" s="5" t="s">
        <v>10</v>
      </c>
      <c r="G101" s="5">
        <v>148</v>
      </c>
      <c r="H101" s="6">
        <v>5920</v>
      </c>
      <c r="S101" s="29">
        <v>256</v>
      </c>
      <c r="T101" s="5">
        <v>21</v>
      </c>
      <c r="U101" s="5" t="s">
        <v>8</v>
      </c>
      <c r="V101" s="5" t="s">
        <v>84</v>
      </c>
      <c r="W101" s="9">
        <v>42244</v>
      </c>
      <c r="X101" s="5" t="s">
        <v>47</v>
      </c>
      <c r="Y101" s="5">
        <v>245</v>
      </c>
      <c r="Z101" s="6">
        <v>10352</v>
      </c>
    </row>
    <row r="102" spans="1:26" x14ac:dyDescent="0.3">
      <c r="A102" s="30">
        <v>22</v>
      </c>
      <c r="B102" s="7">
        <v>57</v>
      </c>
      <c r="C102" s="7" t="s">
        <v>24</v>
      </c>
      <c r="D102" s="7" t="s">
        <v>26</v>
      </c>
      <c r="E102" s="10">
        <v>40236</v>
      </c>
      <c r="F102" s="7" t="s">
        <v>10</v>
      </c>
      <c r="G102" s="7">
        <v>20</v>
      </c>
      <c r="H102" s="8">
        <v>847</v>
      </c>
      <c r="S102" s="30">
        <v>130</v>
      </c>
      <c r="T102" s="7">
        <v>20</v>
      </c>
      <c r="U102" s="7" t="s">
        <v>39</v>
      </c>
      <c r="V102" s="7" t="s">
        <v>21</v>
      </c>
      <c r="W102" s="10">
        <v>41248</v>
      </c>
      <c r="X102" s="7" t="s">
        <v>47</v>
      </c>
      <c r="Y102" s="7">
        <v>125</v>
      </c>
      <c r="Z102" s="8">
        <v>5137</v>
      </c>
    </row>
    <row r="103" spans="1:26" x14ac:dyDescent="0.3">
      <c r="A103" s="29">
        <v>500</v>
      </c>
      <c r="B103" s="5">
        <v>56</v>
      </c>
      <c r="C103" s="5" t="s">
        <v>39</v>
      </c>
      <c r="D103" s="5" t="s">
        <v>68</v>
      </c>
      <c r="E103" s="9">
        <v>44278</v>
      </c>
      <c r="F103" s="5" t="s">
        <v>10</v>
      </c>
      <c r="G103" s="5">
        <v>480</v>
      </c>
      <c r="H103" s="6">
        <v>22745</v>
      </c>
      <c r="S103" s="29">
        <v>213</v>
      </c>
      <c r="T103" s="5">
        <v>20</v>
      </c>
      <c r="U103" s="5" t="s">
        <v>39</v>
      </c>
      <c r="V103" s="5" t="s">
        <v>53</v>
      </c>
      <c r="W103" s="9">
        <v>41866</v>
      </c>
      <c r="X103" s="5" t="s">
        <v>47</v>
      </c>
      <c r="Y103" s="5">
        <v>202</v>
      </c>
      <c r="Z103" s="6">
        <v>8395</v>
      </c>
    </row>
    <row r="104" spans="1:26" x14ac:dyDescent="0.3">
      <c r="A104" s="30">
        <v>70</v>
      </c>
      <c r="B104" s="7">
        <v>55</v>
      </c>
      <c r="C104" s="7" t="s">
        <v>39</v>
      </c>
      <c r="D104" s="7" t="s">
        <v>51</v>
      </c>
      <c r="E104" s="10">
        <v>40789</v>
      </c>
      <c r="F104" s="7" t="s">
        <v>10</v>
      </c>
      <c r="G104" s="7">
        <v>66</v>
      </c>
      <c r="H104" s="8">
        <v>2356</v>
      </c>
      <c r="S104" s="30">
        <v>451</v>
      </c>
      <c r="T104" s="7">
        <v>20</v>
      </c>
      <c r="U104" s="7" t="s">
        <v>24</v>
      </c>
      <c r="V104" s="7" t="s">
        <v>32</v>
      </c>
      <c r="W104" s="10">
        <v>43740</v>
      </c>
      <c r="X104" s="7" t="s">
        <v>47</v>
      </c>
      <c r="Y104" s="7">
        <v>433</v>
      </c>
      <c r="Z104" s="8">
        <v>20739</v>
      </c>
    </row>
    <row r="105" spans="1:26" x14ac:dyDescent="0.3">
      <c r="A105" s="29">
        <v>317</v>
      </c>
      <c r="B105" s="5">
        <v>55</v>
      </c>
      <c r="C105" s="5" t="s">
        <v>39</v>
      </c>
      <c r="D105" s="5" t="s">
        <v>21</v>
      </c>
      <c r="E105" s="9">
        <v>42757</v>
      </c>
      <c r="F105" s="5" t="s">
        <v>10</v>
      </c>
      <c r="G105" s="5">
        <v>302</v>
      </c>
      <c r="H105" s="6">
        <v>13621</v>
      </c>
      <c r="S105" s="29">
        <v>508</v>
      </c>
      <c r="T105" s="5">
        <v>20</v>
      </c>
      <c r="U105" s="5" t="s">
        <v>39</v>
      </c>
      <c r="V105" s="5" t="s">
        <v>54</v>
      </c>
      <c r="W105" s="9">
        <v>44420</v>
      </c>
      <c r="X105" s="5" t="s">
        <v>47</v>
      </c>
      <c r="Y105" s="5">
        <v>487</v>
      </c>
      <c r="Z105" s="6">
        <v>22937</v>
      </c>
    </row>
    <row r="106" spans="1:26" x14ac:dyDescent="0.3">
      <c r="A106" s="30">
        <v>3</v>
      </c>
      <c r="B106" s="7">
        <v>54</v>
      </c>
      <c r="C106" s="7" t="s">
        <v>8</v>
      </c>
      <c r="D106" s="7" t="s">
        <v>11</v>
      </c>
      <c r="E106" s="10">
        <v>39687</v>
      </c>
      <c r="F106" s="7" t="s">
        <v>10</v>
      </c>
      <c r="G106" s="7">
        <v>4</v>
      </c>
      <c r="H106" s="8">
        <v>128</v>
      </c>
      <c r="S106" s="30">
        <v>536</v>
      </c>
      <c r="T106" s="7">
        <v>20</v>
      </c>
      <c r="U106" s="7" t="s">
        <v>39</v>
      </c>
      <c r="V106" s="7" t="s">
        <v>72</v>
      </c>
      <c r="W106" s="10">
        <v>44743</v>
      </c>
      <c r="X106" s="7" t="s">
        <v>47</v>
      </c>
      <c r="Y106" s="7">
        <v>513</v>
      </c>
      <c r="Z106" s="8">
        <v>23681</v>
      </c>
    </row>
    <row r="107" spans="1:26" x14ac:dyDescent="0.3">
      <c r="A107" s="29">
        <v>12</v>
      </c>
      <c r="B107" s="5">
        <v>54</v>
      </c>
      <c r="C107" s="5" t="s">
        <v>8</v>
      </c>
      <c r="D107" s="5" t="s">
        <v>20</v>
      </c>
      <c r="E107" s="9">
        <v>40165</v>
      </c>
      <c r="F107" s="5" t="s">
        <v>10</v>
      </c>
      <c r="G107" s="5">
        <v>12</v>
      </c>
      <c r="H107" s="6">
        <v>377</v>
      </c>
      <c r="S107" s="29">
        <v>125</v>
      </c>
      <c r="T107" s="5">
        <v>19</v>
      </c>
      <c r="U107" s="5" t="s">
        <v>39</v>
      </c>
      <c r="V107" s="5" t="s">
        <v>26</v>
      </c>
      <c r="W107" s="9">
        <v>41228</v>
      </c>
      <c r="X107" s="5" t="s">
        <v>47</v>
      </c>
      <c r="Y107" s="5">
        <v>120</v>
      </c>
      <c r="Z107" s="6">
        <v>5071</v>
      </c>
    </row>
    <row r="108" spans="1:26" x14ac:dyDescent="0.3">
      <c r="A108" s="30">
        <v>43</v>
      </c>
      <c r="B108" s="7">
        <v>54</v>
      </c>
      <c r="C108" s="7" t="s">
        <v>24</v>
      </c>
      <c r="D108" s="7" t="s">
        <v>36</v>
      </c>
      <c r="E108" s="10">
        <v>40555</v>
      </c>
      <c r="F108" s="7" t="s">
        <v>10</v>
      </c>
      <c r="G108" s="7">
        <v>40</v>
      </c>
      <c r="H108" s="8">
        <v>1587</v>
      </c>
      <c r="S108" s="30">
        <v>127</v>
      </c>
      <c r="T108" s="7">
        <v>19</v>
      </c>
      <c r="U108" s="7" t="s">
        <v>39</v>
      </c>
      <c r="V108" s="7" t="s">
        <v>43</v>
      </c>
      <c r="W108" s="10">
        <v>41236</v>
      </c>
      <c r="X108" s="7" t="s">
        <v>47</v>
      </c>
      <c r="Y108" s="7">
        <v>122</v>
      </c>
      <c r="Z108" s="8">
        <v>5104</v>
      </c>
    </row>
    <row r="109" spans="1:26" x14ac:dyDescent="0.3">
      <c r="A109" s="29">
        <v>224</v>
      </c>
      <c r="B109" s="5">
        <v>53</v>
      </c>
      <c r="C109" s="5" t="s">
        <v>8</v>
      </c>
      <c r="D109" s="5" t="s">
        <v>56</v>
      </c>
      <c r="E109" s="9">
        <v>41952</v>
      </c>
      <c r="F109" s="5" t="s">
        <v>10</v>
      </c>
      <c r="G109" s="5">
        <v>213</v>
      </c>
      <c r="H109" s="6">
        <v>8830</v>
      </c>
      <c r="S109" s="29">
        <v>229</v>
      </c>
      <c r="T109" s="5">
        <v>19</v>
      </c>
      <c r="U109" s="5" t="s">
        <v>16</v>
      </c>
      <c r="V109" s="5" t="s">
        <v>63</v>
      </c>
      <c r="W109" s="9">
        <v>41990</v>
      </c>
      <c r="X109" s="5" t="s">
        <v>47</v>
      </c>
      <c r="Y109" s="5">
        <v>218</v>
      </c>
      <c r="Z109" s="6">
        <v>9310</v>
      </c>
    </row>
    <row r="110" spans="1:26" x14ac:dyDescent="0.3">
      <c r="A110" s="30">
        <v>473</v>
      </c>
      <c r="B110" s="7">
        <v>51</v>
      </c>
      <c r="C110" s="7" t="s">
        <v>31</v>
      </c>
      <c r="D110" s="7" t="s">
        <v>75</v>
      </c>
      <c r="E110" s="10">
        <v>43866</v>
      </c>
      <c r="F110" s="7" t="s">
        <v>10</v>
      </c>
      <c r="G110" s="7">
        <v>454</v>
      </c>
      <c r="H110" s="8">
        <v>21839</v>
      </c>
      <c r="S110" s="30">
        <v>477</v>
      </c>
      <c r="T110" s="7">
        <v>19</v>
      </c>
      <c r="U110" s="7" t="s">
        <v>31</v>
      </c>
      <c r="V110" s="7" t="s">
        <v>77</v>
      </c>
      <c r="W110" s="10">
        <v>43882</v>
      </c>
      <c r="X110" s="7" t="s">
        <v>47</v>
      </c>
      <c r="Y110" s="7">
        <v>458</v>
      </c>
      <c r="Z110" s="8">
        <v>21884</v>
      </c>
    </row>
    <row r="111" spans="1:26" x14ac:dyDescent="0.3">
      <c r="A111" s="29">
        <v>524</v>
      </c>
      <c r="B111" s="5">
        <v>51</v>
      </c>
      <c r="C111" s="5" t="s">
        <v>24</v>
      </c>
      <c r="D111" s="5" t="s">
        <v>97</v>
      </c>
      <c r="E111" s="9">
        <v>44580</v>
      </c>
      <c r="F111" s="5" t="s">
        <v>10</v>
      </c>
      <c r="G111" s="5">
        <v>501</v>
      </c>
      <c r="H111" s="6">
        <v>23409</v>
      </c>
      <c r="S111" s="29">
        <v>255</v>
      </c>
      <c r="T111" s="5">
        <v>18</v>
      </c>
      <c r="U111" s="5" t="s">
        <v>8</v>
      </c>
      <c r="V111" s="5" t="s">
        <v>84</v>
      </c>
      <c r="W111" s="9">
        <v>42244</v>
      </c>
      <c r="X111" s="5" t="s">
        <v>47</v>
      </c>
      <c r="Y111" s="5">
        <v>244</v>
      </c>
      <c r="Z111" s="6">
        <v>10331</v>
      </c>
    </row>
    <row r="112" spans="1:26" x14ac:dyDescent="0.3">
      <c r="A112" s="30">
        <v>223</v>
      </c>
      <c r="B112" s="7">
        <v>49</v>
      </c>
      <c r="C112" s="7" t="s">
        <v>8</v>
      </c>
      <c r="D112" s="7" t="s">
        <v>26</v>
      </c>
      <c r="E112" s="10">
        <v>41949</v>
      </c>
      <c r="F112" s="7" t="s">
        <v>10</v>
      </c>
      <c r="G112" s="7">
        <v>212</v>
      </c>
      <c r="H112" s="8">
        <v>8777</v>
      </c>
      <c r="S112" s="30">
        <v>297</v>
      </c>
      <c r="T112" s="7">
        <v>18</v>
      </c>
      <c r="U112" s="7" t="s">
        <v>31</v>
      </c>
      <c r="V112" s="7" t="s">
        <v>73</v>
      </c>
      <c r="W112" s="10">
        <v>42635</v>
      </c>
      <c r="X112" s="7" t="s">
        <v>47</v>
      </c>
      <c r="Y112" s="7">
        <v>282</v>
      </c>
      <c r="Z112" s="8">
        <v>12141</v>
      </c>
    </row>
    <row r="113" spans="1:26" x14ac:dyDescent="0.3">
      <c r="A113" s="29">
        <v>195</v>
      </c>
      <c r="B113" s="5">
        <v>48</v>
      </c>
      <c r="C113" s="5" t="s">
        <v>8</v>
      </c>
      <c r="D113" s="5" t="s">
        <v>78</v>
      </c>
      <c r="E113" s="9">
        <v>41698</v>
      </c>
      <c r="F113" s="5" t="s">
        <v>10</v>
      </c>
      <c r="G113" s="5">
        <v>185</v>
      </c>
      <c r="H113" s="6">
        <v>7937</v>
      </c>
      <c r="S113" s="29">
        <v>521</v>
      </c>
      <c r="T113" s="5">
        <v>18</v>
      </c>
      <c r="U113" s="5" t="s">
        <v>24</v>
      </c>
      <c r="V113" s="5" t="s">
        <v>13</v>
      </c>
      <c r="W113" s="9">
        <v>44556</v>
      </c>
      <c r="X113" s="5" t="s">
        <v>47</v>
      </c>
      <c r="Y113" s="5">
        <v>498</v>
      </c>
      <c r="Z113" s="6">
        <v>23250</v>
      </c>
    </row>
    <row r="114" spans="1:26" x14ac:dyDescent="0.3">
      <c r="A114" s="30">
        <v>240</v>
      </c>
      <c r="B114" s="7">
        <v>46</v>
      </c>
      <c r="C114" s="7" t="s">
        <v>24</v>
      </c>
      <c r="D114" s="7" t="s">
        <v>59</v>
      </c>
      <c r="E114" s="10">
        <v>42057</v>
      </c>
      <c r="F114" s="7" t="s">
        <v>10</v>
      </c>
      <c r="G114" s="7">
        <v>229</v>
      </c>
      <c r="H114" s="8">
        <v>9904</v>
      </c>
      <c r="S114" s="30">
        <v>301</v>
      </c>
      <c r="T114" s="7">
        <v>17</v>
      </c>
      <c r="U114" s="7" t="s">
        <v>31</v>
      </c>
      <c r="V114" s="7" t="s">
        <v>58</v>
      </c>
      <c r="W114" s="10">
        <v>42651</v>
      </c>
      <c r="X114" s="7" t="s">
        <v>47</v>
      </c>
      <c r="Y114" s="7">
        <v>286</v>
      </c>
      <c r="Z114" s="8">
        <v>12423</v>
      </c>
    </row>
    <row r="115" spans="1:26" x14ac:dyDescent="0.3">
      <c r="A115" s="29">
        <v>374</v>
      </c>
      <c r="B115" s="5">
        <v>46</v>
      </c>
      <c r="C115" s="5" t="s">
        <v>24</v>
      </c>
      <c r="D115" s="5" t="s">
        <v>13</v>
      </c>
      <c r="E115" s="9">
        <v>43135</v>
      </c>
      <c r="F115" s="5" t="s">
        <v>10</v>
      </c>
      <c r="G115" s="5">
        <v>359</v>
      </c>
      <c r="H115" s="6">
        <v>16698</v>
      </c>
      <c r="S115" s="29">
        <v>392</v>
      </c>
      <c r="T115" s="5">
        <v>17</v>
      </c>
      <c r="U115" s="5" t="s">
        <v>39</v>
      </c>
      <c r="V115" s="5" t="s">
        <v>54</v>
      </c>
      <c r="W115" s="9">
        <v>43321</v>
      </c>
      <c r="X115" s="5" t="s">
        <v>47</v>
      </c>
      <c r="Y115" s="5">
        <v>377</v>
      </c>
      <c r="Z115" s="6">
        <v>17675</v>
      </c>
    </row>
    <row r="116" spans="1:26" x14ac:dyDescent="0.3">
      <c r="A116" s="30">
        <v>419</v>
      </c>
      <c r="B116" s="7">
        <v>46</v>
      </c>
      <c r="C116" s="7" t="s">
        <v>16</v>
      </c>
      <c r="D116" s="7" t="s">
        <v>59</v>
      </c>
      <c r="E116" s="10">
        <v>43483</v>
      </c>
      <c r="F116" s="7" t="s">
        <v>10</v>
      </c>
      <c r="G116" s="7">
        <v>402</v>
      </c>
      <c r="H116" s="8">
        <v>19165</v>
      </c>
      <c r="S116" s="30">
        <v>413</v>
      </c>
      <c r="T116" s="7">
        <v>17</v>
      </c>
      <c r="U116" s="7" t="s">
        <v>16</v>
      </c>
      <c r="V116" s="7" t="s">
        <v>61</v>
      </c>
      <c r="W116" s="10">
        <v>43448</v>
      </c>
      <c r="X116" s="7" t="s">
        <v>47</v>
      </c>
      <c r="Y116" s="7">
        <v>396</v>
      </c>
      <c r="Z116" s="8">
        <v>18907</v>
      </c>
    </row>
    <row r="117" spans="1:26" x14ac:dyDescent="0.3">
      <c r="A117" s="29">
        <v>305</v>
      </c>
      <c r="B117" s="5">
        <v>45</v>
      </c>
      <c r="C117" s="5" t="s">
        <v>31</v>
      </c>
      <c r="D117" s="5" t="s">
        <v>70</v>
      </c>
      <c r="E117" s="9">
        <v>42669</v>
      </c>
      <c r="F117" s="5" t="s">
        <v>10</v>
      </c>
      <c r="G117" s="5">
        <v>290</v>
      </c>
      <c r="H117" s="6">
        <v>12716</v>
      </c>
      <c r="S117" s="29">
        <v>268</v>
      </c>
      <c r="T117" s="5">
        <v>16</v>
      </c>
      <c r="U117" s="5" t="s">
        <v>24</v>
      </c>
      <c r="V117" s="5" t="s">
        <v>20</v>
      </c>
      <c r="W117" s="9">
        <v>42333</v>
      </c>
      <c r="X117" s="5" t="s">
        <v>47</v>
      </c>
      <c r="Y117" s="5">
        <v>256</v>
      </c>
      <c r="Z117" s="6">
        <v>10709</v>
      </c>
    </row>
    <row r="118" spans="1:26" x14ac:dyDescent="0.3">
      <c r="A118" s="30">
        <v>387</v>
      </c>
      <c r="B118" s="7">
        <v>45</v>
      </c>
      <c r="C118" s="7" t="s">
        <v>39</v>
      </c>
      <c r="D118" s="7" t="s">
        <v>54</v>
      </c>
      <c r="E118" s="10">
        <v>43295</v>
      </c>
      <c r="F118" s="7" t="s">
        <v>10</v>
      </c>
      <c r="G118" s="7">
        <v>372</v>
      </c>
      <c r="H118" s="8">
        <v>17364</v>
      </c>
      <c r="S118" s="30">
        <v>64</v>
      </c>
      <c r="T118" s="7">
        <v>15</v>
      </c>
      <c r="U118" s="7" t="s">
        <v>14</v>
      </c>
      <c r="V118" s="7" t="s">
        <v>46</v>
      </c>
      <c r="W118" s="10">
        <v>40714</v>
      </c>
      <c r="X118" s="7" t="s">
        <v>47</v>
      </c>
      <c r="Y118" s="7">
        <v>61</v>
      </c>
      <c r="Z118" s="8">
        <v>2240</v>
      </c>
    </row>
    <row r="119" spans="1:26" x14ac:dyDescent="0.3">
      <c r="A119" s="29">
        <v>420</v>
      </c>
      <c r="B119" s="5">
        <v>45</v>
      </c>
      <c r="C119" s="5" t="s">
        <v>31</v>
      </c>
      <c r="D119" s="5" t="s">
        <v>74</v>
      </c>
      <c r="E119" s="9">
        <v>43488</v>
      </c>
      <c r="F119" s="5" t="s">
        <v>10</v>
      </c>
      <c r="G119" s="5">
        <v>403</v>
      </c>
      <c r="H119" s="6">
        <v>19210</v>
      </c>
      <c r="S119" s="29">
        <v>314</v>
      </c>
      <c r="T119" s="5">
        <v>15</v>
      </c>
      <c r="U119" s="5" t="s">
        <v>39</v>
      </c>
      <c r="V119" s="5" t="s">
        <v>35</v>
      </c>
      <c r="W119" s="9">
        <v>42720</v>
      </c>
      <c r="X119" s="5" t="s">
        <v>47</v>
      </c>
      <c r="Y119" s="5">
        <v>299</v>
      </c>
      <c r="Z119" s="6">
        <v>13436</v>
      </c>
    </row>
    <row r="120" spans="1:26" x14ac:dyDescent="0.3">
      <c r="A120" s="30">
        <v>243</v>
      </c>
      <c r="B120" s="7">
        <v>44</v>
      </c>
      <c r="C120" s="7" t="s">
        <v>40</v>
      </c>
      <c r="D120" s="7" t="s">
        <v>75</v>
      </c>
      <c r="E120" s="10">
        <v>42073</v>
      </c>
      <c r="F120" s="7" t="s">
        <v>10</v>
      </c>
      <c r="G120" s="7">
        <v>232</v>
      </c>
      <c r="H120" s="8">
        <v>10014</v>
      </c>
      <c r="S120" s="30">
        <v>326</v>
      </c>
      <c r="T120" s="7">
        <v>15</v>
      </c>
      <c r="U120" s="7" t="s">
        <v>16</v>
      </c>
      <c r="V120" s="7" t="s">
        <v>34</v>
      </c>
      <c r="W120" s="10">
        <v>42798</v>
      </c>
      <c r="X120" s="7" t="s">
        <v>47</v>
      </c>
      <c r="Y120" s="7">
        <v>311</v>
      </c>
      <c r="Z120" s="8">
        <v>13955</v>
      </c>
    </row>
    <row r="121" spans="1:26" x14ac:dyDescent="0.3">
      <c r="A121" s="29">
        <v>425</v>
      </c>
      <c r="B121" s="5">
        <v>44</v>
      </c>
      <c r="C121" s="5" t="s">
        <v>16</v>
      </c>
      <c r="D121" s="5" t="s">
        <v>56</v>
      </c>
      <c r="E121" s="9">
        <v>43526</v>
      </c>
      <c r="F121" s="5" t="s">
        <v>10</v>
      </c>
      <c r="G121" s="5">
        <v>408</v>
      </c>
      <c r="H121" s="6">
        <v>19453</v>
      </c>
      <c r="S121" s="29">
        <v>126</v>
      </c>
      <c r="T121" s="5">
        <v>14</v>
      </c>
      <c r="U121" s="5" t="s">
        <v>39</v>
      </c>
      <c r="V121" s="5" t="s">
        <v>26</v>
      </c>
      <c r="W121" s="9">
        <v>41228</v>
      </c>
      <c r="X121" s="5" t="s">
        <v>47</v>
      </c>
      <c r="Y121" s="5">
        <v>121</v>
      </c>
      <c r="Z121" s="6">
        <v>5085</v>
      </c>
    </row>
    <row r="122" spans="1:26" x14ac:dyDescent="0.3">
      <c r="A122" s="30">
        <v>155</v>
      </c>
      <c r="B122" s="7">
        <v>43</v>
      </c>
      <c r="C122" s="7" t="s">
        <v>39</v>
      </c>
      <c r="D122" s="7" t="s">
        <v>72</v>
      </c>
      <c r="E122" s="10">
        <v>41448</v>
      </c>
      <c r="F122" s="7" t="s">
        <v>10</v>
      </c>
      <c r="G122" s="7">
        <v>149</v>
      </c>
      <c r="H122" s="8">
        <v>5963</v>
      </c>
      <c r="S122" s="30">
        <v>247</v>
      </c>
      <c r="T122" s="7">
        <v>14</v>
      </c>
      <c r="U122" s="7" t="s">
        <v>23</v>
      </c>
      <c r="V122" s="7" t="s">
        <v>78</v>
      </c>
      <c r="W122" s="10">
        <v>42165</v>
      </c>
      <c r="X122" s="7" t="s">
        <v>47</v>
      </c>
      <c r="Y122" s="7">
        <v>236</v>
      </c>
      <c r="Z122" s="8">
        <v>10070</v>
      </c>
    </row>
    <row r="123" spans="1:26" x14ac:dyDescent="0.3">
      <c r="A123" s="29">
        <v>421</v>
      </c>
      <c r="B123" s="5">
        <v>43</v>
      </c>
      <c r="C123" s="5" t="s">
        <v>31</v>
      </c>
      <c r="D123" s="5" t="s">
        <v>92</v>
      </c>
      <c r="E123" s="9">
        <v>43491</v>
      </c>
      <c r="F123" s="5" t="s">
        <v>10</v>
      </c>
      <c r="G123" s="5">
        <v>404</v>
      </c>
      <c r="H123" s="6">
        <v>19253</v>
      </c>
      <c r="S123" s="29">
        <v>479</v>
      </c>
      <c r="T123" s="5">
        <v>14</v>
      </c>
      <c r="U123" s="5" t="s">
        <v>31</v>
      </c>
      <c r="V123" s="5" t="s">
        <v>94</v>
      </c>
      <c r="W123" s="9">
        <v>43890</v>
      </c>
      <c r="X123" s="5" t="s">
        <v>47</v>
      </c>
      <c r="Y123" s="5">
        <v>460</v>
      </c>
      <c r="Z123" s="6">
        <v>21901</v>
      </c>
    </row>
    <row r="124" spans="1:26" x14ac:dyDescent="0.3">
      <c r="A124" s="30">
        <v>215</v>
      </c>
      <c r="B124" s="7">
        <v>40</v>
      </c>
      <c r="C124" s="7" t="s">
        <v>39</v>
      </c>
      <c r="D124" s="7" t="s">
        <v>79</v>
      </c>
      <c r="E124" s="10">
        <v>41881</v>
      </c>
      <c r="F124" s="7" t="s">
        <v>10</v>
      </c>
      <c r="G124" s="7">
        <v>204</v>
      </c>
      <c r="H124" s="8">
        <v>8435</v>
      </c>
      <c r="S124" s="30">
        <v>324</v>
      </c>
      <c r="T124" s="7">
        <v>13</v>
      </c>
      <c r="U124" s="7" t="s">
        <v>16</v>
      </c>
      <c r="V124" s="7" t="s">
        <v>68</v>
      </c>
      <c r="W124" s="10">
        <v>42789</v>
      </c>
      <c r="X124" s="7" t="s">
        <v>47</v>
      </c>
      <c r="Y124" s="7">
        <v>309</v>
      </c>
      <c r="Z124" s="8">
        <v>13928</v>
      </c>
    </row>
    <row r="125" spans="1:26" x14ac:dyDescent="0.3">
      <c r="A125" s="29">
        <v>353</v>
      </c>
      <c r="B125" s="5">
        <v>39</v>
      </c>
      <c r="C125" s="5" t="s">
        <v>16</v>
      </c>
      <c r="D125" s="5" t="s">
        <v>20</v>
      </c>
      <c r="E125" s="9">
        <v>43009</v>
      </c>
      <c r="F125" s="5" t="s">
        <v>10</v>
      </c>
      <c r="G125" s="5">
        <v>338</v>
      </c>
      <c r="H125" s="6">
        <v>15255</v>
      </c>
      <c r="S125" s="29">
        <v>341</v>
      </c>
      <c r="T125" s="5">
        <v>13</v>
      </c>
      <c r="U125" s="5" t="s">
        <v>8</v>
      </c>
      <c r="V125" s="5" t="s">
        <v>84</v>
      </c>
      <c r="W125" s="9">
        <v>42950</v>
      </c>
      <c r="X125" s="5" t="s">
        <v>47</v>
      </c>
      <c r="Y125" s="5">
        <v>326</v>
      </c>
      <c r="Z125" s="6">
        <v>14621</v>
      </c>
    </row>
    <row r="126" spans="1:26" x14ac:dyDescent="0.3">
      <c r="A126" s="30">
        <v>112</v>
      </c>
      <c r="B126" s="7">
        <v>38</v>
      </c>
      <c r="C126" s="7" t="s">
        <v>8</v>
      </c>
      <c r="D126" s="7" t="s">
        <v>11</v>
      </c>
      <c r="E126" s="10">
        <v>41118</v>
      </c>
      <c r="F126" s="7" t="s">
        <v>10</v>
      </c>
      <c r="G126" s="7">
        <v>107</v>
      </c>
      <c r="H126" s="8">
        <v>4366</v>
      </c>
      <c r="S126" s="30">
        <v>504</v>
      </c>
      <c r="T126" s="7">
        <v>13</v>
      </c>
      <c r="U126" s="7" t="s">
        <v>31</v>
      </c>
      <c r="V126" s="7" t="s">
        <v>52</v>
      </c>
      <c r="W126" s="10">
        <v>44365</v>
      </c>
      <c r="X126" s="7" t="s">
        <v>47</v>
      </c>
      <c r="Y126" s="7">
        <v>484</v>
      </c>
      <c r="Z126" s="8">
        <v>22875</v>
      </c>
    </row>
    <row r="127" spans="1:26" x14ac:dyDescent="0.3">
      <c r="A127" s="29">
        <v>244</v>
      </c>
      <c r="B127" s="5">
        <v>38</v>
      </c>
      <c r="C127" s="5" t="s">
        <v>27</v>
      </c>
      <c r="D127" s="5" t="s">
        <v>76</v>
      </c>
      <c r="E127" s="9">
        <v>42077</v>
      </c>
      <c r="F127" s="5" t="s">
        <v>10</v>
      </c>
      <c r="G127" s="5">
        <v>233</v>
      </c>
      <c r="H127" s="6">
        <v>10052</v>
      </c>
      <c r="S127" s="29">
        <v>534</v>
      </c>
      <c r="T127" s="5">
        <v>13</v>
      </c>
      <c r="U127" s="5" t="s">
        <v>8</v>
      </c>
      <c r="V127" s="5" t="s">
        <v>34</v>
      </c>
      <c r="W127" s="9">
        <v>44632</v>
      </c>
      <c r="X127" s="5" t="s">
        <v>47</v>
      </c>
      <c r="Y127" s="5">
        <v>511</v>
      </c>
      <c r="Z127" s="6">
        <v>23650</v>
      </c>
    </row>
    <row r="128" spans="1:26" x14ac:dyDescent="0.3">
      <c r="A128" s="30">
        <v>1</v>
      </c>
      <c r="B128" s="7">
        <v>37</v>
      </c>
      <c r="C128" s="7" t="s">
        <v>8</v>
      </c>
      <c r="D128" s="7" t="s">
        <v>9</v>
      </c>
      <c r="E128" s="10">
        <v>39680</v>
      </c>
      <c r="F128" s="7" t="s">
        <v>10</v>
      </c>
      <c r="G128" s="7">
        <v>2</v>
      </c>
      <c r="H128" s="8">
        <v>49</v>
      </c>
      <c r="S128" s="30">
        <v>325</v>
      </c>
      <c r="T128" s="7">
        <v>12</v>
      </c>
      <c r="U128" s="7" t="s">
        <v>16</v>
      </c>
      <c r="V128" s="7" t="s">
        <v>34</v>
      </c>
      <c r="W128" s="10">
        <v>42798</v>
      </c>
      <c r="X128" s="7" t="s">
        <v>47</v>
      </c>
      <c r="Y128" s="7">
        <v>310</v>
      </c>
      <c r="Z128" s="8">
        <v>13940</v>
      </c>
    </row>
    <row r="129" spans="1:26" x14ac:dyDescent="0.3">
      <c r="A129" s="29">
        <v>35</v>
      </c>
      <c r="B129" s="5">
        <v>37</v>
      </c>
      <c r="C129" s="5" t="s">
        <v>8</v>
      </c>
      <c r="D129" s="5" t="s">
        <v>9</v>
      </c>
      <c r="E129" s="9">
        <v>40418</v>
      </c>
      <c r="F129" s="5" t="s">
        <v>10</v>
      </c>
      <c r="G129" s="5">
        <v>32</v>
      </c>
      <c r="H129" s="6">
        <v>1153</v>
      </c>
      <c r="S129" s="29">
        <v>454</v>
      </c>
      <c r="T129" s="5">
        <v>12</v>
      </c>
      <c r="U129" s="5" t="s">
        <v>24</v>
      </c>
      <c r="V129" s="5" t="s">
        <v>70</v>
      </c>
      <c r="W129" s="9">
        <v>43757</v>
      </c>
      <c r="X129" s="5" t="s">
        <v>47</v>
      </c>
      <c r="Y129" s="5">
        <v>436</v>
      </c>
      <c r="Z129" s="6">
        <v>21036</v>
      </c>
    </row>
    <row r="130" spans="1:26" x14ac:dyDescent="0.3">
      <c r="A130" s="30">
        <v>75</v>
      </c>
      <c r="B130" s="7">
        <v>37</v>
      </c>
      <c r="C130" s="7" t="s">
        <v>39</v>
      </c>
      <c r="D130" s="7" t="s">
        <v>56</v>
      </c>
      <c r="E130" s="10">
        <v>40830</v>
      </c>
      <c r="F130" s="7" t="s">
        <v>10</v>
      </c>
      <c r="G130" s="7">
        <v>71</v>
      </c>
      <c r="H130" s="8">
        <v>2532</v>
      </c>
      <c r="S130" s="30">
        <v>88</v>
      </c>
      <c r="T130" s="7">
        <v>11</v>
      </c>
      <c r="U130" s="7" t="s">
        <v>16</v>
      </c>
      <c r="V130" s="7" t="s">
        <v>59</v>
      </c>
      <c r="W130" s="10">
        <v>40903</v>
      </c>
      <c r="X130" s="7" t="s">
        <v>47</v>
      </c>
      <c r="Y130" s="7">
        <v>84</v>
      </c>
      <c r="Z130" s="8">
        <v>3149</v>
      </c>
    </row>
    <row r="131" spans="1:26" x14ac:dyDescent="0.3">
      <c r="A131" s="29">
        <v>140</v>
      </c>
      <c r="B131" s="5">
        <v>37</v>
      </c>
      <c r="C131" s="5" t="s">
        <v>39</v>
      </c>
      <c r="D131" s="5" t="s">
        <v>69</v>
      </c>
      <c r="E131" s="9">
        <v>41289</v>
      </c>
      <c r="F131" s="5" t="s">
        <v>10</v>
      </c>
      <c r="G131" s="5">
        <v>135</v>
      </c>
      <c r="H131" s="6">
        <v>5400</v>
      </c>
      <c r="S131" s="29">
        <v>184</v>
      </c>
      <c r="T131" s="5">
        <v>11</v>
      </c>
      <c r="U131" s="5" t="s">
        <v>24</v>
      </c>
      <c r="V131" s="5" t="s">
        <v>36</v>
      </c>
      <c r="W131" s="9">
        <v>41634</v>
      </c>
      <c r="X131" s="5" t="s">
        <v>47</v>
      </c>
      <c r="Y131" s="5">
        <v>174</v>
      </c>
      <c r="Z131" s="6">
        <v>7248</v>
      </c>
    </row>
    <row r="132" spans="1:26" x14ac:dyDescent="0.3">
      <c r="A132" s="30">
        <v>377</v>
      </c>
      <c r="B132" s="7">
        <v>36</v>
      </c>
      <c r="C132" s="7" t="s">
        <v>24</v>
      </c>
      <c r="D132" s="7" t="s">
        <v>38</v>
      </c>
      <c r="E132" s="10">
        <v>43144</v>
      </c>
      <c r="F132" s="7" t="s">
        <v>10</v>
      </c>
      <c r="G132" s="7">
        <v>362</v>
      </c>
      <c r="H132" s="8">
        <v>16969</v>
      </c>
      <c r="S132" s="30">
        <v>488</v>
      </c>
      <c r="T132" s="7">
        <v>11</v>
      </c>
      <c r="U132" s="7" t="s">
        <v>39</v>
      </c>
      <c r="V132" s="7" t="s">
        <v>35</v>
      </c>
      <c r="W132" s="10">
        <v>44232</v>
      </c>
      <c r="X132" s="7" t="s">
        <v>47</v>
      </c>
      <c r="Y132" s="7">
        <v>469</v>
      </c>
      <c r="Z132" s="8">
        <v>22297</v>
      </c>
    </row>
    <row r="133" spans="1:26" x14ac:dyDescent="0.3">
      <c r="A133" s="29">
        <v>56</v>
      </c>
      <c r="B133" s="5">
        <v>35</v>
      </c>
      <c r="C133" s="5" t="s">
        <v>8</v>
      </c>
      <c r="D133" s="5" t="s">
        <v>43</v>
      </c>
      <c r="E133" s="9">
        <v>40635</v>
      </c>
      <c r="F133" s="5" t="s">
        <v>10</v>
      </c>
      <c r="G133" s="5">
        <v>53</v>
      </c>
      <c r="H133" s="6">
        <v>2008</v>
      </c>
      <c r="S133" s="29">
        <v>535</v>
      </c>
      <c r="T133" s="5">
        <v>11</v>
      </c>
      <c r="U133" s="5" t="s">
        <v>39</v>
      </c>
      <c r="V133" s="5" t="s">
        <v>72</v>
      </c>
      <c r="W133" s="9">
        <v>44743</v>
      </c>
      <c r="X133" s="5" t="s">
        <v>47</v>
      </c>
      <c r="Y133" s="5">
        <v>512</v>
      </c>
      <c r="Z133" s="6">
        <v>23661</v>
      </c>
    </row>
    <row r="134" spans="1:26" x14ac:dyDescent="0.3">
      <c r="A134" s="30">
        <v>77</v>
      </c>
      <c r="B134" s="7">
        <v>35</v>
      </c>
      <c r="C134" s="7" t="s">
        <v>39</v>
      </c>
      <c r="D134" s="7" t="s">
        <v>18</v>
      </c>
      <c r="E134" s="10">
        <v>40836</v>
      </c>
      <c r="F134" s="7" t="s">
        <v>10</v>
      </c>
      <c r="G134" s="7">
        <v>73</v>
      </c>
      <c r="H134" s="8">
        <v>2679</v>
      </c>
      <c r="S134" s="30">
        <v>254</v>
      </c>
      <c r="T134" s="7">
        <v>10</v>
      </c>
      <c r="U134" s="7" t="s">
        <v>8</v>
      </c>
      <c r="V134" s="7" t="s">
        <v>83</v>
      </c>
      <c r="W134" s="10">
        <v>42236</v>
      </c>
      <c r="X134" s="7" t="s">
        <v>47</v>
      </c>
      <c r="Y134" s="7">
        <v>243</v>
      </c>
      <c r="Z134" s="8">
        <v>10313</v>
      </c>
    </row>
    <row r="135" spans="1:26" x14ac:dyDescent="0.3">
      <c r="A135" s="29">
        <v>50</v>
      </c>
      <c r="B135" s="5">
        <v>34</v>
      </c>
      <c r="C135" s="5" t="s">
        <v>40</v>
      </c>
      <c r="D135" s="5" t="s">
        <v>34</v>
      </c>
      <c r="E135" s="9">
        <v>40608</v>
      </c>
      <c r="F135" s="5" t="s">
        <v>10</v>
      </c>
      <c r="G135" s="5">
        <v>47</v>
      </c>
      <c r="H135" s="6">
        <v>1868</v>
      </c>
      <c r="S135" s="29">
        <v>91</v>
      </c>
      <c r="T135" s="5">
        <v>9</v>
      </c>
      <c r="U135" s="5" t="s">
        <v>16</v>
      </c>
      <c r="V135" s="5" t="s">
        <v>60</v>
      </c>
      <c r="W135" s="9">
        <v>40911</v>
      </c>
      <c r="X135" s="5" t="s">
        <v>47</v>
      </c>
      <c r="Y135" s="5">
        <v>87</v>
      </c>
      <c r="Z135" s="6">
        <v>3181</v>
      </c>
    </row>
    <row r="136" spans="1:26" x14ac:dyDescent="0.3">
      <c r="A136" s="30">
        <v>437</v>
      </c>
      <c r="B136" s="7">
        <v>34</v>
      </c>
      <c r="C136" s="7" t="s">
        <v>8</v>
      </c>
      <c r="D136" s="7" t="s">
        <v>80</v>
      </c>
      <c r="E136" s="10">
        <v>43652</v>
      </c>
      <c r="F136" s="7" t="s">
        <v>10</v>
      </c>
      <c r="G136" s="7">
        <v>420</v>
      </c>
      <c r="H136" s="8">
        <v>20161</v>
      </c>
      <c r="S136" s="30">
        <v>296</v>
      </c>
      <c r="T136" s="7">
        <v>9</v>
      </c>
      <c r="U136" s="7" t="s">
        <v>31</v>
      </c>
      <c r="V136" s="7" t="s">
        <v>73</v>
      </c>
      <c r="W136" s="10">
        <v>42635</v>
      </c>
      <c r="X136" s="7" t="s">
        <v>47</v>
      </c>
      <c r="Y136" s="7">
        <v>281</v>
      </c>
      <c r="Z136" s="8">
        <v>12123</v>
      </c>
    </row>
    <row r="137" spans="1:26" x14ac:dyDescent="0.3">
      <c r="A137" s="29">
        <v>241</v>
      </c>
      <c r="B137" s="5">
        <v>33</v>
      </c>
      <c r="C137" s="5" t="s">
        <v>81</v>
      </c>
      <c r="D137" s="5" t="s">
        <v>61</v>
      </c>
      <c r="E137" s="9">
        <v>42063</v>
      </c>
      <c r="F137" s="5" t="s">
        <v>10</v>
      </c>
      <c r="G137" s="5">
        <v>230</v>
      </c>
      <c r="H137" s="6">
        <v>9937</v>
      </c>
      <c r="S137" s="29">
        <v>298</v>
      </c>
      <c r="T137" s="5">
        <v>9</v>
      </c>
      <c r="U137" s="5" t="s">
        <v>31</v>
      </c>
      <c r="V137" s="5" t="s">
        <v>21</v>
      </c>
      <c r="W137" s="9">
        <v>42643</v>
      </c>
      <c r="X137" s="5" t="s">
        <v>47</v>
      </c>
      <c r="Y137" s="5">
        <v>283</v>
      </c>
      <c r="Z137" s="6">
        <v>12150</v>
      </c>
    </row>
    <row r="138" spans="1:26" x14ac:dyDescent="0.3">
      <c r="A138" s="30">
        <v>242</v>
      </c>
      <c r="B138" s="7">
        <v>33</v>
      </c>
      <c r="C138" s="7" t="s">
        <v>14</v>
      </c>
      <c r="D138" s="7" t="s">
        <v>61</v>
      </c>
      <c r="E138" s="10">
        <v>42069</v>
      </c>
      <c r="F138" s="7" t="s">
        <v>10</v>
      </c>
      <c r="G138" s="7">
        <v>231</v>
      </c>
      <c r="H138" s="8">
        <v>9970</v>
      </c>
      <c r="S138" s="30">
        <v>445</v>
      </c>
      <c r="T138" s="7">
        <v>9</v>
      </c>
      <c r="U138" s="7" t="s">
        <v>14</v>
      </c>
      <c r="V138" s="7" t="s">
        <v>45</v>
      </c>
      <c r="W138" s="10">
        <v>43699</v>
      </c>
      <c r="X138" s="7" t="s">
        <v>47</v>
      </c>
      <c r="Y138" s="7">
        <v>427</v>
      </c>
      <c r="Z138" s="8">
        <v>20511</v>
      </c>
    </row>
    <row r="139" spans="1:26" x14ac:dyDescent="0.3">
      <c r="A139" s="29">
        <v>406</v>
      </c>
      <c r="B139" s="5">
        <v>33</v>
      </c>
      <c r="C139" s="5" t="s">
        <v>14</v>
      </c>
      <c r="D139" s="5" t="s">
        <v>88</v>
      </c>
      <c r="E139" s="9">
        <v>43405</v>
      </c>
      <c r="F139" s="5" t="s">
        <v>10</v>
      </c>
      <c r="G139" s="5">
        <v>390</v>
      </c>
      <c r="H139" s="6">
        <v>18665</v>
      </c>
      <c r="S139" s="29">
        <v>205</v>
      </c>
      <c r="T139" s="5">
        <v>8</v>
      </c>
      <c r="U139" s="5" t="s">
        <v>39</v>
      </c>
      <c r="V139" s="5" t="s">
        <v>79</v>
      </c>
      <c r="W139" s="9">
        <v>41829</v>
      </c>
      <c r="X139" s="5" t="s">
        <v>47</v>
      </c>
      <c r="Y139" s="5">
        <v>194</v>
      </c>
      <c r="Z139" s="6">
        <v>8270</v>
      </c>
    </row>
    <row r="140" spans="1:26" x14ac:dyDescent="0.3">
      <c r="A140" s="30">
        <v>333</v>
      </c>
      <c r="B140" s="7">
        <v>32</v>
      </c>
      <c r="C140" s="7" t="s">
        <v>14</v>
      </c>
      <c r="D140" s="7" t="s">
        <v>44</v>
      </c>
      <c r="E140" s="10">
        <v>42909</v>
      </c>
      <c r="F140" s="7" t="s">
        <v>10</v>
      </c>
      <c r="G140" s="7">
        <v>318</v>
      </c>
      <c r="H140" s="8">
        <v>14251</v>
      </c>
      <c r="S140" s="30">
        <v>128</v>
      </c>
      <c r="T140" s="7">
        <v>7</v>
      </c>
      <c r="U140" s="7" t="s">
        <v>39</v>
      </c>
      <c r="V140" s="7" t="s">
        <v>43</v>
      </c>
      <c r="W140" s="10">
        <v>41236</v>
      </c>
      <c r="X140" s="7" t="s">
        <v>47</v>
      </c>
      <c r="Y140" s="7">
        <v>123</v>
      </c>
      <c r="Z140" s="8">
        <v>5111</v>
      </c>
    </row>
    <row r="141" spans="1:26" x14ac:dyDescent="0.3">
      <c r="A141" s="29">
        <v>4</v>
      </c>
      <c r="B141" s="5">
        <v>31</v>
      </c>
      <c r="C141" s="5" t="s">
        <v>8</v>
      </c>
      <c r="D141" s="5" t="s">
        <v>11</v>
      </c>
      <c r="E141" s="9">
        <v>39689</v>
      </c>
      <c r="F141" s="5" t="s">
        <v>10</v>
      </c>
      <c r="G141" s="5">
        <v>5</v>
      </c>
      <c r="H141" s="6">
        <v>159</v>
      </c>
      <c r="S141" s="29">
        <v>211</v>
      </c>
      <c r="T141" s="5">
        <v>7</v>
      </c>
      <c r="U141" s="5" t="s">
        <v>39</v>
      </c>
      <c r="V141" s="5" t="s">
        <v>50</v>
      </c>
      <c r="W141" s="9">
        <v>41858</v>
      </c>
      <c r="X141" s="5" t="s">
        <v>47</v>
      </c>
      <c r="Y141" s="5">
        <v>200</v>
      </c>
      <c r="Z141" s="6">
        <v>8369</v>
      </c>
    </row>
    <row r="142" spans="1:26" x14ac:dyDescent="0.3">
      <c r="A142" s="30">
        <v>20</v>
      </c>
      <c r="B142" s="7">
        <v>31</v>
      </c>
      <c r="C142" s="7" t="s">
        <v>24</v>
      </c>
      <c r="D142" s="7" t="s">
        <v>25</v>
      </c>
      <c r="E142" s="10">
        <v>40230</v>
      </c>
      <c r="F142" s="7" t="s">
        <v>10</v>
      </c>
      <c r="G142" s="7">
        <v>19</v>
      </c>
      <c r="H142" s="8">
        <v>790</v>
      </c>
      <c r="S142" s="30">
        <v>509</v>
      </c>
      <c r="T142" s="7">
        <v>7</v>
      </c>
      <c r="U142" s="7" t="s">
        <v>39</v>
      </c>
      <c r="V142" s="7" t="s">
        <v>80</v>
      </c>
      <c r="W142" s="10">
        <v>44433</v>
      </c>
      <c r="X142" s="7" t="s">
        <v>47</v>
      </c>
      <c r="Y142" s="7">
        <v>488</v>
      </c>
      <c r="Z142" s="8">
        <v>22944</v>
      </c>
    </row>
    <row r="143" spans="1:26" x14ac:dyDescent="0.3">
      <c r="A143" s="29">
        <v>98</v>
      </c>
      <c r="B143" s="5">
        <v>31</v>
      </c>
      <c r="C143" s="5" t="s">
        <v>16</v>
      </c>
      <c r="D143" s="5" t="s">
        <v>59</v>
      </c>
      <c r="E143" s="9">
        <v>40944</v>
      </c>
      <c r="F143" s="5" t="s">
        <v>10</v>
      </c>
      <c r="G143" s="5">
        <v>94</v>
      </c>
      <c r="H143" s="6">
        <v>3522</v>
      </c>
      <c r="S143" s="29">
        <v>129</v>
      </c>
      <c r="T143" s="5">
        <v>6</v>
      </c>
      <c r="U143" s="5" t="s">
        <v>39</v>
      </c>
      <c r="V143" s="5" t="s">
        <v>21</v>
      </c>
      <c r="W143" s="9">
        <v>41248</v>
      </c>
      <c r="X143" s="5" t="s">
        <v>47</v>
      </c>
      <c r="Y143" s="5">
        <v>124</v>
      </c>
      <c r="Z143" s="6">
        <v>5117</v>
      </c>
    </row>
    <row r="144" spans="1:26" x14ac:dyDescent="0.3">
      <c r="A144" s="30">
        <v>151</v>
      </c>
      <c r="B144" s="7">
        <v>31</v>
      </c>
      <c r="C144" s="7" t="s">
        <v>24</v>
      </c>
      <c r="D144" s="7" t="s">
        <v>55</v>
      </c>
      <c r="E144" s="10">
        <v>41431</v>
      </c>
      <c r="F144" s="7" t="s">
        <v>10</v>
      </c>
      <c r="G144" s="7">
        <v>145</v>
      </c>
      <c r="H144" s="8">
        <v>5818</v>
      </c>
      <c r="S144" s="30">
        <v>212</v>
      </c>
      <c r="T144" s="7">
        <v>6</v>
      </c>
      <c r="U144" s="7" t="s">
        <v>39</v>
      </c>
      <c r="V144" s="7" t="s">
        <v>53</v>
      </c>
      <c r="W144" s="10">
        <v>41866</v>
      </c>
      <c r="X144" s="7" t="s">
        <v>47</v>
      </c>
      <c r="Y144" s="7">
        <v>201</v>
      </c>
      <c r="Z144" s="8">
        <v>8375</v>
      </c>
    </row>
    <row r="145" spans="1:26" x14ac:dyDescent="0.3">
      <c r="A145" s="29">
        <v>159</v>
      </c>
      <c r="B145" s="5">
        <v>31</v>
      </c>
      <c r="C145" s="5" t="s">
        <v>8</v>
      </c>
      <c r="D145" s="5" t="s">
        <v>44</v>
      </c>
      <c r="E145" s="9">
        <v>41464</v>
      </c>
      <c r="F145" s="5" t="s">
        <v>10</v>
      </c>
      <c r="G145" s="5">
        <v>153</v>
      </c>
      <c r="H145" s="6">
        <v>6109</v>
      </c>
      <c r="S145" s="29">
        <v>312</v>
      </c>
      <c r="T145" s="5">
        <v>6</v>
      </c>
      <c r="U145" s="5" t="s">
        <v>39</v>
      </c>
      <c r="V145" s="5" t="s">
        <v>18</v>
      </c>
      <c r="W145" s="9">
        <v>42700</v>
      </c>
      <c r="X145" s="5" t="s">
        <v>47</v>
      </c>
      <c r="Y145" s="5">
        <v>297</v>
      </c>
      <c r="Z145" s="6">
        <v>13186</v>
      </c>
    </row>
    <row r="146" spans="1:26" x14ac:dyDescent="0.3">
      <c r="A146" s="30">
        <v>178</v>
      </c>
      <c r="B146" s="7">
        <v>31</v>
      </c>
      <c r="C146" s="7" t="s">
        <v>24</v>
      </c>
      <c r="D146" s="7" t="s">
        <v>15</v>
      </c>
      <c r="E146" s="10">
        <v>41613</v>
      </c>
      <c r="F146" s="7" t="s">
        <v>10</v>
      </c>
      <c r="G146" s="7">
        <v>169</v>
      </c>
      <c r="H146" s="8">
        <v>6976</v>
      </c>
      <c r="S146" s="30">
        <v>327</v>
      </c>
      <c r="T146" s="7">
        <v>6</v>
      </c>
      <c r="U146" s="7" t="s">
        <v>16</v>
      </c>
      <c r="V146" s="7" t="s">
        <v>70</v>
      </c>
      <c r="W146" s="10">
        <v>42810</v>
      </c>
      <c r="X146" s="7" t="s">
        <v>47</v>
      </c>
      <c r="Y146" s="7">
        <v>312</v>
      </c>
      <c r="Z146" s="8">
        <v>13961</v>
      </c>
    </row>
    <row r="147" spans="1:26" x14ac:dyDescent="0.3">
      <c r="A147" s="29">
        <v>9</v>
      </c>
      <c r="B147" s="5">
        <v>30</v>
      </c>
      <c r="C147" s="5" t="s">
        <v>16</v>
      </c>
      <c r="D147" s="5" t="s">
        <v>17</v>
      </c>
      <c r="E147" s="9">
        <v>40111</v>
      </c>
      <c r="F147" s="5" t="s">
        <v>10</v>
      </c>
      <c r="G147" s="5">
        <v>9</v>
      </c>
      <c r="H147" s="6">
        <v>286</v>
      </c>
      <c r="S147" s="29">
        <v>367</v>
      </c>
      <c r="T147" s="5">
        <v>5</v>
      </c>
      <c r="U147" s="5" t="s">
        <v>24</v>
      </c>
      <c r="V147" s="5" t="s">
        <v>37</v>
      </c>
      <c r="W147" s="9">
        <v>43105</v>
      </c>
      <c r="X147" s="5" t="s">
        <v>47</v>
      </c>
      <c r="Y147" s="5">
        <v>352</v>
      </c>
      <c r="Z147" s="6">
        <v>16259</v>
      </c>
    </row>
    <row r="148" spans="1:26" x14ac:dyDescent="0.3">
      <c r="A148" s="30">
        <v>357</v>
      </c>
      <c r="B148" s="7">
        <v>29</v>
      </c>
      <c r="C148" s="7" t="s">
        <v>31</v>
      </c>
      <c r="D148" s="7" t="s">
        <v>68</v>
      </c>
      <c r="E148" s="10">
        <v>43033</v>
      </c>
      <c r="F148" s="7" t="s">
        <v>10</v>
      </c>
      <c r="G148" s="7">
        <v>342</v>
      </c>
      <c r="H148" s="8">
        <v>15427</v>
      </c>
      <c r="S148" s="30">
        <v>370</v>
      </c>
      <c r="T148" s="7">
        <v>5</v>
      </c>
      <c r="U148" s="7" t="s">
        <v>24</v>
      </c>
      <c r="V148" s="7" t="s">
        <v>13</v>
      </c>
      <c r="W148" s="10">
        <v>43113</v>
      </c>
      <c r="X148" s="7" t="s">
        <v>47</v>
      </c>
      <c r="Y148" s="7">
        <v>355</v>
      </c>
      <c r="Z148" s="8">
        <v>16445</v>
      </c>
    </row>
    <row r="149" spans="1:26" x14ac:dyDescent="0.3">
      <c r="A149" s="29">
        <v>32</v>
      </c>
      <c r="B149" s="5">
        <v>28</v>
      </c>
      <c r="C149" s="5" t="s">
        <v>8</v>
      </c>
      <c r="D149" s="5" t="s">
        <v>9</v>
      </c>
      <c r="E149" s="9">
        <v>40353</v>
      </c>
      <c r="F149" s="5" t="s">
        <v>10</v>
      </c>
      <c r="G149" s="5">
        <v>29</v>
      </c>
      <c r="H149" s="6">
        <v>1108</v>
      </c>
      <c r="S149" s="29">
        <v>63</v>
      </c>
      <c r="T149" s="5">
        <v>4</v>
      </c>
      <c r="U149" s="5" t="s">
        <v>14</v>
      </c>
      <c r="V149" s="5" t="s">
        <v>46</v>
      </c>
      <c r="W149" s="9">
        <v>40714</v>
      </c>
      <c r="X149" s="5" t="s">
        <v>47</v>
      </c>
      <c r="Y149" s="5">
        <v>60</v>
      </c>
      <c r="Z149" s="6">
        <v>2225</v>
      </c>
    </row>
    <row r="150" spans="1:26" x14ac:dyDescent="0.3">
      <c r="A150" s="30">
        <v>45</v>
      </c>
      <c r="B150" s="7">
        <v>28</v>
      </c>
      <c r="C150" s="7" t="s">
        <v>24</v>
      </c>
      <c r="D150" s="7" t="s">
        <v>37</v>
      </c>
      <c r="E150" s="10">
        <v>40561</v>
      </c>
      <c r="F150" s="7" t="s">
        <v>10</v>
      </c>
      <c r="G150" s="7">
        <v>42</v>
      </c>
      <c r="H150" s="8">
        <v>1637</v>
      </c>
      <c r="S150" s="30">
        <v>190</v>
      </c>
      <c r="T150" s="7">
        <v>4</v>
      </c>
      <c r="U150" s="7" t="s">
        <v>31</v>
      </c>
      <c r="V150" s="7" t="s">
        <v>76</v>
      </c>
      <c r="W150" s="10">
        <v>41676</v>
      </c>
      <c r="X150" s="7" t="s">
        <v>47</v>
      </c>
      <c r="Y150" s="7">
        <v>180</v>
      </c>
      <c r="Z150" s="8">
        <v>7543</v>
      </c>
    </row>
    <row r="151" spans="1:26" x14ac:dyDescent="0.3">
      <c r="A151" s="29">
        <v>351</v>
      </c>
      <c r="B151" s="5">
        <v>28</v>
      </c>
      <c r="C151" s="5" t="s">
        <v>16</v>
      </c>
      <c r="D151" s="5" t="s">
        <v>58</v>
      </c>
      <c r="E151" s="9">
        <v>43002</v>
      </c>
      <c r="F151" s="5" t="s">
        <v>10</v>
      </c>
      <c r="G151" s="5">
        <v>336</v>
      </c>
      <c r="H151" s="6">
        <v>15195</v>
      </c>
      <c r="S151" s="29">
        <v>292</v>
      </c>
      <c r="T151" s="5">
        <v>4</v>
      </c>
      <c r="U151" s="5" t="s">
        <v>14</v>
      </c>
      <c r="V151" s="5" t="s">
        <v>86</v>
      </c>
      <c r="W151" s="9">
        <v>42591</v>
      </c>
      <c r="X151" s="5" t="s">
        <v>47</v>
      </c>
      <c r="Y151" s="5">
        <v>279</v>
      </c>
      <c r="Z151" s="6">
        <v>12098</v>
      </c>
    </row>
    <row r="152" spans="1:26" x14ac:dyDescent="0.3">
      <c r="A152" s="30">
        <v>11</v>
      </c>
      <c r="B152" s="7">
        <v>27</v>
      </c>
      <c r="C152" s="7" t="s">
        <v>8</v>
      </c>
      <c r="D152" s="7" t="s">
        <v>19</v>
      </c>
      <c r="E152" s="10">
        <v>40162</v>
      </c>
      <c r="F152" s="7" t="s">
        <v>10</v>
      </c>
      <c r="G152" s="7">
        <v>11</v>
      </c>
      <c r="H152" s="8">
        <v>323</v>
      </c>
      <c r="S152" s="30">
        <v>487</v>
      </c>
      <c r="T152" s="7">
        <v>4</v>
      </c>
      <c r="U152" s="7" t="s">
        <v>16</v>
      </c>
      <c r="V152" s="7" t="s">
        <v>62</v>
      </c>
      <c r="W152" s="10">
        <v>44182</v>
      </c>
      <c r="X152" s="7" t="s">
        <v>47</v>
      </c>
      <c r="Y152" s="7">
        <v>468</v>
      </c>
      <c r="Z152" s="8">
        <v>22286</v>
      </c>
    </row>
    <row r="153" spans="1:26" x14ac:dyDescent="0.3">
      <c r="A153" s="29">
        <v>142</v>
      </c>
      <c r="B153" s="5">
        <v>26</v>
      </c>
      <c r="C153" s="5" t="s">
        <v>39</v>
      </c>
      <c r="D153" s="5" t="s">
        <v>18</v>
      </c>
      <c r="E153" s="9">
        <v>41297</v>
      </c>
      <c r="F153" s="5" t="s">
        <v>10</v>
      </c>
      <c r="G153" s="5">
        <v>137</v>
      </c>
      <c r="H153" s="6">
        <v>5503</v>
      </c>
      <c r="S153" s="29">
        <v>173</v>
      </c>
      <c r="T153" s="5">
        <v>3</v>
      </c>
      <c r="U153" s="5" t="s">
        <v>14</v>
      </c>
      <c r="V153" s="5" t="s">
        <v>21</v>
      </c>
      <c r="W153" s="9">
        <v>41584</v>
      </c>
      <c r="X153" s="5" t="s">
        <v>47</v>
      </c>
      <c r="Y153" s="5">
        <v>164</v>
      </c>
      <c r="Z153" s="6">
        <v>6684</v>
      </c>
    </row>
    <row r="154" spans="1:26" x14ac:dyDescent="0.3">
      <c r="A154" s="30">
        <v>436</v>
      </c>
      <c r="B154" s="7">
        <v>26</v>
      </c>
      <c r="C154" s="7" t="s">
        <v>23</v>
      </c>
      <c r="D154" s="7" t="s">
        <v>72</v>
      </c>
      <c r="E154" s="10">
        <v>43648</v>
      </c>
      <c r="F154" s="7" t="s">
        <v>10</v>
      </c>
      <c r="G154" s="7">
        <v>419</v>
      </c>
      <c r="H154" s="8">
        <v>20127</v>
      </c>
      <c r="S154" s="30">
        <v>252</v>
      </c>
      <c r="T154" s="7">
        <v>3</v>
      </c>
      <c r="U154" s="7" t="s">
        <v>8</v>
      </c>
      <c r="V154" s="7" t="s">
        <v>82</v>
      </c>
      <c r="W154" s="10">
        <v>42228</v>
      </c>
      <c r="X154" s="7" t="s">
        <v>47</v>
      </c>
      <c r="Y154" s="7">
        <v>241</v>
      </c>
      <c r="Z154" s="8">
        <v>10225</v>
      </c>
    </row>
    <row r="155" spans="1:26" x14ac:dyDescent="0.3">
      <c r="A155" s="29">
        <v>2</v>
      </c>
      <c r="B155" s="5">
        <v>25</v>
      </c>
      <c r="C155" s="5" t="s">
        <v>8</v>
      </c>
      <c r="D155" s="5" t="s">
        <v>11</v>
      </c>
      <c r="E155" s="9">
        <v>39684</v>
      </c>
      <c r="F155" s="5" t="s">
        <v>10</v>
      </c>
      <c r="G155" s="5">
        <v>3</v>
      </c>
      <c r="H155" s="6">
        <v>74</v>
      </c>
      <c r="S155" s="29">
        <v>291</v>
      </c>
      <c r="T155" s="5">
        <v>3</v>
      </c>
      <c r="U155" s="5" t="s">
        <v>14</v>
      </c>
      <c r="V155" s="5" t="s">
        <v>86</v>
      </c>
      <c r="W155" s="9">
        <v>42591</v>
      </c>
      <c r="X155" s="5" t="s">
        <v>47</v>
      </c>
      <c r="Y155" s="5">
        <v>278</v>
      </c>
      <c r="Z155" s="6">
        <v>12094</v>
      </c>
    </row>
    <row r="156" spans="1:26" x14ac:dyDescent="0.3">
      <c r="A156" s="30">
        <v>250</v>
      </c>
      <c r="B156" s="7">
        <v>25</v>
      </c>
      <c r="C156" s="7" t="s">
        <v>23</v>
      </c>
      <c r="D156" s="7" t="s">
        <v>22</v>
      </c>
      <c r="E156" s="10">
        <v>42179</v>
      </c>
      <c r="F156" s="7" t="s">
        <v>10</v>
      </c>
      <c r="G156" s="7">
        <v>239</v>
      </c>
      <c r="H156" s="8">
        <v>10119</v>
      </c>
      <c r="S156" s="30">
        <v>339</v>
      </c>
      <c r="T156" s="7">
        <v>3</v>
      </c>
      <c r="U156" s="7" t="s">
        <v>8</v>
      </c>
      <c r="V156" s="7" t="s">
        <v>82</v>
      </c>
      <c r="W156" s="10">
        <v>42942</v>
      </c>
      <c r="X156" s="7" t="s">
        <v>47</v>
      </c>
      <c r="Y156" s="7">
        <v>324</v>
      </c>
      <c r="Z156" s="8">
        <v>14505</v>
      </c>
    </row>
    <row r="157" spans="1:26" x14ac:dyDescent="0.3">
      <c r="A157" s="29">
        <v>54</v>
      </c>
      <c r="B157" s="5">
        <v>24</v>
      </c>
      <c r="C157" s="5" t="s">
        <v>16</v>
      </c>
      <c r="D157" s="5" t="s">
        <v>26</v>
      </c>
      <c r="E157" s="9">
        <v>40626</v>
      </c>
      <c r="F157" s="5" t="s">
        <v>10</v>
      </c>
      <c r="G157" s="5">
        <v>51</v>
      </c>
      <c r="H157" s="6">
        <v>1964</v>
      </c>
      <c r="S157" s="29">
        <v>410</v>
      </c>
      <c r="T157" s="5">
        <v>3</v>
      </c>
      <c r="U157" s="5" t="s">
        <v>16</v>
      </c>
      <c r="V157" s="5" t="s">
        <v>62</v>
      </c>
      <c r="W157" s="9">
        <v>43440</v>
      </c>
      <c r="X157" s="5" t="s">
        <v>47</v>
      </c>
      <c r="Y157" s="5">
        <v>393</v>
      </c>
      <c r="Z157" s="6">
        <v>18733</v>
      </c>
    </row>
    <row r="158" spans="1:26" x14ac:dyDescent="0.3">
      <c r="A158" s="30">
        <v>86</v>
      </c>
      <c r="B158" s="7">
        <v>23</v>
      </c>
      <c r="C158" s="7" t="s">
        <v>14</v>
      </c>
      <c r="D158" s="7" t="s">
        <v>58</v>
      </c>
      <c r="E158" s="10">
        <v>40885</v>
      </c>
      <c r="F158" s="7" t="s">
        <v>10</v>
      </c>
      <c r="G158" s="7">
        <v>82</v>
      </c>
      <c r="H158" s="8">
        <v>3058</v>
      </c>
      <c r="S158" s="30">
        <v>478</v>
      </c>
      <c r="T158" s="7">
        <v>3</v>
      </c>
      <c r="U158" s="7" t="s">
        <v>31</v>
      </c>
      <c r="V158" s="7" t="s">
        <v>94</v>
      </c>
      <c r="W158" s="10">
        <v>43890</v>
      </c>
      <c r="X158" s="7" t="s">
        <v>47</v>
      </c>
      <c r="Y158" s="7">
        <v>459</v>
      </c>
      <c r="Z158" s="8">
        <v>21887</v>
      </c>
    </row>
    <row r="159" spans="1:26" x14ac:dyDescent="0.3">
      <c r="A159" s="29">
        <v>114</v>
      </c>
      <c r="B159" s="5">
        <v>23</v>
      </c>
      <c r="C159" s="5" t="s">
        <v>8</v>
      </c>
      <c r="D159" s="5" t="s">
        <v>66</v>
      </c>
      <c r="E159" s="9">
        <v>41125</v>
      </c>
      <c r="F159" s="5" t="s">
        <v>10</v>
      </c>
      <c r="G159" s="5">
        <v>109</v>
      </c>
      <c r="H159" s="6">
        <v>4517</v>
      </c>
      <c r="S159" s="29">
        <v>476</v>
      </c>
      <c r="T159" s="5">
        <v>2</v>
      </c>
      <c r="U159" s="5" t="s">
        <v>31</v>
      </c>
      <c r="V159" s="5" t="s">
        <v>77</v>
      </c>
      <c r="W159" s="9">
        <v>43882</v>
      </c>
      <c r="X159" s="5" t="s">
        <v>47</v>
      </c>
      <c r="Y159" s="5">
        <v>457</v>
      </c>
      <c r="Z159" s="6">
        <v>21865</v>
      </c>
    </row>
    <row r="160" spans="1:26" x14ac:dyDescent="0.3">
      <c r="A160" s="30">
        <v>249</v>
      </c>
      <c r="B160" s="7">
        <v>23</v>
      </c>
      <c r="C160" s="7" t="s">
        <v>23</v>
      </c>
      <c r="D160" s="7" t="s">
        <v>22</v>
      </c>
      <c r="E160" s="10">
        <v>42176</v>
      </c>
      <c r="F160" s="7" t="s">
        <v>10</v>
      </c>
      <c r="G160" s="7">
        <v>238</v>
      </c>
      <c r="H160" s="8">
        <v>10094</v>
      </c>
      <c r="S160" s="30">
        <v>149</v>
      </c>
      <c r="T160" s="7">
        <v>1</v>
      </c>
      <c r="U160" s="7" t="s">
        <v>16</v>
      </c>
      <c r="V160" s="7" t="s">
        <v>42</v>
      </c>
      <c r="W160" s="10">
        <v>41355</v>
      </c>
      <c r="X160" s="7" t="s">
        <v>47</v>
      </c>
      <c r="Y160" s="7">
        <v>143</v>
      </c>
      <c r="Z160" s="8">
        <v>5746</v>
      </c>
    </row>
    <row r="161" spans="1:26" x14ac:dyDescent="0.3">
      <c r="A161" s="29">
        <v>44</v>
      </c>
      <c r="B161" s="5">
        <v>22</v>
      </c>
      <c r="C161" s="5" t="s">
        <v>24</v>
      </c>
      <c r="D161" s="5" t="s">
        <v>15</v>
      </c>
      <c r="E161" s="9">
        <v>40558</v>
      </c>
      <c r="F161" s="5" t="s">
        <v>10</v>
      </c>
      <c r="G161" s="5">
        <v>41</v>
      </c>
      <c r="H161" s="6">
        <v>1609</v>
      </c>
      <c r="S161" s="29">
        <v>204</v>
      </c>
      <c r="T161" s="5">
        <v>1</v>
      </c>
      <c r="U161" s="5" t="s">
        <v>39</v>
      </c>
      <c r="V161" s="5" t="s">
        <v>79</v>
      </c>
      <c r="W161" s="9">
        <v>41829</v>
      </c>
      <c r="X161" s="5" t="s">
        <v>47</v>
      </c>
      <c r="Y161" s="5">
        <v>193</v>
      </c>
      <c r="Z161" s="6">
        <v>8262</v>
      </c>
    </row>
    <row r="162" spans="1:26" x14ac:dyDescent="0.3">
      <c r="A162" s="30">
        <v>61</v>
      </c>
      <c r="B162" s="7">
        <v>22</v>
      </c>
      <c r="C162" s="7" t="s">
        <v>14</v>
      </c>
      <c r="D162" s="7" t="s">
        <v>45</v>
      </c>
      <c r="E162" s="10">
        <v>40707</v>
      </c>
      <c r="F162" s="7" t="s">
        <v>10</v>
      </c>
      <c r="G162" s="7">
        <v>58</v>
      </c>
      <c r="H162" s="8">
        <v>2127</v>
      </c>
      <c r="S162" s="30">
        <v>230</v>
      </c>
      <c r="T162" s="7">
        <v>1</v>
      </c>
      <c r="U162" s="7" t="s">
        <v>16</v>
      </c>
      <c r="V162" s="7" t="s">
        <v>63</v>
      </c>
      <c r="W162" s="10">
        <v>41990</v>
      </c>
      <c r="X162" s="7" t="s">
        <v>47</v>
      </c>
      <c r="Y162" s="7">
        <v>219</v>
      </c>
      <c r="Z162" s="8">
        <v>9311</v>
      </c>
    </row>
    <row r="163" spans="1:26" x14ac:dyDescent="0.3">
      <c r="A163" s="29">
        <v>152</v>
      </c>
      <c r="B163" s="5">
        <v>22</v>
      </c>
      <c r="C163" s="5" t="s">
        <v>14</v>
      </c>
      <c r="D163" s="5" t="s">
        <v>53</v>
      </c>
      <c r="E163" s="9">
        <v>41436</v>
      </c>
      <c r="F163" s="5" t="s">
        <v>10</v>
      </c>
      <c r="G163" s="5">
        <v>146</v>
      </c>
      <c r="H163" s="6">
        <v>5840</v>
      </c>
      <c r="S163" s="29">
        <v>264</v>
      </c>
      <c r="T163" s="5">
        <v>1</v>
      </c>
      <c r="U163" s="5" t="s">
        <v>24</v>
      </c>
      <c r="V163" s="5" t="s">
        <v>18</v>
      </c>
      <c r="W163" s="9">
        <v>42313</v>
      </c>
      <c r="X163" s="5" t="s">
        <v>47</v>
      </c>
      <c r="Y163" s="5">
        <v>253</v>
      </c>
      <c r="Z163" s="6">
        <v>10642</v>
      </c>
    </row>
    <row r="164" spans="1:26" x14ac:dyDescent="0.3">
      <c r="A164" s="30">
        <v>153</v>
      </c>
      <c r="B164" s="7">
        <v>22</v>
      </c>
      <c r="C164" s="7" t="s">
        <v>12</v>
      </c>
      <c r="D164" s="7" t="s">
        <v>72</v>
      </c>
      <c r="E164" s="10">
        <v>41440</v>
      </c>
      <c r="F164" s="7" t="s">
        <v>10</v>
      </c>
      <c r="G164" s="7">
        <v>147</v>
      </c>
      <c r="H164" s="8">
        <v>5862</v>
      </c>
      <c r="S164" s="30">
        <v>65</v>
      </c>
      <c r="T164" s="7">
        <v>0</v>
      </c>
      <c r="U164" s="7" t="s">
        <v>14</v>
      </c>
      <c r="V164" s="7" t="s">
        <v>48</v>
      </c>
      <c r="W164" s="10">
        <v>40722</v>
      </c>
      <c r="X164" s="7" t="s">
        <v>47</v>
      </c>
      <c r="Y164" s="7">
        <v>62</v>
      </c>
      <c r="Z164" s="8">
        <v>2240</v>
      </c>
    </row>
    <row r="165" spans="1:26" x14ac:dyDescent="0.3">
      <c r="A165" s="29">
        <v>222</v>
      </c>
      <c r="B165" s="5">
        <v>22</v>
      </c>
      <c r="C165" s="5" t="s">
        <v>8</v>
      </c>
      <c r="D165" s="5" t="s">
        <v>57</v>
      </c>
      <c r="E165" s="9">
        <v>41945</v>
      </c>
      <c r="F165" s="5" t="s">
        <v>10</v>
      </c>
      <c r="G165" s="5">
        <v>211</v>
      </c>
      <c r="H165" s="6">
        <v>8728</v>
      </c>
      <c r="S165" s="29">
        <v>89</v>
      </c>
      <c r="T165" s="5">
        <v>0</v>
      </c>
      <c r="U165" s="5" t="s">
        <v>16</v>
      </c>
      <c r="V165" s="5" t="s">
        <v>59</v>
      </c>
      <c r="W165" s="9">
        <v>40903</v>
      </c>
      <c r="X165" s="5" t="s">
        <v>47</v>
      </c>
      <c r="Y165" s="5">
        <v>85</v>
      </c>
      <c r="Z165" s="6">
        <v>3149</v>
      </c>
    </row>
    <row r="166" spans="1:26" x14ac:dyDescent="0.3">
      <c r="A166" s="30">
        <v>104</v>
      </c>
      <c r="B166" s="7">
        <v>21</v>
      </c>
      <c r="C166" s="7" t="s">
        <v>16</v>
      </c>
      <c r="D166" s="7" t="s">
        <v>60</v>
      </c>
      <c r="E166" s="10">
        <v>40965</v>
      </c>
      <c r="F166" s="7" t="s">
        <v>10</v>
      </c>
      <c r="G166" s="7">
        <v>100</v>
      </c>
      <c r="H166" s="8">
        <v>3731</v>
      </c>
      <c r="S166" s="30">
        <v>207</v>
      </c>
      <c r="T166" s="7">
        <v>0</v>
      </c>
      <c r="U166" s="7" t="s">
        <v>39</v>
      </c>
      <c r="V166" s="7" t="s">
        <v>54</v>
      </c>
      <c r="W166" s="10">
        <v>41837</v>
      </c>
      <c r="X166" s="7" t="s">
        <v>47</v>
      </c>
      <c r="Y166" s="7">
        <v>196</v>
      </c>
      <c r="Z166" s="8">
        <v>8295</v>
      </c>
    </row>
    <row r="167" spans="1:26" x14ac:dyDescent="0.3">
      <c r="A167" s="29">
        <v>352</v>
      </c>
      <c r="B167" s="5">
        <v>21</v>
      </c>
      <c r="C167" s="5" t="s">
        <v>16</v>
      </c>
      <c r="D167" s="5" t="s">
        <v>34</v>
      </c>
      <c r="E167" s="9">
        <v>43006</v>
      </c>
      <c r="F167" s="5" t="s">
        <v>10</v>
      </c>
      <c r="G167" s="5">
        <v>337</v>
      </c>
      <c r="H167" s="6">
        <v>15216</v>
      </c>
      <c r="S167" s="29">
        <v>210</v>
      </c>
      <c r="T167" s="5">
        <v>0</v>
      </c>
      <c r="U167" s="5" t="s">
        <v>39</v>
      </c>
      <c r="V167" s="5" t="s">
        <v>50</v>
      </c>
      <c r="W167" s="9">
        <v>41858</v>
      </c>
      <c r="X167" s="5" t="s">
        <v>47</v>
      </c>
      <c r="Y167" s="5">
        <v>199</v>
      </c>
      <c r="Z167" s="6">
        <v>8362</v>
      </c>
    </row>
    <row r="168" spans="1:26" x14ac:dyDescent="0.3">
      <c r="A168" s="30">
        <v>480</v>
      </c>
      <c r="B168" s="7">
        <v>21</v>
      </c>
      <c r="C168" s="7" t="s">
        <v>16</v>
      </c>
      <c r="D168" s="7" t="s">
        <v>60</v>
      </c>
      <c r="E168" s="10">
        <v>44162</v>
      </c>
      <c r="F168" s="7" t="s">
        <v>10</v>
      </c>
      <c r="G168" s="7">
        <v>461</v>
      </c>
      <c r="H168" s="8">
        <v>21922</v>
      </c>
      <c r="S168" s="30">
        <v>323</v>
      </c>
      <c r="T168" s="7">
        <v>0</v>
      </c>
      <c r="U168" s="7" t="s">
        <v>16</v>
      </c>
      <c r="V168" s="7" t="s">
        <v>68</v>
      </c>
      <c r="W168" s="10">
        <v>42789</v>
      </c>
      <c r="X168" s="7" t="s">
        <v>47</v>
      </c>
      <c r="Y168" s="7">
        <v>308</v>
      </c>
      <c r="Z168" s="8">
        <v>13915</v>
      </c>
    </row>
    <row r="169" spans="1:26" x14ac:dyDescent="0.3">
      <c r="A169" s="29">
        <v>85</v>
      </c>
      <c r="B169" s="5">
        <v>20</v>
      </c>
      <c r="C169" s="5" t="s">
        <v>14</v>
      </c>
      <c r="D169" s="5" t="s">
        <v>26</v>
      </c>
      <c r="E169" s="9">
        <v>40882</v>
      </c>
      <c r="F169" s="5" t="s">
        <v>10</v>
      </c>
      <c r="G169" s="5">
        <v>81</v>
      </c>
      <c r="H169" s="6">
        <v>3035</v>
      </c>
      <c r="S169" s="29">
        <v>362</v>
      </c>
      <c r="T169" s="5">
        <v>0</v>
      </c>
      <c r="U169" s="5" t="s">
        <v>8</v>
      </c>
      <c r="V169" s="5" t="s">
        <v>21</v>
      </c>
      <c r="W169" s="9">
        <v>43055</v>
      </c>
      <c r="X169" s="5" t="s">
        <v>47</v>
      </c>
      <c r="Y169" s="5">
        <v>347</v>
      </c>
      <c r="Z169" s="6">
        <v>15644</v>
      </c>
    </row>
    <row r="170" spans="1:26" x14ac:dyDescent="0.3">
      <c r="A170" s="30">
        <v>429</v>
      </c>
      <c r="B170" s="7">
        <v>20</v>
      </c>
      <c r="C170" s="7" t="s">
        <v>16</v>
      </c>
      <c r="D170" s="7" t="s">
        <v>42</v>
      </c>
      <c r="E170" s="10">
        <v>43537</v>
      </c>
      <c r="F170" s="7" t="s">
        <v>10</v>
      </c>
      <c r="G170" s="7">
        <v>412</v>
      </c>
      <c r="H170" s="8">
        <v>19719</v>
      </c>
      <c r="S170" s="30">
        <v>398</v>
      </c>
      <c r="T170" s="7">
        <v>0</v>
      </c>
      <c r="U170" s="7" t="s">
        <v>39</v>
      </c>
      <c r="V170" s="7" t="s">
        <v>53</v>
      </c>
      <c r="W170" s="10">
        <v>43350</v>
      </c>
      <c r="X170" s="7" t="s">
        <v>47</v>
      </c>
      <c r="Y170" s="7">
        <v>383</v>
      </c>
      <c r="Z170" s="8">
        <v>18028</v>
      </c>
    </row>
    <row r="171" spans="1:26" x14ac:dyDescent="0.3">
      <c r="A171" s="29">
        <v>177</v>
      </c>
      <c r="B171" s="5">
        <v>19</v>
      </c>
      <c r="C171" s="5" t="s">
        <v>14</v>
      </c>
      <c r="D171" s="5" t="s">
        <v>73</v>
      </c>
      <c r="E171" s="9">
        <v>41605</v>
      </c>
      <c r="F171" s="5" t="s">
        <v>10</v>
      </c>
      <c r="G171" s="5">
        <v>168</v>
      </c>
      <c r="H171" s="6">
        <v>6945</v>
      </c>
      <c r="S171" s="29">
        <v>415</v>
      </c>
      <c r="T171" s="5">
        <v>0</v>
      </c>
      <c r="U171" s="5" t="s">
        <v>16</v>
      </c>
      <c r="V171" s="5" t="s">
        <v>59</v>
      </c>
      <c r="W171" s="9">
        <v>43460</v>
      </c>
      <c r="X171" s="5" t="s">
        <v>47</v>
      </c>
      <c r="Y171" s="5">
        <v>398</v>
      </c>
      <c r="Z171" s="6">
        <v>18989</v>
      </c>
    </row>
    <row r="172" spans="1:26" x14ac:dyDescent="0.3">
      <c r="A172" s="30">
        <v>25</v>
      </c>
      <c r="B172" s="7">
        <v>18</v>
      </c>
      <c r="C172" s="7" t="s">
        <v>27</v>
      </c>
      <c r="D172" s="7" t="s">
        <v>29</v>
      </c>
      <c r="E172" s="10">
        <v>40332</v>
      </c>
      <c r="F172" s="7" t="s">
        <v>10</v>
      </c>
      <c r="G172" s="7">
        <v>23</v>
      </c>
      <c r="H172" s="8">
        <v>947</v>
      </c>
      <c r="S172" s="30">
        <v>448</v>
      </c>
      <c r="T172" s="7">
        <v>0</v>
      </c>
      <c r="U172" s="7" t="s">
        <v>14</v>
      </c>
      <c r="V172" s="7" t="s">
        <v>46</v>
      </c>
      <c r="W172" s="10">
        <v>43707</v>
      </c>
      <c r="X172" s="7" t="s">
        <v>47</v>
      </c>
      <c r="Y172" s="7">
        <v>430</v>
      </c>
      <c r="Z172" s="8">
        <v>20638</v>
      </c>
    </row>
    <row r="173" spans="1:26" x14ac:dyDescent="0.3">
      <c r="A173" s="29">
        <v>30</v>
      </c>
      <c r="B173" s="5">
        <v>18</v>
      </c>
      <c r="C173" s="5" t="s">
        <v>12</v>
      </c>
      <c r="D173" s="5" t="s">
        <v>9</v>
      </c>
      <c r="E173" s="9">
        <v>40348</v>
      </c>
      <c r="F173" s="5" t="s">
        <v>10</v>
      </c>
      <c r="G173" s="5">
        <v>27</v>
      </c>
      <c r="H173" s="6">
        <v>1070</v>
      </c>
      <c r="S173" s="29">
        <v>455</v>
      </c>
      <c r="T173" s="5">
        <v>0</v>
      </c>
      <c r="U173" s="5" t="s">
        <v>23</v>
      </c>
      <c r="V173" s="5" t="s">
        <v>58</v>
      </c>
      <c r="W173" s="9">
        <v>43783</v>
      </c>
      <c r="X173" s="5" t="s">
        <v>47</v>
      </c>
      <c r="Y173" s="5">
        <v>437</v>
      </c>
      <c r="Z173" s="6">
        <v>21036</v>
      </c>
    </row>
    <row r="174" spans="1:26" x14ac:dyDescent="0.3">
      <c r="A174" s="30">
        <v>100</v>
      </c>
      <c r="B174" s="7">
        <v>18</v>
      </c>
      <c r="C174" s="7" t="s">
        <v>16</v>
      </c>
      <c r="D174" s="7" t="s">
        <v>62</v>
      </c>
      <c r="E174" s="10">
        <v>40951</v>
      </c>
      <c r="F174" s="7" t="s">
        <v>10</v>
      </c>
      <c r="G174" s="7">
        <v>96</v>
      </c>
      <c r="H174" s="8">
        <v>3617</v>
      </c>
      <c r="S174" s="30">
        <v>490</v>
      </c>
      <c r="T174" s="7">
        <v>0</v>
      </c>
      <c r="U174" s="7" t="s">
        <v>39</v>
      </c>
      <c r="V174" s="7" t="s">
        <v>35</v>
      </c>
      <c r="W174" s="10">
        <v>44240</v>
      </c>
      <c r="X174" s="7" t="s">
        <v>47</v>
      </c>
      <c r="Y174" s="7">
        <v>471</v>
      </c>
      <c r="Z174" s="8">
        <v>22369</v>
      </c>
    </row>
    <row r="175" spans="1:26" x14ac:dyDescent="0.3">
      <c r="A175" s="29">
        <v>430</v>
      </c>
      <c r="B175" s="5">
        <v>18</v>
      </c>
      <c r="C175" s="5" t="s">
        <v>24</v>
      </c>
      <c r="D175" s="5" t="s">
        <v>52</v>
      </c>
      <c r="E175" s="9">
        <v>43621</v>
      </c>
      <c r="F175" s="5" t="s">
        <v>10</v>
      </c>
      <c r="G175" s="5">
        <v>413</v>
      </c>
      <c r="H175" s="6">
        <v>19737</v>
      </c>
      <c r="S175" s="29">
        <v>494</v>
      </c>
      <c r="T175" s="5">
        <v>0</v>
      </c>
      <c r="U175" s="5" t="s">
        <v>39</v>
      </c>
      <c r="V175" s="5" t="s">
        <v>26</v>
      </c>
      <c r="W175" s="9">
        <v>44259</v>
      </c>
      <c r="X175" s="5" t="s">
        <v>47</v>
      </c>
      <c r="Y175" s="5">
        <v>474</v>
      </c>
      <c r="Z175" s="6">
        <v>22458</v>
      </c>
    </row>
    <row r="176" spans="1:26" x14ac:dyDescent="0.3">
      <c r="A176" s="30">
        <v>528</v>
      </c>
      <c r="B176" s="7">
        <v>18</v>
      </c>
      <c r="C176" s="7" t="s">
        <v>14</v>
      </c>
      <c r="D176" s="7" t="s">
        <v>26</v>
      </c>
      <c r="E176" s="10">
        <v>44601</v>
      </c>
      <c r="F176" s="7" t="s">
        <v>10</v>
      </c>
      <c r="G176" s="7">
        <v>505</v>
      </c>
      <c r="H176" s="8">
        <v>23500</v>
      </c>
      <c r="S176" s="30">
        <v>505</v>
      </c>
      <c r="T176" s="7">
        <v>0</v>
      </c>
      <c r="U176" s="7" t="s">
        <v>39</v>
      </c>
      <c r="V176" s="7" t="s">
        <v>79</v>
      </c>
      <c r="W176" s="10">
        <v>44412</v>
      </c>
      <c r="X176" s="7" t="s">
        <v>47</v>
      </c>
      <c r="Y176" s="7">
        <v>485</v>
      </c>
      <c r="Z176" s="8">
        <v>22875</v>
      </c>
    </row>
    <row r="177" spans="1:26" x14ac:dyDescent="0.3">
      <c r="A177" s="29">
        <v>6</v>
      </c>
      <c r="B177" s="5">
        <v>16</v>
      </c>
      <c r="C177" s="5" t="s">
        <v>12</v>
      </c>
      <c r="D177" s="5" t="s">
        <v>13</v>
      </c>
      <c r="E177" s="9">
        <v>40082</v>
      </c>
      <c r="F177" s="5" t="s">
        <v>10</v>
      </c>
      <c r="G177" s="5">
        <v>7</v>
      </c>
      <c r="H177" s="6">
        <v>177</v>
      </c>
      <c r="S177" s="29">
        <v>518</v>
      </c>
      <c r="T177" s="5">
        <v>0</v>
      </c>
      <c r="U177" s="5" t="s">
        <v>31</v>
      </c>
      <c r="V177" s="5" t="s">
        <v>43</v>
      </c>
      <c r="W177" s="9">
        <v>44533</v>
      </c>
      <c r="X177" s="5" t="s">
        <v>47</v>
      </c>
      <c r="Y177" s="5">
        <v>495</v>
      </c>
      <c r="Z177" s="6">
        <v>23161</v>
      </c>
    </row>
    <row r="178" spans="1:26" x14ac:dyDescent="0.3">
      <c r="A178" s="30">
        <v>73</v>
      </c>
      <c r="B178" s="7">
        <v>16</v>
      </c>
      <c r="C178" s="7" t="s">
        <v>39</v>
      </c>
      <c r="D178" s="7" t="s">
        <v>54</v>
      </c>
      <c r="E178" s="10">
        <v>40797</v>
      </c>
      <c r="F178" s="7" t="s">
        <v>10</v>
      </c>
      <c r="G178" s="7">
        <v>69</v>
      </c>
      <c r="H178" s="8">
        <v>2388</v>
      </c>
    </row>
    <row r="179" spans="1:26" x14ac:dyDescent="0.3">
      <c r="A179" s="29">
        <v>405</v>
      </c>
      <c r="B179" s="5">
        <v>16</v>
      </c>
      <c r="C179" s="5" t="s">
        <v>14</v>
      </c>
      <c r="D179" s="5" t="s">
        <v>91</v>
      </c>
      <c r="E179" s="9">
        <v>43402</v>
      </c>
      <c r="F179" s="5" t="s">
        <v>10</v>
      </c>
      <c r="G179" s="5">
        <v>389</v>
      </c>
      <c r="H179" s="6">
        <v>18632</v>
      </c>
    </row>
    <row r="180" spans="1:26" x14ac:dyDescent="0.3">
      <c r="A180" s="30">
        <v>466</v>
      </c>
      <c r="B180" s="7">
        <v>16</v>
      </c>
      <c r="C180" s="7" t="s">
        <v>16</v>
      </c>
      <c r="D180" s="7" t="s">
        <v>43</v>
      </c>
      <c r="E180" s="10">
        <v>43844</v>
      </c>
      <c r="F180" s="7" t="s">
        <v>10</v>
      </c>
      <c r="G180" s="7">
        <v>447</v>
      </c>
      <c r="H180" s="8">
        <v>21516</v>
      </c>
    </row>
    <row r="181" spans="1:26" x14ac:dyDescent="0.3">
      <c r="A181" s="29">
        <v>539</v>
      </c>
      <c r="B181" s="5">
        <v>16</v>
      </c>
      <c r="C181" s="5" t="s">
        <v>39</v>
      </c>
      <c r="D181" s="5" t="s">
        <v>54</v>
      </c>
      <c r="E181" s="9">
        <v>44756</v>
      </c>
      <c r="F181" s="5" t="s">
        <v>10</v>
      </c>
      <c r="G181" s="5">
        <v>516</v>
      </c>
      <c r="H181" s="6">
        <v>23709</v>
      </c>
    </row>
    <row r="182" spans="1:26" x14ac:dyDescent="0.3">
      <c r="A182" s="30">
        <v>101</v>
      </c>
      <c r="B182" s="7">
        <v>15</v>
      </c>
      <c r="C182" s="7" t="s">
        <v>8</v>
      </c>
      <c r="D182" s="7" t="s">
        <v>62</v>
      </c>
      <c r="E182" s="10">
        <v>40953</v>
      </c>
      <c r="F182" s="7" t="s">
        <v>10</v>
      </c>
      <c r="G182" s="7">
        <v>97</v>
      </c>
      <c r="H182" s="8">
        <v>3632</v>
      </c>
    </row>
    <row r="183" spans="1:26" x14ac:dyDescent="0.3">
      <c r="A183" s="29">
        <v>139</v>
      </c>
      <c r="B183" s="5">
        <v>15</v>
      </c>
      <c r="C183" s="5" t="s">
        <v>39</v>
      </c>
      <c r="D183" s="5" t="s">
        <v>19</v>
      </c>
      <c r="E183" s="9">
        <v>41285</v>
      </c>
      <c r="F183" s="5" t="s">
        <v>10</v>
      </c>
      <c r="G183" s="5">
        <v>134</v>
      </c>
      <c r="H183" s="6">
        <v>5363</v>
      </c>
    </row>
    <row r="184" spans="1:26" x14ac:dyDescent="0.3">
      <c r="A184" s="30">
        <v>474</v>
      </c>
      <c r="B184" s="7">
        <v>15</v>
      </c>
      <c r="C184" s="7" t="s">
        <v>31</v>
      </c>
      <c r="D184" s="7" t="s">
        <v>76</v>
      </c>
      <c r="E184" s="10">
        <v>43869</v>
      </c>
      <c r="F184" s="7" t="s">
        <v>10</v>
      </c>
      <c r="G184" s="7">
        <v>455</v>
      </c>
      <c r="H184" s="8">
        <v>21854</v>
      </c>
    </row>
    <row r="185" spans="1:26" x14ac:dyDescent="0.3">
      <c r="A185" s="29">
        <v>162</v>
      </c>
      <c r="B185" s="5">
        <v>14</v>
      </c>
      <c r="C185" s="5" t="s">
        <v>27</v>
      </c>
      <c r="D185" s="5" t="s">
        <v>29</v>
      </c>
      <c r="E185" s="9">
        <v>41481</v>
      </c>
      <c r="F185" s="5" t="s">
        <v>10</v>
      </c>
      <c r="G185" s="5">
        <v>156</v>
      </c>
      <c r="H185" s="6">
        <v>6240</v>
      </c>
    </row>
    <row r="186" spans="1:26" x14ac:dyDescent="0.3">
      <c r="A186" s="30">
        <v>217</v>
      </c>
      <c r="B186" s="7">
        <v>13</v>
      </c>
      <c r="C186" s="7" t="s">
        <v>39</v>
      </c>
      <c r="D186" s="7" t="s">
        <v>80</v>
      </c>
      <c r="E186" s="10">
        <v>41887</v>
      </c>
      <c r="F186" s="7" t="s">
        <v>10</v>
      </c>
      <c r="G186" s="7">
        <v>206</v>
      </c>
      <c r="H186" s="8">
        <v>8449</v>
      </c>
    </row>
    <row r="187" spans="1:26" x14ac:dyDescent="0.3">
      <c r="A187" s="29">
        <v>0</v>
      </c>
      <c r="B187" s="5">
        <v>12</v>
      </c>
      <c r="C187" s="5" t="s">
        <v>8</v>
      </c>
      <c r="D187" s="5" t="s">
        <v>9</v>
      </c>
      <c r="E187" s="9">
        <v>39678</v>
      </c>
      <c r="F187" s="5" t="s">
        <v>10</v>
      </c>
      <c r="G187" s="5">
        <v>1</v>
      </c>
      <c r="H187" s="6">
        <v>12</v>
      </c>
    </row>
    <row r="188" spans="1:26" x14ac:dyDescent="0.3">
      <c r="A188" s="30">
        <v>51</v>
      </c>
      <c r="B188" s="7">
        <v>12</v>
      </c>
      <c r="C188" s="7" t="s">
        <v>41</v>
      </c>
      <c r="D188" s="7" t="s">
        <v>42</v>
      </c>
      <c r="E188" s="10">
        <v>40611</v>
      </c>
      <c r="F188" s="7" t="s">
        <v>10</v>
      </c>
      <c r="G188" s="7">
        <v>48</v>
      </c>
      <c r="H188" s="8">
        <v>1880</v>
      </c>
    </row>
    <row r="189" spans="1:26" x14ac:dyDescent="0.3">
      <c r="A189" s="29">
        <v>102</v>
      </c>
      <c r="B189" s="5">
        <v>12</v>
      </c>
      <c r="C189" s="5" t="s">
        <v>16</v>
      </c>
      <c r="D189" s="5" t="s">
        <v>63</v>
      </c>
      <c r="E189" s="9">
        <v>40958</v>
      </c>
      <c r="F189" s="5" t="s">
        <v>10</v>
      </c>
      <c r="G189" s="5">
        <v>98</v>
      </c>
      <c r="H189" s="6">
        <v>3644</v>
      </c>
    </row>
    <row r="190" spans="1:26" x14ac:dyDescent="0.3">
      <c r="A190" s="30">
        <v>260</v>
      </c>
      <c r="B190" s="7">
        <v>12</v>
      </c>
      <c r="C190" s="7" t="s">
        <v>24</v>
      </c>
      <c r="D190" s="7" t="s">
        <v>58</v>
      </c>
      <c r="E190" s="10">
        <v>42291</v>
      </c>
      <c r="F190" s="7" t="s">
        <v>10</v>
      </c>
      <c r="G190" s="7">
        <v>249</v>
      </c>
      <c r="H190" s="8">
        <v>10419</v>
      </c>
    </row>
    <row r="191" spans="1:26" x14ac:dyDescent="0.3">
      <c r="A191" s="29">
        <v>29</v>
      </c>
      <c r="B191" s="5">
        <v>11</v>
      </c>
      <c r="C191" s="5" t="s">
        <v>23</v>
      </c>
      <c r="D191" s="5" t="s">
        <v>9</v>
      </c>
      <c r="E191" s="9">
        <v>40345</v>
      </c>
      <c r="F191" s="5" t="s">
        <v>10</v>
      </c>
      <c r="G191" s="5">
        <v>26</v>
      </c>
      <c r="H191" s="6">
        <v>1052</v>
      </c>
    </row>
    <row r="192" spans="1:26" x14ac:dyDescent="0.3">
      <c r="A192" s="30">
        <v>156</v>
      </c>
      <c r="B192" s="7">
        <v>11</v>
      </c>
      <c r="C192" s="7" t="s">
        <v>14</v>
      </c>
      <c r="D192" s="7" t="s">
        <v>46</v>
      </c>
      <c r="E192" s="10">
        <v>41455</v>
      </c>
      <c r="F192" s="7" t="s">
        <v>10</v>
      </c>
      <c r="G192" s="7">
        <v>150</v>
      </c>
      <c r="H192" s="8">
        <v>5974</v>
      </c>
    </row>
    <row r="193" spans="1:8" x14ac:dyDescent="0.3">
      <c r="A193" s="29">
        <v>259</v>
      </c>
      <c r="B193" s="5">
        <v>11</v>
      </c>
      <c r="C193" s="5" t="s">
        <v>24</v>
      </c>
      <c r="D193" s="5" t="s">
        <v>73</v>
      </c>
      <c r="E193" s="9">
        <v>42288</v>
      </c>
      <c r="F193" s="5" t="s">
        <v>10</v>
      </c>
      <c r="G193" s="5">
        <v>248</v>
      </c>
      <c r="H193" s="6">
        <v>10407</v>
      </c>
    </row>
    <row r="194" spans="1:8" x14ac:dyDescent="0.3">
      <c r="A194" s="30">
        <v>335</v>
      </c>
      <c r="B194" s="7">
        <v>11</v>
      </c>
      <c r="C194" s="7" t="s">
        <v>14</v>
      </c>
      <c r="D194" s="7" t="s">
        <v>45</v>
      </c>
      <c r="E194" s="10">
        <v>42916</v>
      </c>
      <c r="F194" s="7" t="s">
        <v>10</v>
      </c>
      <c r="G194" s="7">
        <v>320</v>
      </c>
      <c r="H194" s="8">
        <v>14349</v>
      </c>
    </row>
    <row r="195" spans="1:8" x14ac:dyDescent="0.3">
      <c r="A195" s="29">
        <v>10</v>
      </c>
      <c r="B195" s="5">
        <v>10</v>
      </c>
      <c r="C195" s="5" t="s">
        <v>16</v>
      </c>
      <c r="D195" s="5" t="s">
        <v>18</v>
      </c>
      <c r="E195" s="9">
        <v>40119</v>
      </c>
      <c r="F195" s="5" t="s">
        <v>10</v>
      </c>
      <c r="G195" s="5">
        <v>10</v>
      </c>
      <c r="H195" s="6">
        <v>296</v>
      </c>
    </row>
    <row r="196" spans="1:8" x14ac:dyDescent="0.3">
      <c r="A196" s="30">
        <v>31</v>
      </c>
      <c r="B196" s="7">
        <v>10</v>
      </c>
      <c r="C196" s="7" t="s">
        <v>8</v>
      </c>
      <c r="D196" s="7" t="s">
        <v>9</v>
      </c>
      <c r="E196" s="10">
        <v>40351</v>
      </c>
      <c r="F196" s="7" t="s">
        <v>10</v>
      </c>
      <c r="G196" s="7">
        <v>28</v>
      </c>
      <c r="H196" s="8">
        <v>1080</v>
      </c>
    </row>
    <row r="197" spans="1:8" x14ac:dyDescent="0.3">
      <c r="A197" s="29">
        <v>15</v>
      </c>
      <c r="B197" s="5">
        <v>9</v>
      </c>
      <c r="C197" s="5" t="s">
        <v>8</v>
      </c>
      <c r="D197" s="5" t="s">
        <v>22</v>
      </c>
      <c r="E197" s="9">
        <v>40183</v>
      </c>
      <c r="F197" s="5" t="s">
        <v>10</v>
      </c>
      <c r="G197" s="5">
        <v>14</v>
      </c>
      <c r="H197" s="6">
        <v>493</v>
      </c>
    </row>
    <row r="198" spans="1:8" x14ac:dyDescent="0.3">
      <c r="A198" s="30">
        <v>55</v>
      </c>
      <c r="B198" s="7">
        <v>9</v>
      </c>
      <c r="C198" s="7" t="s">
        <v>12</v>
      </c>
      <c r="D198" s="7" t="s">
        <v>18</v>
      </c>
      <c r="E198" s="10">
        <v>40632</v>
      </c>
      <c r="F198" s="7" t="s">
        <v>10</v>
      </c>
      <c r="G198" s="7">
        <v>52</v>
      </c>
      <c r="H198" s="8">
        <v>1973</v>
      </c>
    </row>
    <row r="199" spans="1:8" x14ac:dyDescent="0.3">
      <c r="A199" s="29">
        <v>71</v>
      </c>
      <c r="B199" s="5">
        <v>9</v>
      </c>
      <c r="C199" s="5" t="s">
        <v>39</v>
      </c>
      <c r="D199" s="5" t="s">
        <v>52</v>
      </c>
      <c r="E199" s="9">
        <v>40792</v>
      </c>
      <c r="F199" s="5" t="s">
        <v>10</v>
      </c>
      <c r="G199" s="5">
        <v>67</v>
      </c>
      <c r="H199" s="6">
        <v>2365</v>
      </c>
    </row>
    <row r="200" spans="1:8" x14ac:dyDescent="0.3">
      <c r="A200" s="30">
        <v>235</v>
      </c>
      <c r="B200" s="7">
        <v>9</v>
      </c>
      <c r="C200" s="7" t="s">
        <v>16</v>
      </c>
      <c r="D200" s="7" t="s">
        <v>59</v>
      </c>
      <c r="E200" s="10">
        <v>42022</v>
      </c>
      <c r="F200" s="7" t="s">
        <v>10</v>
      </c>
      <c r="G200" s="7">
        <v>224</v>
      </c>
      <c r="H200" s="8">
        <v>9736</v>
      </c>
    </row>
    <row r="201" spans="1:8" x14ac:dyDescent="0.3">
      <c r="A201" s="29">
        <v>303</v>
      </c>
      <c r="B201" s="5">
        <v>9</v>
      </c>
      <c r="C201" s="5" t="s">
        <v>31</v>
      </c>
      <c r="D201" s="5" t="s">
        <v>42</v>
      </c>
      <c r="E201" s="9">
        <v>42663</v>
      </c>
      <c r="F201" s="5" t="s">
        <v>10</v>
      </c>
      <c r="G201" s="5">
        <v>288</v>
      </c>
      <c r="H201" s="6">
        <v>12517</v>
      </c>
    </row>
    <row r="202" spans="1:8" x14ac:dyDescent="0.3">
      <c r="A202" s="30">
        <v>475</v>
      </c>
      <c r="B202" s="7">
        <v>9</v>
      </c>
      <c r="C202" s="7" t="s">
        <v>31</v>
      </c>
      <c r="D202" s="7" t="s">
        <v>92</v>
      </c>
      <c r="E202" s="10">
        <v>43872</v>
      </c>
      <c r="F202" s="7" t="s">
        <v>10</v>
      </c>
      <c r="G202" s="7">
        <v>456</v>
      </c>
      <c r="H202" s="8">
        <v>21863</v>
      </c>
    </row>
    <row r="203" spans="1:8" x14ac:dyDescent="0.3">
      <c r="A203" s="29">
        <v>34</v>
      </c>
      <c r="B203" s="5">
        <v>8</v>
      </c>
      <c r="C203" s="5" t="s">
        <v>31</v>
      </c>
      <c r="D203" s="5" t="s">
        <v>9</v>
      </c>
      <c r="E203" s="9">
        <v>40415</v>
      </c>
      <c r="F203" s="5" t="s">
        <v>10</v>
      </c>
      <c r="G203" s="5">
        <v>31</v>
      </c>
      <c r="H203" s="6">
        <v>1116</v>
      </c>
    </row>
    <row r="204" spans="1:8" x14ac:dyDescent="0.3">
      <c r="A204" s="30">
        <v>49</v>
      </c>
      <c r="B204" s="7">
        <v>8</v>
      </c>
      <c r="C204" s="7" t="s">
        <v>39</v>
      </c>
      <c r="D204" s="7" t="s">
        <v>34</v>
      </c>
      <c r="E204" s="10">
        <v>40601</v>
      </c>
      <c r="F204" s="7" t="s">
        <v>10</v>
      </c>
      <c r="G204" s="7">
        <v>46</v>
      </c>
      <c r="H204" s="8">
        <v>1834</v>
      </c>
    </row>
    <row r="205" spans="1:8" x14ac:dyDescent="0.3">
      <c r="A205" s="29">
        <v>238</v>
      </c>
      <c r="B205" s="5">
        <v>8</v>
      </c>
      <c r="C205" s="5" t="s">
        <v>39</v>
      </c>
      <c r="D205" s="5" t="s">
        <v>61</v>
      </c>
      <c r="E205" s="9">
        <v>42034</v>
      </c>
      <c r="F205" s="5" t="s">
        <v>10</v>
      </c>
      <c r="G205" s="5">
        <v>227</v>
      </c>
      <c r="H205" s="6">
        <v>9751</v>
      </c>
    </row>
    <row r="206" spans="1:8" x14ac:dyDescent="0.3">
      <c r="A206" s="30">
        <v>275</v>
      </c>
      <c r="B206" s="7">
        <v>8</v>
      </c>
      <c r="C206" s="7" t="s">
        <v>16</v>
      </c>
      <c r="D206" s="7" t="s">
        <v>60</v>
      </c>
      <c r="E206" s="10">
        <v>42392</v>
      </c>
      <c r="F206" s="7" t="s">
        <v>10</v>
      </c>
      <c r="G206" s="7">
        <v>263</v>
      </c>
      <c r="H206" s="8">
        <v>11222</v>
      </c>
    </row>
    <row r="207" spans="1:8" x14ac:dyDescent="0.3">
      <c r="A207" s="29">
        <v>316</v>
      </c>
      <c r="B207" s="5">
        <v>8</v>
      </c>
      <c r="C207" s="5" t="s">
        <v>39</v>
      </c>
      <c r="D207" s="5" t="s">
        <v>57</v>
      </c>
      <c r="E207" s="9">
        <v>42754</v>
      </c>
      <c r="F207" s="5" t="s">
        <v>10</v>
      </c>
      <c r="G207" s="5">
        <v>301</v>
      </c>
      <c r="H207" s="6">
        <v>13566</v>
      </c>
    </row>
    <row r="208" spans="1:8" x14ac:dyDescent="0.3">
      <c r="A208" s="30">
        <v>527</v>
      </c>
      <c r="B208" s="7">
        <v>8</v>
      </c>
      <c r="C208" s="7" t="s">
        <v>14</v>
      </c>
      <c r="D208" s="7" t="s">
        <v>26</v>
      </c>
      <c r="E208" s="10">
        <v>44598</v>
      </c>
      <c r="F208" s="7" t="s">
        <v>10</v>
      </c>
      <c r="G208" s="7">
        <v>504</v>
      </c>
      <c r="H208" s="8">
        <v>23482</v>
      </c>
    </row>
    <row r="209" spans="1:8" x14ac:dyDescent="0.3">
      <c r="A209" s="29">
        <v>72</v>
      </c>
      <c r="B209" s="5">
        <v>7</v>
      </c>
      <c r="C209" s="5" t="s">
        <v>39</v>
      </c>
      <c r="D209" s="5" t="s">
        <v>53</v>
      </c>
      <c r="E209" s="9">
        <v>40795</v>
      </c>
      <c r="F209" s="5" t="s">
        <v>10</v>
      </c>
      <c r="G209" s="5">
        <v>68</v>
      </c>
      <c r="H209" s="6">
        <v>2372</v>
      </c>
    </row>
    <row r="210" spans="1:8" x14ac:dyDescent="0.3">
      <c r="A210" s="30">
        <v>138</v>
      </c>
      <c r="B210" s="7">
        <v>7</v>
      </c>
      <c r="C210" s="7" t="s">
        <v>12</v>
      </c>
      <c r="D210" s="7" t="s">
        <v>42</v>
      </c>
      <c r="E210" s="10">
        <v>41280</v>
      </c>
      <c r="F210" s="7" t="s">
        <v>10</v>
      </c>
      <c r="G210" s="7">
        <v>133</v>
      </c>
      <c r="H210" s="8">
        <v>5348</v>
      </c>
    </row>
    <row r="211" spans="1:8" x14ac:dyDescent="0.3">
      <c r="A211" s="29">
        <v>263</v>
      </c>
      <c r="B211" s="5">
        <v>7</v>
      </c>
      <c r="C211" s="5" t="s">
        <v>24</v>
      </c>
      <c r="D211" s="5" t="s">
        <v>43</v>
      </c>
      <c r="E211" s="9">
        <v>42302</v>
      </c>
      <c r="F211" s="5" t="s">
        <v>10</v>
      </c>
      <c r="G211" s="5">
        <v>252</v>
      </c>
      <c r="H211" s="6">
        <v>10641</v>
      </c>
    </row>
    <row r="212" spans="1:8" x14ac:dyDescent="0.3">
      <c r="A212" s="30">
        <v>428</v>
      </c>
      <c r="B212" s="7">
        <v>7</v>
      </c>
      <c r="C212" s="7" t="s">
        <v>16</v>
      </c>
      <c r="D212" s="7" t="s">
        <v>18</v>
      </c>
      <c r="E212" s="10">
        <v>43534</v>
      </c>
      <c r="F212" s="7" t="s">
        <v>10</v>
      </c>
      <c r="G212" s="7">
        <v>411</v>
      </c>
      <c r="H212" s="8">
        <v>19699</v>
      </c>
    </row>
    <row r="213" spans="1:8" x14ac:dyDescent="0.3">
      <c r="A213" s="29">
        <v>502</v>
      </c>
      <c r="B213" s="5">
        <v>7</v>
      </c>
      <c r="C213" s="5" t="s">
        <v>39</v>
      </c>
      <c r="D213" s="5" t="s">
        <v>68</v>
      </c>
      <c r="E213" s="9">
        <v>44283</v>
      </c>
      <c r="F213" s="5" t="s">
        <v>10</v>
      </c>
      <c r="G213" s="5">
        <v>482</v>
      </c>
      <c r="H213" s="6">
        <v>22818</v>
      </c>
    </row>
    <row r="214" spans="1:8" x14ac:dyDescent="0.3">
      <c r="A214" s="30">
        <v>137</v>
      </c>
      <c r="B214" s="7">
        <v>6</v>
      </c>
      <c r="C214" s="7" t="s">
        <v>12</v>
      </c>
      <c r="D214" s="7" t="s">
        <v>21</v>
      </c>
      <c r="E214" s="10">
        <v>41277</v>
      </c>
      <c r="F214" s="7" t="s">
        <v>10</v>
      </c>
      <c r="G214" s="7">
        <v>132</v>
      </c>
      <c r="H214" s="8">
        <v>5341</v>
      </c>
    </row>
    <row r="215" spans="1:8" x14ac:dyDescent="0.3">
      <c r="A215" s="29">
        <v>187</v>
      </c>
      <c r="B215" s="5">
        <v>6</v>
      </c>
      <c r="C215" s="5" t="s">
        <v>31</v>
      </c>
      <c r="D215" s="5" t="s">
        <v>76</v>
      </c>
      <c r="E215" s="9">
        <v>41664</v>
      </c>
      <c r="F215" s="5" t="s">
        <v>10</v>
      </c>
      <c r="G215" s="5">
        <v>177</v>
      </c>
      <c r="H215" s="6">
        <v>7455</v>
      </c>
    </row>
    <row r="216" spans="1:8" x14ac:dyDescent="0.3">
      <c r="A216" s="30">
        <v>196</v>
      </c>
      <c r="B216" s="7">
        <v>5</v>
      </c>
      <c r="C216" s="7" t="s">
        <v>12</v>
      </c>
      <c r="D216" s="7" t="s">
        <v>22</v>
      </c>
      <c r="E216" s="10">
        <v>41700</v>
      </c>
      <c r="F216" s="7" t="s">
        <v>10</v>
      </c>
      <c r="G216" s="7">
        <v>186</v>
      </c>
      <c r="H216" s="8">
        <v>7942</v>
      </c>
    </row>
    <row r="217" spans="1:8" x14ac:dyDescent="0.3">
      <c r="A217" s="29">
        <v>332</v>
      </c>
      <c r="B217" s="5">
        <v>5</v>
      </c>
      <c r="C217" s="5" t="s">
        <v>12</v>
      </c>
      <c r="D217" s="5" t="s">
        <v>53</v>
      </c>
      <c r="E217" s="9">
        <v>42904</v>
      </c>
      <c r="F217" s="5" t="s">
        <v>10</v>
      </c>
      <c r="G217" s="5">
        <v>317</v>
      </c>
      <c r="H217" s="6">
        <v>14219</v>
      </c>
    </row>
    <row r="218" spans="1:8" x14ac:dyDescent="0.3">
      <c r="A218" s="30">
        <v>236</v>
      </c>
      <c r="B218" s="7">
        <v>4</v>
      </c>
      <c r="C218" s="7" t="s">
        <v>39</v>
      </c>
      <c r="D218" s="7" t="s">
        <v>63</v>
      </c>
      <c r="E218" s="10">
        <v>42024</v>
      </c>
      <c r="F218" s="7" t="s">
        <v>10</v>
      </c>
      <c r="G218" s="7">
        <v>225</v>
      </c>
      <c r="H218" s="8">
        <v>9740</v>
      </c>
    </row>
    <row r="219" spans="1:8" x14ac:dyDescent="0.3">
      <c r="A219" s="29">
        <v>344</v>
      </c>
      <c r="B219" s="5">
        <v>4</v>
      </c>
      <c r="C219" s="5" t="s">
        <v>8</v>
      </c>
      <c r="D219" s="5" t="s">
        <v>66</v>
      </c>
      <c r="E219" s="9">
        <v>42971</v>
      </c>
      <c r="F219" s="5" t="s">
        <v>10</v>
      </c>
      <c r="G219" s="5">
        <v>329</v>
      </c>
      <c r="H219" s="6">
        <v>14749</v>
      </c>
    </row>
    <row r="220" spans="1:8" x14ac:dyDescent="0.3">
      <c r="A220" s="30">
        <v>460</v>
      </c>
      <c r="B220" s="7">
        <v>4</v>
      </c>
      <c r="C220" s="7" t="s">
        <v>14</v>
      </c>
      <c r="D220" s="7" t="s">
        <v>35</v>
      </c>
      <c r="E220" s="10">
        <v>43814</v>
      </c>
      <c r="F220" s="7" t="s">
        <v>10</v>
      </c>
      <c r="G220" s="7">
        <v>442</v>
      </c>
      <c r="H220" s="8">
        <v>21359</v>
      </c>
    </row>
    <row r="221" spans="1:8" x14ac:dyDescent="0.3">
      <c r="A221" s="29">
        <v>83</v>
      </c>
      <c r="B221" s="5">
        <v>3</v>
      </c>
      <c r="C221" s="5" t="s">
        <v>14</v>
      </c>
      <c r="D221" s="5" t="s">
        <v>57</v>
      </c>
      <c r="E221" s="9">
        <v>40876</v>
      </c>
      <c r="F221" s="5" t="s">
        <v>10</v>
      </c>
      <c r="G221" s="5">
        <v>79</v>
      </c>
      <c r="H221" s="6">
        <v>2898</v>
      </c>
    </row>
    <row r="222" spans="1:8" x14ac:dyDescent="0.3">
      <c r="A222" s="30">
        <v>237</v>
      </c>
      <c r="B222" s="7">
        <v>3</v>
      </c>
      <c r="C222" s="7" t="s">
        <v>16</v>
      </c>
      <c r="D222" s="7" t="s">
        <v>60</v>
      </c>
      <c r="E222" s="10">
        <v>42030</v>
      </c>
      <c r="F222" s="7" t="s">
        <v>10</v>
      </c>
      <c r="G222" s="7">
        <v>226</v>
      </c>
      <c r="H222" s="8">
        <v>9743</v>
      </c>
    </row>
    <row r="223" spans="1:8" x14ac:dyDescent="0.3">
      <c r="A223" s="29">
        <v>245</v>
      </c>
      <c r="B223" s="5">
        <v>3</v>
      </c>
      <c r="C223" s="5" t="s">
        <v>23</v>
      </c>
      <c r="D223" s="5" t="s">
        <v>59</v>
      </c>
      <c r="E223" s="9">
        <v>42082</v>
      </c>
      <c r="F223" s="5" t="s">
        <v>10</v>
      </c>
      <c r="G223" s="5">
        <v>234</v>
      </c>
      <c r="H223" s="6">
        <v>10055</v>
      </c>
    </row>
    <row r="224" spans="1:8" x14ac:dyDescent="0.3">
      <c r="A224" s="30">
        <v>336</v>
      </c>
      <c r="B224" s="7">
        <v>3</v>
      </c>
      <c r="C224" s="7" t="s">
        <v>14</v>
      </c>
      <c r="D224" s="7" t="s">
        <v>45</v>
      </c>
      <c r="E224" s="10">
        <v>42918</v>
      </c>
      <c r="F224" s="7" t="s">
        <v>10</v>
      </c>
      <c r="G224" s="7">
        <v>321</v>
      </c>
      <c r="H224" s="8">
        <v>14352</v>
      </c>
    </row>
    <row r="225" spans="1:8" x14ac:dyDescent="0.3">
      <c r="A225" s="29">
        <v>345</v>
      </c>
      <c r="B225" s="5">
        <v>3</v>
      </c>
      <c r="C225" s="5" t="s">
        <v>8</v>
      </c>
      <c r="D225" s="5" t="s">
        <v>66</v>
      </c>
      <c r="E225" s="9">
        <v>42974</v>
      </c>
      <c r="F225" s="5" t="s">
        <v>10</v>
      </c>
      <c r="G225" s="5">
        <v>330</v>
      </c>
      <c r="H225" s="6">
        <v>14752</v>
      </c>
    </row>
    <row r="226" spans="1:8" x14ac:dyDescent="0.3">
      <c r="A226" s="30">
        <v>417</v>
      </c>
      <c r="B226" s="7">
        <v>3</v>
      </c>
      <c r="C226" s="7" t="s">
        <v>16</v>
      </c>
      <c r="D226" s="7" t="s">
        <v>60</v>
      </c>
      <c r="E226" s="10">
        <v>43477</v>
      </c>
      <c r="F226" s="7" t="s">
        <v>10</v>
      </c>
      <c r="G226" s="7">
        <v>400</v>
      </c>
      <c r="H226" s="8">
        <v>19015</v>
      </c>
    </row>
    <row r="227" spans="1:8" x14ac:dyDescent="0.3">
      <c r="A227" s="29">
        <v>5</v>
      </c>
      <c r="B227" s="5">
        <v>2</v>
      </c>
      <c r="C227" s="5" t="s">
        <v>8</v>
      </c>
      <c r="D227" s="5" t="s">
        <v>11</v>
      </c>
      <c r="E227" s="9">
        <v>40070</v>
      </c>
      <c r="F227" s="5" t="s">
        <v>10</v>
      </c>
      <c r="G227" s="5">
        <v>6</v>
      </c>
      <c r="H227" s="6">
        <v>161</v>
      </c>
    </row>
    <row r="228" spans="1:8" x14ac:dyDescent="0.3">
      <c r="A228" s="30">
        <v>19</v>
      </c>
      <c r="B228" s="7">
        <v>2</v>
      </c>
      <c r="C228" s="7" t="s">
        <v>8</v>
      </c>
      <c r="D228" s="7" t="s">
        <v>22</v>
      </c>
      <c r="E228" s="10">
        <v>40191</v>
      </c>
      <c r="F228" s="7" t="s">
        <v>10</v>
      </c>
      <c r="G228" s="7">
        <v>18</v>
      </c>
      <c r="H228" s="8">
        <v>759</v>
      </c>
    </row>
    <row r="229" spans="1:8" x14ac:dyDescent="0.3">
      <c r="A229" s="29">
        <v>41</v>
      </c>
      <c r="B229" s="5">
        <v>2</v>
      </c>
      <c r="C229" s="5" t="s">
        <v>31</v>
      </c>
      <c r="D229" s="5" t="s">
        <v>35</v>
      </c>
      <c r="E229" s="9">
        <v>40522</v>
      </c>
      <c r="F229" s="5" t="s">
        <v>10</v>
      </c>
      <c r="G229" s="5">
        <v>38</v>
      </c>
      <c r="H229" s="6">
        <v>1505</v>
      </c>
    </row>
    <row r="230" spans="1:8" x14ac:dyDescent="0.3">
      <c r="A230" s="30">
        <v>47</v>
      </c>
      <c r="B230" s="7">
        <v>2</v>
      </c>
      <c r="C230" s="7" t="s">
        <v>24</v>
      </c>
      <c r="D230" s="7" t="s">
        <v>13</v>
      </c>
      <c r="E230" s="10">
        <v>40566</v>
      </c>
      <c r="F230" s="7" t="s">
        <v>10</v>
      </c>
      <c r="G230" s="7">
        <v>44</v>
      </c>
      <c r="H230" s="8">
        <v>1726</v>
      </c>
    </row>
    <row r="231" spans="1:8" x14ac:dyDescent="0.3">
      <c r="A231" s="29">
        <v>58</v>
      </c>
      <c r="B231" s="5">
        <v>2</v>
      </c>
      <c r="C231" s="5" t="s">
        <v>14</v>
      </c>
      <c r="D231" s="5" t="s">
        <v>44</v>
      </c>
      <c r="E231" s="9">
        <v>40700</v>
      </c>
      <c r="F231" s="5" t="s">
        <v>10</v>
      </c>
      <c r="G231" s="5">
        <v>55</v>
      </c>
      <c r="H231" s="6">
        <v>2024</v>
      </c>
    </row>
    <row r="232" spans="1:8" x14ac:dyDescent="0.3">
      <c r="A232" s="30">
        <v>157</v>
      </c>
      <c r="B232" s="7">
        <v>2</v>
      </c>
      <c r="C232" s="7" t="s">
        <v>8</v>
      </c>
      <c r="D232" s="7" t="s">
        <v>46</v>
      </c>
      <c r="E232" s="10">
        <v>41457</v>
      </c>
      <c r="F232" s="7" t="s">
        <v>10</v>
      </c>
      <c r="G232" s="7">
        <v>151</v>
      </c>
      <c r="H232" s="8">
        <v>5976</v>
      </c>
    </row>
    <row r="233" spans="1:8" x14ac:dyDescent="0.3">
      <c r="A233" s="29">
        <v>160</v>
      </c>
      <c r="B233" s="5">
        <v>2</v>
      </c>
      <c r="C233" s="5" t="s">
        <v>8</v>
      </c>
      <c r="D233" s="5" t="s">
        <v>44</v>
      </c>
      <c r="E233" s="9">
        <v>41466</v>
      </c>
      <c r="F233" s="5" t="s">
        <v>10</v>
      </c>
      <c r="G233" s="5">
        <v>154</v>
      </c>
      <c r="H233" s="6">
        <v>6111</v>
      </c>
    </row>
    <row r="234" spans="1:8" x14ac:dyDescent="0.3">
      <c r="A234" s="30">
        <v>188</v>
      </c>
      <c r="B234" s="7">
        <v>2</v>
      </c>
      <c r="C234" s="7" t="s">
        <v>31</v>
      </c>
      <c r="D234" s="7" t="s">
        <v>75</v>
      </c>
      <c r="E234" s="10">
        <v>41667</v>
      </c>
      <c r="F234" s="7" t="s">
        <v>10</v>
      </c>
      <c r="G234" s="7">
        <v>178</v>
      </c>
      <c r="H234" s="8">
        <v>7457</v>
      </c>
    </row>
    <row r="235" spans="1:8" x14ac:dyDescent="0.3">
      <c r="A235" s="29">
        <v>219</v>
      </c>
      <c r="B235" s="5">
        <v>2</v>
      </c>
      <c r="C235" s="5" t="s">
        <v>14</v>
      </c>
      <c r="D235" s="5" t="s">
        <v>69</v>
      </c>
      <c r="E235" s="9">
        <v>41920</v>
      </c>
      <c r="F235" s="5" t="s">
        <v>10</v>
      </c>
      <c r="G235" s="5">
        <v>208</v>
      </c>
      <c r="H235" s="6">
        <v>8517</v>
      </c>
    </row>
    <row r="236" spans="1:8" x14ac:dyDescent="0.3">
      <c r="A236" s="30">
        <v>52</v>
      </c>
      <c r="B236" s="7">
        <v>1</v>
      </c>
      <c r="C236" s="7" t="s">
        <v>24</v>
      </c>
      <c r="D236" s="7" t="s">
        <v>20</v>
      </c>
      <c r="E236" s="10">
        <v>40614</v>
      </c>
      <c r="F236" s="7" t="s">
        <v>10</v>
      </c>
      <c r="G236" s="7">
        <v>49</v>
      </c>
      <c r="H236" s="8">
        <v>1881</v>
      </c>
    </row>
    <row r="237" spans="1:8" x14ac:dyDescent="0.3">
      <c r="A237" s="29">
        <v>111</v>
      </c>
      <c r="B237" s="5">
        <v>1</v>
      </c>
      <c r="C237" s="5" t="s">
        <v>8</v>
      </c>
      <c r="D237" s="5" t="s">
        <v>65</v>
      </c>
      <c r="E237" s="9">
        <v>41114</v>
      </c>
      <c r="F237" s="5" t="s">
        <v>10</v>
      </c>
      <c r="G237" s="5">
        <v>106</v>
      </c>
      <c r="H237" s="6">
        <v>4328</v>
      </c>
    </row>
    <row r="238" spans="1:8" x14ac:dyDescent="0.3">
      <c r="A238" s="30">
        <v>216</v>
      </c>
      <c r="B238" s="7">
        <v>1</v>
      </c>
      <c r="C238" s="7" t="s">
        <v>39</v>
      </c>
      <c r="D238" s="7" t="s">
        <v>72</v>
      </c>
      <c r="E238" s="10">
        <v>41884</v>
      </c>
      <c r="F238" s="7" t="s">
        <v>10</v>
      </c>
      <c r="G238" s="7">
        <v>205</v>
      </c>
      <c r="H238" s="8">
        <v>8436</v>
      </c>
    </row>
    <row r="239" spans="1:8" x14ac:dyDescent="0.3">
      <c r="A239" s="29">
        <v>246</v>
      </c>
      <c r="B239" s="5">
        <v>1</v>
      </c>
      <c r="C239" s="5" t="s">
        <v>16</v>
      </c>
      <c r="D239" s="5" t="s">
        <v>60</v>
      </c>
      <c r="E239" s="9">
        <v>42089</v>
      </c>
      <c r="F239" s="5" t="s">
        <v>10</v>
      </c>
      <c r="G239" s="5">
        <v>235</v>
      </c>
      <c r="H239" s="6">
        <v>10056</v>
      </c>
    </row>
    <row r="240" spans="1:8" x14ac:dyDescent="0.3">
      <c r="A240" s="30">
        <v>248</v>
      </c>
      <c r="B240" s="7">
        <v>1</v>
      </c>
      <c r="C240" s="7" t="s">
        <v>23</v>
      </c>
      <c r="D240" s="7" t="s">
        <v>22</v>
      </c>
      <c r="E240" s="10">
        <v>42173</v>
      </c>
      <c r="F240" s="7" t="s">
        <v>10</v>
      </c>
      <c r="G240" s="7">
        <v>237</v>
      </c>
      <c r="H240" s="8">
        <v>10071</v>
      </c>
    </row>
    <row r="241" spans="1:8" x14ac:dyDescent="0.3">
      <c r="A241" s="29">
        <v>438</v>
      </c>
      <c r="B241" s="5">
        <v>1</v>
      </c>
      <c r="C241" s="5" t="s">
        <v>31</v>
      </c>
      <c r="D241" s="5" t="s">
        <v>50</v>
      </c>
      <c r="E241" s="9">
        <v>43655</v>
      </c>
      <c r="F241" s="5" t="s">
        <v>10</v>
      </c>
      <c r="G241" s="5">
        <v>421</v>
      </c>
      <c r="H241" s="6">
        <v>20162</v>
      </c>
    </row>
    <row r="242" spans="1:8" x14ac:dyDescent="0.3">
      <c r="A242" s="30">
        <v>23</v>
      </c>
      <c r="B242" s="7">
        <v>0</v>
      </c>
      <c r="C242" s="7" t="s">
        <v>27</v>
      </c>
      <c r="D242" s="7" t="s">
        <v>28</v>
      </c>
      <c r="E242" s="10">
        <v>40326</v>
      </c>
      <c r="F242" s="7" t="s">
        <v>10</v>
      </c>
      <c r="G242" s="7">
        <v>21</v>
      </c>
      <c r="H242" s="8">
        <v>847</v>
      </c>
    </row>
    <row r="243" spans="1:8" x14ac:dyDescent="0.3">
      <c r="A243" s="29">
        <v>33</v>
      </c>
      <c r="B243" s="5">
        <v>0</v>
      </c>
      <c r="C243" s="5" t="s">
        <v>8</v>
      </c>
      <c r="D243" s="5" t="s">
        <v>9</v>
      </c>
      <c r="E243" s="9">
        <v>40406</v>
      </c>
      <c r="F243" s="5" t="s">
        <v>10</v>
      </c>
      <c r="G243" s="5">
        <v>30</v>
      </c>
      <c r="H243" s="6">
        <v>1108</v>
      </c>
    </row>
    <row r="244" spans="1:8" x14ac:dyDescent="0.3">
      <c r="A244" s="30">
        <v>40</v>
      </c>
      <c r="B244" s="7">
        <v>0</v>
      </c>
      <c r="C244" s="7" t="s">
        <v>31</v>
      </c>
      <c r="D244" s="7" t="s">
        <v>34</v>
      </c>
      <c r="E244" s="10">
        <v>40519</v>
      </c>
      <c r="F244" s="7" t="s">
        <v>10</v>
      </c>
      <c r="G244" s="7">
        <v>37</v>
      </c>
      <c r="H244" s="8">
        <v>1503</v>
      </c>
    </row>
    <row r="245" spans="1:8" x14ac:dyDescent="0.3">
      <c r="A245" s="29">
        <v>60</v>
      </c>
      <c r="B245" s="5">
        <v>0</v>
      </c>
      <c r="C245" s="5" t="s">
        <v>14</v>
      </c>
      <c r="D245" s="5" t="s">
        <v>45</v>
      </c>
      <c r="E245" s="9">
        <v>40705</v>
      </c>
      <c r="F245" s="5" t="s">
        <v>10</v>
      </c>
      <c r="G245" s="5">
        <v>57</v>
      </c>
      <c r="H245" s="6">
        <v>2105</v>
      </c>
    </row>
    <row r="246" spans="1:8" x14ac:dyDescent="0.3">
      <c r="A246" s="30">
        <v>79</v>
      </c>
      <c r="B246" s="7">
        <v>0</v>
      </c>
      <c r="C246" s="7" t="s">
        <v>39</v>
      </c>
      <c r="D246" s="7" t="s">
        <v>21</v>
      </c>
      <c r="E246" s="10">
        <v>40841</v>
      </c>
      <c r="F246" s="7" t="s">
        <v>10</v>
      </c>
      <c r="G246" s="7">
        <v>75</v>
      </c>
      <c r="H246" s="8">
        <v>2765</v>
      </c>
    </row>
    <row r="247" spans="1:8" x14ac:dyDescent="0.3">
      <c r="A247" s="29">
        <v>136</v>
      </c>
      <c r="B247" s="5">
        <v>0</v>
      </c>
      <c r="C247" s="5" t="s">
        <v>12</v>
      </c>
      <c r="D247" s="5" t="s">
        <v>35</v>
      </c>
      <c r="E247" s="9">
        <v>41273</v>
      </c>
      <c r="F247" s="5" t="s">
        <v>10</v>
      </c>
      <c r="G247" s="5">
        <v>131</v>
      </c>
      <c r="H247" s="6">
        <v>5335</v>
      </c>
    </row>
    <row r="248" spans="1:8" x14ac:dyDescent="0.3">
      <c r="A248" s="30">
        <v>143</v>
      </c>
      <c r="B248" s="7">
        <v>0</v>
      </c>
      <c r="C248" s="7" t="s">
        <v>39</v>
      </c>
      <c r="D248" s="7" t="s">
        <v>71</v>
      </c>
      <c r="E248" s="10">
        <v>41301</v>
      </c>
      <c r="F248" s="7" t="s">
        <v>10</v>
      </c>
      <c r="G248" s="7">
        <v>138</v>
      </c>
      <c r="H248" s="8">
        <v>5503</v>
      </c>
    </row>
    <row r="249" spans="1:8" x14ac:dyDescent="0.3">
      <c r="A249" s="29">
        <v>172</v>
      </c>
      <c r="B249" s="5">
        <v>0</v>
      </c>
      <c r="C249" s="5" t="s">
        <v>16</v>
      </c>
      <c r="D249" s="5" t="s">
        <v>34</v>
      </c>
      <c r="E249" s="9">
        <v>41580</v>
      </c>
      <c r="F249" s="5" t="s">
        <v>10</v>
      </c>
      <c r="G249" s="5">
        <v>163</v>
      </c>
      <c r="H249" s="6">
        <v>6681</v>
      </c>
    </row>
    <row r="250" spans="1:8" x14ac:dyDescent="0.3">
      <c r="A250" s="30">
        <v>179</v>
      </c>
      <c r="B250" s="7">
        <v>0</v>
      </c>
      <c r="C250" s="7" t="s">
        <v>24</v>
      </c>
      <c r="D250" s="7" t="s">
        <v>36</v>
      </c>
      <c r="E250" s="10">
        <v>41616</v>
      </c>
      <c r="F250" s="7" t="s">
        <v>10</v>
      </c>
      <c r="G250" s="7">
        <v>170</v>
      </c>
      <c r="H250" s="8">
        <v>6976</v>
      </c>
    </row>
    <row r="251" spans="1:8" x14ac:dyDescent="0.3">
      <c r="A251" s="29">
        <v>214</v>
      </c>
      <c r="B251" s="5">
        <v>0</v>
      </c>
      <c r="C251" s="5" t="s">
        <v>39</v>
      </c>
      <c r="D251" s="5" t="s">
        <v>55</v>
      </c>
      <c r="E251" s="9">
        <v>41878</v>
      </c>
      <c r="F251" s="5" t="s">
        <v>10</v>
      </c>
      <c r="G251" s="5">
        <v>203</v>
      </c>
      <c r="H251" s="6">
        <v>8395</v>
      </c>
    </row>
    <row r="252" spans="1:8" x14ac:dyDescent="0.3">
      <c r="A252" s="30">
        <v>329</v>
      </c>
      <c r="B252" s="7">
        <v>0</v>
      </c>
      <c r="C252" s="7" t="s">
        <v>8</v>
      </c>
      <c r="D252" s="7" t="s">
        <v>53</v>
      </c>
      <c r="E252" s="10">
        <v>42894</v>
      </c>
      <c r="F252" s="7" t="s">
        <v>10</v>
      </c>
      <c r="G252" s="7">
        <v>314</v>
      </c>
      <c r="H252" s="8">
        <v>14042</v>
      </c>
    </row>
    <row r="253" spans="1:8" x14ac:dyDescent="0.3">
      <c r="A253" s="29">
        <v>349</v>
      </c>
      <c r="B253" s="5">
        <v>0</v>
      </c>
      <c r="C253" s="5" t="s">
        <v>16</v>
      </c>
      <c r="D253" s="5" t="s">
        <v>35</v>
      </c>
      <c r="E253" s="9">
        <v>42995</v>
      </c>
      <c r="F253" s="5" t="s">
        <v>10</v>
      </c>
      <c r="G253" s="5">
        <v>334</v>
      </c>
      <c r="H253" s="6">
        <v>15075</v>
      </c>
    </row>
    <row r="254" spans="1:8" x14ac:dyDescent="0.3">
      <c r="A254" s="30">
        <v>461</v>
      </c>
      <c r="B254" s="7">
        <v>0</v>
      </c>
      <c r="C254" s="7" t="s">
        <v>14</v>
      </c>
      <c r="D254" s="7" t="s">
        <v>32</v>
      </c>
      <c r="E254" s="10">
        <v>43817</v>
      </c>
      <c r="F254" s="7" t="s">
        <v>10</v>
      </c>
      <c r="G254" s="7">
        <v>443</v>
      </c>
      <c r="H254" s="8">
        <v>21359</v>
      </c>
    </row>
    <row r="255" spans="1:8" x14ac:dyDescent="0.3">
      <c r="A255" s="29">
        <v>525</v>
      </c>
      <c r="B255" s="5">
        <v>0</v>
      </c>
      <c r="C255" s="5" t="s">
        <v>24</v>
      </c>
      <c r="D255" s="5" t="s">
        <v>97</v>
      </c>
      <c r="E255" s="9">
        <v>44582</v>
      </c>
      <c r="F255" s="5" t="s">
        <v>10</v>
      </c>
      <c r="G255" s="5">
        <v>502</v>
      </c>
      <c r="H255" s="6">
        <v>23409</v>
      </c>
    </row>
    <row r="256" spans="1:8" x14ac:dyDescent="0.3">
      <c r="A256" s="30">
        <v>529</v>
      </c>
      <c r="B256" s="7">
        <v>0</v>
      </c>
      <c r="C256" s="7" t="s">
        <v>14</v>
      </c>
      <c r="D256" s="7" t="s">
        <v>26</v>
      </c>
      <c r="E256" s="10">
        <v>44603</v>
      </c>
      <c r="F256" s="7" t="s">
        <v>10</v>
      </c>
      <c r="G256" s="7">
        <v>506</v>
      </c>
      <c r="H256" s="8">
        <v>23500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130B-7679-4873-AE3B-2CEF7BE63B05}">
  <dimension ref="A1:X133"/>
  <sheetViews>
    <sheetView topLeftCell="E1" workbookViewId="0">
      <selection activeCell="L1" sqref="L1"/>
    </sheetView>
  </sheetViews>
  <sheetFormatPr defaultRowHeight="14.4" x14ac:dyDescent="0.3"/>
  <cols>
    <col min="7" max="7" width="10.44140625" customWidth="1"/>
    <col min="9" max="9" width="12.109375" customWidth="1"/>
    <col min="10" max="10" width="9.21875" customWidth="1"/>
    <col min="11" max="11" width="11.21875" customWidth="1"/>
    <col min="15" max="15" width="12.5546875" bestFit="1" customWidth="1"/>
    <col min="16" max="17" width="9.21875" bestFit="1" customWidth="1"/>
    <col min="18" max="18" width="15.5546875" bestFit="1" customWidth="1"/>
    <col min="19" max="19" width="12.88671875" bestFit="1" customWidth="1"/>
    <col min="20" max="20" width="12.6640625" bestFit="1" customWidth="1"/>
    <col min="21" max="22" width="15.5546875" bestFit="1" customWidth="1"/>
    <col min="23" max="23" width="12.5546875" bestFit="1" customWidth="1"/>
    <col min="24" max="24" width="17.88671875" bestFit="1" customWidth="1"/>
    <col min="25" max="31" width="15.5546875" bestFit="1" customWidth="1"/>
    <col min="32" max="32" width="10.77734375" bestFit="1" customWidth="1"/>
  </cols>
  <sheetData>
    <row r="1" spans="1:24" x14ac:dyDescent="0.3">
      <c r="A1" s="11" t="s">
        <v>98</v>
      </c>
      <c r="B1" s="11" t="s">
        <v>99</v>
      </c>
      <c r="C1" s="11" t="s">
        <v>100</v>
      </c>
      <c r="D1" s="11" t="s">
        <v>101</v>
      </c>
      <c r="E1" s="11" t="s">
        <v>102</v>
      </c>
      <c r="F1" s="11" t="s">
        <v>103</v>
      </c>
      <c r="G1" s="11" t="s">
        <v>104</v>
      </c>
      <c r="H1" s="11" t="s">
        <v>105</v>
      </c>
      <c r="I1" s="11" t="s">
        <v>106</v>
      </c>
      <c r="J1" s="11" t="s">
        <v>107</v>
      </c>
      <c r="K1" s="11" t="s">
        <v>108</v>
      </c>
    </row>
    <row r="2" spans="1:24" x14ac:dyDescent="0.3">
      <c r="A2" s="5">
        <v>12</v>
      </c>
      <c r="B2" s="5">
        <v>22</v>
      </c>
      <c r="C2" s="5">
        <v>1</v>
      </c>
      <c r="D2" s="5">
        <v>0</v>
      </c>
      <c r="E2" s="5">
        <v>54.54</v>
      </c>
      <c r="F2" s="5">
        <v>2</v>
      </c>
      <c r="G2" s="5" t="s">
        <v>109</v>
      </c>
      <c r="H2" s="5">
        <v>1</v>
      </c>
      <c r="I2" s="5" t="s">
        <v>110</v>
      </c>
      <c r="J2" s="5" t="s">
        <v>9</v>
      </c>
      <c r="K2" s="9">
        <v>39678</v>
      </c>
      <c r="W2" s="4" t="s">
        <v>171</v>
      </c>
    </row>
    <row r="3" spans="1:24" x14ac:dyDescent="0.3">
      <c r="A3" s="7">
        <v>37</v>
      </c>
      <c r="B3" s="7">
        <v>67</v>
      </c>
      <c r="C3" s="7">
        <v>6</v>
      </c>
      <c r="D3" s="7">
        <v>0</v>
      </c>
      <c r="E3" s="7">
        <v>55.22</v>
      </c>
      <c r="F3" s="7">
        <v>2</v>
      </c>
      <c r="G3" s="7" t="s">
        <v>111</v>
      </c>
      <c r="H3" s="7">
        <v>2</v>
      </c>
      <c r="I3" s="7" t="s">
        <v>110</v>
      </c>
      <c r="J3" s="7" t="s">
        <v>9</v>
      </c>
      <c r="K3" s="10">
        <v>39680</v>
      </c>
      <c r="S3" s="4" t="s">
        <v>170</v>
      </c>
      <c r="W3" s="2" t="s">
        <v>136</v>
      </c>
      <c r="X3" t="s">
        <v>172</v>
      </c>
    </row>
    <row r="4" spans="1:24" x14ac:dyDescent="0.3">
      <c r="A4" s="5">
        <v>25</v>
      </c>
      <c r="B4" s="5">
        <v>38</v>
      </c>
      <c r="C4" s="5">
        <v>4</v>
      </c>
      <c r="D4" s="5">
        <v>0</v>
      </c>
      <c r="E4" s="5">
        <v>65.78</v>
      </c>
      <c r="F4" s="5">
        <v>1</v>
      </c>
      <c r="G4" s="5" t="s">
        <v>112</v>
      </c>
      <c r="H4" s="5">
        <v>1</v>
      </c>
      <c r="I4" s="5" t="s">
        <v>110</v>
      </c>
      <c r="J4" s="5" t="s">
        <v>113</v>
      </c>
      <c r="K4" s="9">
        <v>39684</v>
      </c>
      <c r="O4" s="2" t="s">
        <v>136</v>
      </c>
      <c r="P4" t="s">
        <v>167</v>
      </c>
      <c r="Q4" t="s">
        <v>168</v>
      </c>
      <c r="S4" s="2" t="s">
        <v>136</v>
      </c>
      <c r="T4" t="s">
        <v>169</v>
      </c>
      <c r="W4" s="3" t="s">
        <v>10</v>
      </c>
      <c r="X4" s="31">
        <v>252</v>
      </c>
    </row>
    <row r="5" spans="1:24" x14ac:dyDescent="0.3">
      <c r="A5" s="7">
        <v>54</v>
      </c>
      <c r="B5" s="7">
        <v>66</v>
      </c>
      <c r="C5" s="7">
        <v>7</v>
      </c>
      <c r="D5" s="7">
        <v>0</v>
      </c>
      <c r="E5" s="7">
        <v>81.81</v>
      </c>
      <c r="F5" s="7">
        <v>1</v>
      </c>
      <c r="G5" s="7" t="s">
        <v>114</v>
      </c>
      <c r="H5" s="7">
        <v>1</v>
      </c>
      <c r="I5" s="7" t="s">
        <v>110</v>
      </c>
      <c r="J5" s="7" t="s">
        <v>113</v>
      </c>
      <c r="K5" s="10">
        <v>39687</v>
      </c>
      <c r="O5" s="3" t="s">
        <v>139</v>
      </c>
      <c r="P5">
        <v>21</v>
      </c>
      <c r="Q5">
        <v>1</v>
      </c>
      <c r="S5" s="3" t="s">
        <v>116</v>
      </c>
      <c r="T5" s="23">
        <v>82.615499999999997</v>
      </c>
      <c r="W5" s="3" t="s">
        <v>30</v>
      </c>
      <c r="X5" s="31">
        <v>91</v>
      </c>
    </row>
    <row r="6" spans="1:24" x14ac:dyDescent="0.3">
      <c r="A6" s="5">
        <v>31</v>
      </c>
      <c r="B6" s="5">
        <v>46</v>
      </c>
      <c r="C6" s="5">
        <v>3</v>
      </c>
      <c r="D6" s="5">
        <v>1</v>
      </c>
      <c r="E6" s="5">
        <v>67.39</v>
      </c>
      <c r="F6" s="5">
        <v>1</v>
      </c>
      <c r="G6" s="5" t="s">
        <v>109</v>
      </c>
      <c r="H6" s="5">
        <v>2</v>
      </c>
      <c r="I6" s="5" t="s">
        <v>110</v>
      </c>
      <c r="J6" s="5" t="s">
        <v>113</v>
      </c>
      <c r="K6" s="9">
        <v>39689</v>
      </c>
      <c r="O6" s="3" t="s">
        <v>140</v>
      </c>
      <c r="P6">
        <v>26</v>
      </c>
      <c r="Q6">
        <v>1</v>
      </c>
      <c r="S6" s="3" t="s">
        <v>117</v>
      </c>
      <c r="T6" s="23">
        <v>86.325000000000003</v>
      </c>
      <c r="W6" s="3" t="s">
        <v>47</v>
      </c>
      <c r="X6" s="31">
        <v>173</v>
      </c>
    </row>
    <row r="7" spans="1:24" x14ac:dyDescent="0.3">
      <c r="A7" s="7">
        <v>2</v>
      </c>
      <c r="B7" s="7">
        <v>2</v>
      </c>
      <c r="C7" s="7">
        <v>0</v>
      </c>
      <c r="D7" s="7">
        <v>0</v>
      </c>
      <c r="E7" s="7">
        <v>100</v>
      </c>
      <c r="F7" s="7">
        <v>7</v>
      </c>
      <c r="G7" s="7" t="s">
        <v>115</v>
      </c>
      <c r="H7" s="7">
        <v>1</v>
      </c>
      <c r="I7" s="7" t="s">
        <v>110</v>
      </c>
      <c r="J7" s="7" t="s">
        <v>113</v>
      </c>
      <c r="K7" s="10">
        <v>40070</v>
      </c>
      <c r="O7" s="3" t="s">
        <v>141</v>
      </c>
      <c r="P7">
        <v>69</v>
      </c>
      <c r="Q7">
        <v>4</v>
      </c>
      <c r="S7" s="3" t="s">
        <v>132</v>
      </c>
      <c r="T7" s="23">
        <v>76.599047619047624</v>
      </c>
      <c r="W7" s="3" t="s">
        <v>137</v>
      </c>
      <c r="X7" s="31">
        <v>516</v>
      </c>
    </row>
    <row r="8" spans="1:24" x14ac:dyDescent="0.3">
      <c r="A8" s="5">
        <v>30</v>
      </c>
      <c r="B8" s="5">
        <v>41</v>
      </c>
      <c r="C8" s="5">
        <v>3</v>
      </c>
      <c r="D8" s="5">
        <v>0</v>
      </c>
      <c r="E8" s="5">
        <v>73.17</v>
      </c>
      <c r="F8" s="5">
        <v>4</v>
      </c>
      <c r="G8" s="5" t="s">
        <v>111</v>
      </c>
      <c r="H8" s="5">
        <v>2</v>
      </c>
      <c r="I8" s="5" t="s">
        <v>116</v>
      </c>
      <c r="J8" s="5" t="s">
        <v>17</v>
      </c>
      <c r="K8" s="9">
        <v>40111</v>
      </c>
      <c r="O8" s="3" t="s">
        <v>142</v>
      </c>
      <c r="P8">
        <v>121</v>
      </c>
      <c r="Q8">
        <v>7</v>
      </c>
      <c r="S8" s="3" t="s">
        <v>124</v>
      </c>
      <c r="T8" s="23">
        <v>64.150000000000006</v>
      </c>
    </row>
    <row r="9" spans="1:24" x14ac:dyDescent="0.3">
      <c r="A9" s="7">
        <v>10</v>
      </c>
      <c r="B9" s="7">
        <v>16</v>
      </c>
      <c r="C9" s="7">
        <v>1</v>
      </c>
      <c r="D9" s="7">
        <v>0</v>
      </c>
      <c r="E9" s="7">
        <v>62.5</v>
      </c>
      <c r="F9" s="7">
        <v>3</v>
      </c>
      <c r="G9" s="7" t="s">
        <v>111</v>
      </c>
      <c r="H9" s="7">
        <v>2</v>
      </c>
      <c r="I9" s="7" t="s">
        <v>116</v>
      </c>
      <c r="J9" s="7" t="s">
        <v>18</v>
      </c>
      <c r="K9" s="10">
        <v>40119</v>
      </c>
      <c r="O9" s="3" t="s">
        <v>143</v>
      </c>
      <c r="P9">
        <v>36</v>
      </c>
      <c r="Q9">
        <v>1</v>
      </c>
      <c r="S9" s="3" t="s">
        <v>125</v>
      </c>
      <c r="T9" s="23">
        <v>60</v>
      </c>
      <c r="W9" s="3" t="s">
        <v>10</v>
      </c>
      <c r="X9">
        <f>IFERROR(GETPIVOTDATA("Match_No",$W$3,"match","ODI"),0)</f>
        <v>252</v>
      </c>
    </row>
    <row r="10" spans="1:24" x14ac:dyDescent="0.3">
      <c r="A10" s="5">
        <v>27</v>
      </c>
      <c r="B10" s="5">
        <v>19</v>
      </c>
      <c r="C10" s="5">
        <v>4</v>
      </c>
      <c r="D10" s="5">
        <v>0</v>
      </c>
      <c r="E10" s="5">
        <v>142.1</v>
      </c>
      <c r="F10" s="5">
        <v>7</v>
      </c>
      <c r="G10" s="5" t="s">
        <v>114</v>
      </c>
      <c r="H10" s="5">
        <v>1</v>
      </c>
      <c r="I10" s="5" t="s">
        <v>110</v>
      </c>
      <c r="J10" s="5" t="s">
        <v>19</v>
      </c>
      <c r="K10" s="9">
        <v>40162</v>
      </c>
      <c r="O10" s="3" t="s">
        <v>144</v>
      </c>
      <c r="P10">
        <v>120</v>
      </c>
      <c r="Q10">
        <v>19</v>
      </c>
      <c r="S10" s="3" t="s">
        <v>121</v>
      </c>
      <c r="T10" s="23">
        <v>80.170714285714283</v>
      </c>
      <c r="W10" s="3" t="s">
        <v>30</v>
      </c>
      <c r="X10">
        <f>IFERROR(GETPIVOTDATA("Match_No",$W$3,"match","T20"),0)</f>
        <v>91</v>
      </c>
    </row>
    <row r="11" spans="1:24" x14ac:dyDescent="0.3">
      <c r="A11" s="7">
        <v>54</v>
      </c>
      <c r="B11" s="7">
        <v>65</v>
      </c>
      <c r="C11" s="7">
        <v>7</v>
      </c>
      <c r="D11" s="7">
        <v>0</v>
      </c>
      <c r="E11" s="7">
        <v>83.07</v>
      </c>
      <c r="F11" s="7">
        <v>4</v>
      </c>
      <c r="G11" s="7" t="s">
        <v>109</v>
      </c>
      <c r="H11" s="7">
        <v>1</v>
      </c>
      <c r="I11" s="7" t="s">
        <v>110</v>
      </c>
      <c r="J11" s="7" t="s">
        <v>20</v>
      </c>
      <c r="K11" s="10">
        <v>40165</v>
      </c>
      <c r="O11" s="3" t="s">
        <v>145</v>
      </c>
      <c r="P11">
        <v>89</v>
      </c>
      <c r="Q11">
        <v>19</v>
      </c>
      <c r="S11" s="3" t="s">
        <v>127</v>
      </c>
      <c r="T11" s="23">
        <v>37.67</v>
      </c>
      <c r="W11" s="3" t="s">
        <v>173</v>
      </c>
      <c r="X11">
        <f>IFERROR(GETPIVOTDATA("Match_No",$W$3,"match","Test"),0)</f>
        <v>173</v>
      </c>
    </row>
    <row r="12" spans="1:24" x14ac:dyDescent="0.3">
      <c r="A12" s="5">
        <v>107</v>
      </c>
      <c r="B12" s="5">
        <v>114</v>
      </c>
      <c r="C12" s="5">
        <v>11</v>
      </c>
      <c r="D12" s="5">
        <v>1</v>
      </c>
      <c r="E12" s="5">
        <v>93.85</v>
      </c>
      <c r="F12" s="5">
        <v>4</v>
      </c>
      <c r="G12" s="5" t="s">
        <v>111</v>
      </c>
      <c r="H12" s="5">
        <v>2</v>
      </c>
      <c r="I12" s="5" t="s">
        <v>110</v>
      </c>
      <c r="J12" s="5" t="s">
        <v>21</v>
      </c>
      <c r="K12" s="9">
        <v>40171</v>
      </c>
      <c r="O12" s="3" t="s">
        <v>146</v>
      </c>
      <c r="P12">
        <v>15</v>
      </c>
      <c r="Q12">
        <v>7</v>
      </c>
      <c r="S12" s="3" t="s">
        <v>119</v>
      </c>
      <c r="T12" s="23">
        <v>68.557333333333332</v>
      </c>
    </row>
    <row r="13" spans="1:24" x14ac:dyDescent="0.3">
      <c r="A13" s="7">
        <v>91</v>
      </c>
      <c r="B13" s="7">
        <v>102</v>
      </c>
      <c r="C13" s="7">
        <v>7</v>
      </c>
      <c r="D13" s="7">
        <v>0</v>
      </c>
      <c r="E13" s="7">
        <v>89.21</v>
      </c>
      <c r="F13" s="7">
        <v>3</v>
      </c>
      <c r="G13" s="7" t="s">
        <v>111</v>
      </c>
      <c r="H13" s="7">
        <v>2</v>
      </c>
      <c r="I13" s="7" t="s">
        <v>117</v>
      </c>
      <c r="J13" s="7" t="s">
        <v>118</v>
      </c>
      <c r="K13" s="10">
        <v>40185</v>
      </c>
      <c r="O13" s="3" t="s">
        <v>147</v>
      </c>
      <c r="P13">
        <v>62</v>
      </c>
      <c r="Q13">
        <v>8</v>
      </c>
      <c r="S13" s="3" t="s">
        <v>110</v>
      </c>
      <c r="T13" s="23">
        <v>78.992499999999993</v>
      </c>
    </row>
    <row r="14" spans="1:24" x14ac:dyDescent="0.3">
      <c r="A14" s="5">
        <v>102</v>
      </c>
      <c r="B14" s="5">
        <v>95</v>
      </c>
      <c r="C14" s="5">
        <v>11</v>
      </c>
      <c r="D14" s="5">
        <v>0</v>
      </c>
      <c r="E14" s="5">
        <v>107.36</v>
      </c>
      <c r="F14" s="5">
        <v>3</v>
      </c>
      <c r="G14" s="5" t="s">
        <v>115</v>
      </c>
      <c r="H14" s="5">
        <v>2</v>
      </c>
      <c r="I14" s="5" t="s">
        <v>117</v>
      </c>
      <c r="J14" s="5" t="s">
        <v>118</v>
      </c>
      <c r="K14" s="9">
        <v>40189</v>
      </c>
      <c r="O14" s="3" t="s">
        <v>148</v>
      </c>
      <c r="P14">
        <v>18</v>
      </c>
      <c r="Q14">
        <v>5</v>
      </c>
      <c r="S14" s="3" t="s">
        <v>126</v>
      </c>
      <c r="T14" s="23">
        <v>82.440526315789484</v>
      </c>
    </row>
    <row r="15" spans="1:24" x14ac:dyDescent="0.3">
      <c r="A15" s="7">
        <v>31</v>
      </c>
      <c r="B15" s="7">
        <v>46</v>
      </c>
      <c r="C15" s="7">
        <v>1</v>
      </c>
      <c r="D15" s="7">
        <v>0</v>
      </c>
      <c r="E15" s="7">
        <v>67.39</v>
      </c>
      <c r="F15" s="7">
        <v>5</v>
      </c>
      <c r="G15" s="7" t="s">
        <v>111</v>
      </c>
      <c r="H15" s="7">
        <v>1</v>
      </c>
      <c r="I15" s="7" t="s">
        <v>119</v>
      </c>
      <c r="J15" s="7" t="s">
        <v>25</v>
      </c>
      <c r="K15" s="10">
        <v>40230</v>
      </c>
      <c r="O15" s="3" t="s">
        <v>137</v>
      </c>
      <c r="P15">
        <v>577</v>
      </c>
      <c r="Q15">
        <v>72</v>
      </c>
      <c r="S15" s="3" t="s">
        <v>120</v>
      </c>
      <c r="T15" s="23">
        <v>64.715999999999994</v>
      </c>
    </row>
    <row r="16" spans="1:24" x14ac:dyDescent="0.3">
      <c r="A16" s="5">
        <v>57</v>
      </c>
      <c r="B16" s="5">
        <v>71</v>
      </c>
      <c r="C16" s="5">
        <v>4</v>
      </c>
      <c r="D16" s="5">
        <v>1</v>
      </c>
      <c r="E16" s="5">
        <v>80.28</v>
      </c>
      <c r="F16" s="5">
        <v>3</v>
      </c>
      <c r="G16" s="5" t="s">
        <v>111</v>
      </c>
      <c r="H16" s="5">
        <v>2</v>
      </c>
      <c r="I16" s="5" t="s">
        <v>119</v>
      </c>
      <c r="J16" s="5" t="s">
        <v>26</v>
      </c>
      <c r="K16" s="9">
        <v>40236</v>
      </c>
      <c r="S16" s="3" t="s">
        <v>137</v>
      </c>
      <c r="T16" s="23">
        <v>76.991212121212115</v>
      </c>
    </row>
    <row r="17" spans="1:16" x14ac:dyDescent="0.3">
      <c r="A17" s="7">
        <v>0</v>
      </c>
      <c r="B17" s="7">
        <v>0</v>
      </c>
      <c r="C17" s="7">
        <v>0</v>
      </c>
      <c r="D17" s="7">
        <v>0</v>
      </c>
      <c r="E17" s="7">
        <v>0</v>
      </c>
      <c r="F17" s="7">
        <v>3</v>
      </c>
      <c r="G17" s="7" t="s">
        <v>112</v>
      </c>
      <c r="H17" s="7">
        <v>1</v>
      </c>
      <c r="I17" s="7" t="s">
        <v>120</v>
      </c>
      <c r="J17" s="7" t="s">
        <v>28</v>
      </c>
      <c r="K17" s="10">
        <v>40326</v>
      </c>
      <c r="O17" s="3" t="s">
        <v>167</v>
      </c>
      <c r="P17">
        <f>GETPIVOTDATA("Total 4s",$O$4)</f>
        <v>577</v>
      </c>
    </row>
    <row r="18" spans="1:16" x14ac:dyDescent="0.3">
      <c r="A18" s="5">
        <v>18</v>
      </c>
      <c r="B18" s="5">
        <v>29</v>
      </c>
      <c r="C18" s="5">
        <v>1</v>
      </c>
      <c r="D18" s="5">
        <v>0</v>
      </c>
      <c r="E18" s="5">
        <v>62.06</v>
      </c>
      <c r="F18" s="5">
        <v>3</v>
      </c>
      <c r="G18" s="5" t="s">
        <v>111</v>
      </c>
      <c r="H18" s="5">
        <v>1</v>
      </c>
      <c r="I18" s="5" t="s">
        <v>120</v>
      </c>
      <c r="J18" s="5" t="s">
        <v>29</v>
      </c>
      <c r="K18" s="9">
        <v>40332</v>
      </c>
      <c r="O18" s="3" t="s">
        <v>168</v>
      </c>
      <c r="P18">
        <f>GETPIVOTDATA("Total 6s",$O$4)</f>
        <v>72</v>
      </c>
    </row>
    <row r="19" spans="1:16" x14ac:dyDescent="0.3">
      <c r="A19" s="7">
        <v>10</v>
      </c>
      <c r="B19" s="7">
        <v>14</v>
      </c>
      <c r="C19" s="7">
        <v>1</v>
      </c>
      <c r="D19" s="7">
        <v>0</v>
      </c>
      <c r="E19" s="7">
        <v>71.42</v>
      </c>
      <c r="F19" s="7">
        <v>3</v>
      </c>
      <c r="G19" s="7" t="s">
        <v>111</v>
      </c>
      <c r="H19" s="7">
        <v>1</v>
      </c>
      <c r="I19" s="7" t="s">
        <v>110</v>
      </c>
      <c r="J19" s="7" t="s">
        <v>9</v>
      </c>
      <c r="K19" s="10">
        <v>40351</v>
      </c>
    </row>
    <row r="20" spans="1:16" x14ac:dyDescent="0.3">
      <c r="A20" s="5">
        <v>28</v>
      </c>
      <c r="B20" s="5">
        <v>34</v>
      </c>
      <c r="C20" s="5">
        <v>4</v>
      </c>
      <c r="D20" s="5">
        <v>0</v>
      </c>
      <c r="E20" s="5">
        <v>82.35</v>
      </c>
      <c r="F20" s="5">
        <v>3</v>
      </c>
      <c r="G20" s="5" t="s">
        <v>111</v>
      </c>
      <c r="H20" s="5">
        <v>1</v>
      </c>
      <c r="I20" s="5" t="s">
        <v>110</v>
      </c>
      <c r="J20" s="5" t="s">
        <v>9</v>
      </c>
      <c r="K20" s="9">
        <v>40353</v>
      </c>
    </row>
    <row r="21" spans="1:16" x14ac:dyDescent="0.3">
      <c r="A21" s="7">
        <v>0</v>
      </c>
      <c r="B21" s="7">
        <v>3</v>
      </c>
      <c r="C21" s="7">
        <v>0</v>
      </c>
      <c r="D21" s="7">
        <v>0</v>
      </c>
      <c r="E21" s="7">
        <v>0</v>
      </c>
      <c r="F21" s="7">
        <v>3</v>
      </c>
      <c r="G21" s="7" t="s">
        <v>111</v>
      </c>
      <c r="H21" s="7">
        <v>2</v>
      </c>
      <c r="I21" s="7" t="s">
        <v>110</v>
      </c>
      <c r="J21" s="7" t="s">
        <v>9</v>
      </c>
      <c r="K21" s="10">
        <v>40406</v>
      </c>
    </row>
    <row r="22" spans="1:16" x14ac:dyDescent="0.3">
      <c r="A22" s="5">
        <v>37</v>
      </c>
      <c r="B22" s="5">
        <v>57</v>
      </c>
      <c r="C22" s="5">
        <v>5</v>
      </c>
      <c r="D22" s="5">
        <v>0</v>
      </c>
      <c r="E22" s="5">
        <v>64.91</v>
      </c>
      <c r="F22" s="5">
        <v>3</v>
      </c>
      <c r="G22" s="5" t="s">
        <v>111</v>
      </c>
      <c r="H22" s="5">
        <v>2</v>
      </c>
      <c r="I22" s="5" t="s">
        <v>110</v>
      </c>
      <c r="J22" s="5" t="s">
        <v>9</v>
      </c>
      <c r="K22" s="9">
        <v>40418</v>
      </c>
    </row>
    <row r="23" spans="1:16" x14ac:dyDescent="0.3">
      <c r="A23" s="7">
        <v>118</v>
      </c>
      <c r="B23" s="7">
        <v>121</v>
      </c>
      <c r="C23" s="7">
        <v>11</v>
      </c>
      <c r="D23" s="7">
        <v>1</v>
      </c>
      <c r="E23" s="7">
        <v>97.52</v>
      </c>
      <c r="F23" s="7">
        <v>3</v>
      </c>
      <c r="G23" s="7" t="s">
        <v>111</v>
      </c>
      <c r="H23" s="7">
        <v>2</v>
      </c>
      <c r="I23" s="7" t="s">
        <v>116</v>
      </c>
      <c r="J23" s="7" t="s">
        <v>32</v>
      </c>
      <c r="K23" s="10">
        <v>40471</v>
      </c>
    </row>
    <row r="24" spans="1:16" x14ac:dyDescent="0.3">
      <c r="A24" s="5">
        <v>105</v>
      </c>
      <c r="B24" s="5">
        <v>104</v>
      </c>
      <c r="C24" s="5">
        <v>10</v>
      </c>
      <c r="D24" s="5">
        <v>0</v>
      </c>
      <c r="E24" s="5">
        <v>100.96</v>
      </c>
      <c r="F24" s="5">
        <v>3</v>
      </c>
      <c r="G24" s="5" t="s">
        <v>111</v>
      </c>
      <c r="H24" s="5">
        <v>1</v>
      </c>
      <c r="I24" s="5" t="s">
        <v>121</v>
      </c>
      <c r="J24" s="5" t="s">
        <v>33</v>
      </c>
      <c r="K24" s="9">
        <v>40510</v>
      </c>
    </row>
    <row r="25" spans="1:16" x14ac:dyDescent="0.3">
      <c r="A25" s="7">
        <v>64</v>
      </c>
      <c r="B25" s="7">
        <v>73</v>
      </c>
      <c r="C25" s="7">
        <v>8</v>
      </c>
      <c r="D25" s="7">
        <v>0</v>
      </c>
      <c r="E25" s="7">
        <v>87.67</v>
      </c>
      <c r="F25" s="7">
        <v>3</v>
      </c>
      <c r="G25" s="7" t="s">
        <v>111</v>
      </c>
      <c r="H25" s="7">
        <v>2</v>
      </c>
      <c r="I25" s="7" t="s">
        <v>121</v>
      </c>
      <c r="J25" s="7" t="s">
        <v>25</v>
      </c>
      <c r="K25" s="10">
        <v>40513</v>
      </c>
    </row>
    <row r="26" spans="1:16" x14ac:dyDescent="0.3">
      <c r="A26" s="5">
        <v>63</v>
      </c>
      <c r="B26" s="5">
        <v>70</v>
      </c>
      <c r="C26" s="5">
        <v>6</v>
      </c>
      <c r="D26" s="5">
        <v>2</v>
      </c>
      <c r="E26" s="5">
        <v>90</v>
      </c>
      <c r="F26" s="5">
        <v>3</v>
      </c>
      <c r="G26" s="5" t="s">
        <v>115</v>
      </c>
      <c r="H26" s="5">
        <v>2</v>
      </c>
      <c r="I26" s="5" t="s">
        <v>121</v>
      </c>
      <c r="J26" s="5" t="s">
        <v>17</v>
      </c>
      <c r="K26" s="9">
        <v>40516</v>
      </c>
    </row>
    <row r="27" spans="1:16" x14ac:dyDescent="0.3">
      <c r="A27" s="7">
        <v>0</v>
      </c>
      <c r="B27" s="7">
        <v>2</v>
      </c>
      <c r="C27" s="7">
        <v>0</v>
      </c>
      <c r="D27" s="7">
        <v>0</v>
      </c>
      <c r="E27" s="7">
        <v>0</v>
      </c>
      <c r="F27" s="7">
        <v>3</v>
      </c>
      <c r="G27" s="7" t="s">
        <v>111</v>
      </c>
      <c r="H27" s="7">
        <v>2</v>
      </c>
      <c r="I27" s="7" t="s">
        <v>121</v>
      </c>
      <c r="J27" s="7" t="s">
        <v>34</v>
      </c>
      <c r="K27" s="10">
        <v>40519</v>
      </c>
    </row>
    <row r="28" spans="1:16" x14ac:dyDescent="0.3">
      <c r="A28" s="5">
        <v>2</v>
      </c>
      <c r="B28" s="5">
        <v>8</v>
      </c>
      <c r="C28" s="5">
        <v>0</v>
      </c>
      <c r="D28" s="5">
        <v>0</v>
      </c>
      <c r="E28" s="5">
        <v>25</v>
      </c>
      <c r="F28" s="5">
        <v>3</v>
      </c>
      <c r="G28" s="5" t="s">
        <v>111</v>
      </c>
      <c r="H28" s="5">
        <v>2</v>
      </c>
      <c r="I28" s="5" t="s">
        <v>121</v>
      </c>
      <c r="J28" s="5" t="s">
        <v>35</v>
      </c>
      <c r="K28" s="9">
        <v>40522</v>
      </c>
    </row>
    <row r="29" spans="1:16" x14ac:dyDescent="0.3">
      <c r="A29" s="7">
        <v>54</v>
      </c>
      <c r="B29" s="7">
        <v>70</v>
      </c>
      <c r="C29" s="7">
        <v>2</v>
      </c>
      <c r="D29" s="7">
        <v>1</v>
      </c>
      <c r="E29" s="7">
        <v>77.14</v>
      </c>
      <c r="F29" s="7">
        <v>3</v>
      </c>
      <c r="G29" s="7" t="s">
        <v>111</v>
      </c>
      <c r="H29" s="7">
        <v>2</v>
      </c>
      <c r="I29" s="7" t="s">
        <v>119</v>
      </c>
      <c r="J29" s="7" t="s">
        <v>36</v>
      </c>
      <c r="K29" s="10">
        <v>40555</v>
      </c>
    </row>
    <row r="30" spans="1:16" x14ac:dyDescent="0.3">
      <c r="A30" s="5">
        <v>22</v>
      </c>
      <c r="B30" s="5">
        <v>34</v>
      </c>
      <c r="C30" s="5">
        <v>1</v>
      </c>
      <c r="D30" s="5">
        <v>0</v>
      </c>
      <c r="E30" s="5">
        <v>64.7</v>
      </c>
      <c r="F30" s="5">
        <v>3</v>
      </c>
      <c r="G30" s="5" t="s">
        <v>112</v>
      </c>
      <c r="H30" s="5">
        <v>1</v>
      </c>
      <c r="I30" s="5" t="s">
        <v>119</v>
      </c>
      <c r="J30" s="5" t="s">
        <v>15</v>
      </c>
      <c r="K30" s="9">
        <v>40558</v>
      </c>
    </row>
    <row r="31" spans="1:16" x14ac:dyDescent="0.3">
      <c r="A31" s="7">
        <v>28</v>
      </c>
      <c r="B31" s="7">
        <v>41</v>
      </c>
      <c r="C31" s="7">
        <v>5</v>
      </c>
      <c r="D31" s="7">
        <v>0</v>
      </c>
      <c r="E31" s="7">
        <v>68.290000000000006</v>
      </c>
      <c r="F31" s="7">
        <v>3</v>
      </c>
      <c r="G31" s="7" t="s">
        <v>111</v>
      </c>
      <c r="H31" s="7">
        <v>2</v>
      </c>
      <c r="I31" s="7" t="s">
        <v>119</v>
      </c>
      <c r="J31" s="7" t="s">
        <v>122</v>
      </c>
      <c r="K31" s="10">
        <v>40561</v>
      </c>
    </row>
    <row r="32" spans="1:16" x14ac:dyDescent="0.3">
      <c r="A32" s="5">
        <v>87</v>
      </c>
      <c r="B32" s="5">
        <v>92</v>
      </c>
      <c r="C32" s="5">
        <v>7</v>
      </c>
      <c r="D32" s="5">
        <v>2</v>
      </c>
      <c r="E32" s="5">
        <v>94.56</v>
      </c>
      <c r="F32" s="5">
        <v>3</v>
      </c>
      <c r="G32" s="5" t="s">
        <v>115</v>
      </c>
      <c r="H32" s="5">
        <v>2</v>
      </c>
      <c r="I32" s="5" t="s">
        <v>119</v>
      </c>
      <c r="J32" s="5" t="s">
        <v>123</v>
      </c>
      <c r="K32" s="9">
        <v>40564</v>
      </c>
    </row>
    <row r="33" spans="1:11" x14ac:dyDescent="0.3">
      <c r="A33" s="7">
        <v>2</v>
      </c>
      <c r="B33" s="7">
        <v>6</v>
      </c>
      <c r="C33" s="7">
        <v>0</v>
      </c>
      <c r="D33" s="7">
        <v>0</v>
      </c>
      <c r="E33" s="7">
        <v>33.33</v>
      </c>
      <c r="F33" s="7">
        <v>3</v>
      </c>
      <c r="G33" s="7" t="s">
        <v>111</v>
      </c>
      <c r="H33" s="7">
        <v>2</v>
      </c>
      <c r="I33" s="7" t="s">
        <v>119</v>
      </c>
      <c r="J33" s="7" t="s">
        <v>13</v>
      </c>
      <c r="K33" s="10">
        <v>40566</v>
      </c>
    </row>
    <row r="34" spans="1:11" x14ac:dyDescent="0.3">
      <c r="A34" s="5">
        <v>100</v>
      </c>
      <c r="B34" s="5">
        <v>83</v>
      </c>
      <c r="C34" s="5">
        <v>8</v>
      </c>
      <c r="D34" s="5">
        <v>2</v>
      </c>
      <c r="E34" s="5">
        <v>120.48</v>
      </c>
      <c r="F34" s="5">
        <v>4</v>
      </c>
      <c r="G34" s="5" t="s">
        <v>115</v>
      </c>
      <c r="H34" s="5">
        <v>1</v>
      </c>
      <c r="I34" s="5" t="s">
        <v>117</v>
      </c>
      <c r="J34" s="5" t="s">
        <v>118</v>
      </c>
      <c r="K34" s="9">
        <v>40593</v>
      </c>
    </row>
    <row r="35" spans="1:11" x14ac:dyDescent="0.3">
      <c r="A35" s="7">
        <v>34</v>
      </c>
      <c r="B35" s="7">
        <v>53</v>
      </c>
      <c r="C35" s="7">
        <v>3</v>
      </c>
      <c r="D35" s="7">
        <v>0</v>
      </c>
      <c r="E35" s="7">
        <v>64.150000000000006</v>
      </c>
      <c r="F35" s="7">
        <v>4</v>
      </c>
      <c r="G35" s="7" t="s">
        <v>112</v>
      </c>
      <c r="H35" s="7">
        <v>2</v>
      </c>
      <c r="I35" s="7" t="s">
        <v>124</v>
      </c>
      <c r="J35" s="7" t="s">
        <v>34</v>
      </c>
      <c r="K35" s="10">
        <v>40608</v>
      </c>
    </row>
    <row r="36" spans="1:11" x14ac:dyDescent="0.3">
      <c r="A36" s="5">
        <v>12</v>
      </c>
      <c r="B36" s="5">
        <v>20</v>
      </c>
      <c r="C36" s="5">
        <v>2</v>
      </c>
      <c r="D36" s="5">
        <v>0</v>
      </c>
      <c r="E36" s="5">
        <v>60</v>
      </c>
      <c r="F36" s="5">
        <v>5</v>
      </c>
      <c r="G36" s="5" t="s">
        <v>114</v>
      </c>
      <c r="H36" s="5">
        <v>2</v>
      </c>
      <c r="I36" s="5" t="s">
        <v>125</v>
      </c>
      <c r="J36" s="5" t="s">
        <v>42</v>
      </c>
      <c r="K36" s="9">
        <v>40611</v>
      </c>
    </row>
    <row r="37" spans="1:11" x14ac:dyDescent="0.3">
      <c r="A37" s="7">
        <v>1</v>
      </c>
      <c r="B37" s="7">
        <v>3</v>
      </c>
      <c r="C37" s="7">
        <v>0</v>
      </c>
      <c r="D37" s="7">
        <v>0</v>
      </c>
      <c r="E37" s="7">
        <v>33.33</v>
      </c>
      <c r="F37" s="7">
        <v>7</v>
      </c>
      <c r="G37" s="7" t="s">
        <v>111</v>
      </c>
      <c r="H37" s="7">
        <v>1</v>
      </c>
      <c r="I37" s="7" t="s">
        <v>119</v>
      </c>
      <c r="J37" s="7" t="s">
        <v>20</v>
      </c>
      <c r="K37" s="10">
        <v>40614</v>
      </c>
    </row>
    <row r="38" spans="1:11" x14ac:dyDescent="0.3">
      <c r="A38" s="5">
        <v>59</v>
      </c>
      <c r="B38" s="5">
        <v>76</v>
      </c>
      <c r="C38" s="5">
        <v>5</v>
      </c>
      <c r="D38" s="5">
        <v>0</v>
      </c>
      <c r="E38" s="5">
        <v>77.63</v>
      </c>
      <c r="F38" s="5">
        <v>3</v>
      </c>
      <c r="G38" s="5" t="s">
        <v>114</v>
      </c>
      <c r="H38" s="5">
        <v>1</v>
      </c>
      <c r="I38" s="5" t="s">
        <v>126</v>
      </c>
      <c r="J38" s="5" t="s">
        <v>35</v>
      </c>
      <c r="K38" s="9">
        <v>40622</v>
      </c>
    </row>
    <row r="39" spans="1:11" x14ac:dyDescent="0.3">
      <c r="A39" s="7">
        <v>24</v>
      </c>
      <c r="B39" s="7">
        <v>33</v>
      </c>
      <c r="C39" s="7">
        <v>1</v>
      </c>
      <c r="D39" s="7">
        <v>0</v>
      </c>
      <c r="E39" s="7">
        <v>72.72</v>
      </c>
      <c r="F39" s="7">
        <v>4</v>
      </c>
      <c r="G39" s="7" t="s">
        <v>111</v>
      </c>
      <c r="H39" s="7">
        <v>2</v>
      </c>
      <c r="I39" s="7" t="s">
        <v>116</v>
      </c>
      <c r="J39" s="7" t="s">
        <v>26</v>
      </c>
      <c r="K39" s="10">
        <v>40626</v>
      </c>
    </row>
    <row r="40" spans="1:11" x14ac:dyDescent="0.3">
      <c r="A40" s="5">
        <v>9</v>
      </c>
      <c r="B40" s="5">
        <v>21</v>
      </c>
      <c r="C40" s="5">
        <v>0</v>
      </c>
      <c r="D40" s="5">
        <v>0</v>
      </c>
      <c r="E40" s="5">
        <v>42.85</v>
      </c>
      <c r="F40" s="5">
        <v>4</v>
      </c>
      <c r="G40" s="5" t="s">
        <v>111</v>
      </c>
      <c r="H40" s="5">
        <v>1</v>
      </c>
      <c r="I40" s="5" t="s">
        <v>127</v>
      </c>
      <c r="J40" s="5" t="s">
        <v>18</v>
      </c>
      <c r="K40" s="9">
        <v>40632</v>
      </c>
    </row>
    <row r="41" spans="1:11" x14ac:dyDescent="0.3">
      <c r="A41" s="7">
        <v>35</v>
      </c>
      <c r="B41" s="7">
        <v>49</v>
      </c>
      <c r="C41" s="7">
        <v>4</v>
      </c>
      <c r="D41" s="7">
        <v>0</v>
      </c>
      <c r="E41" s="7">
        <v>71.42</v>
      </c>
      <c r="F41" s="7">
        <v>4</v>
      </c>
      <c r="G41" s="7" t="s">
        <v>111</v>
      </c>
      <c r="H41" s="7">
        <v>2</v>
      </c>
      <c r="I41" s="7" t="s">
        <v>110</v>
      </c>
      <c r="J41" s="7" t="s">
        <v>128</v>
      </c>
      <c r="K41" s="10">
        <v>40635</v>
      </c>
    </row>
    <row r="42" spans="1:11" x14ac:dyDescent="0.3">
      <c r="A42" s="5">
        <v>2</v>
      </c>
      <c r="B42" s="5">
        <v>8</v>
      </c>
      <c r="C42" s="5">
        <v>0</v>
      </c>
      <c r="D42" s="5">
        <v>0</v>
      </c>
      <c r="E42" s="5">
        <v>25</v>
      </c>
      <c r="F42" s="5">
        <v>3</v>
      </c>
      <c r="G42" s="5" t="s">
        <v>111</v>
      </c>
      <c r="H42" s="5">
        <v>2</v>
      </c>
      <c r="I42" s="5" t="s">
        <v>126</v>
      </c>
      <c r="J42" s="5" t="s">
        <v>129</v>
      </c>
      <c r="K42" s="9">
        <v>40700</v>
      </c>
    </row>
    <row r="43" spans="1:11" x14ac:dyDescent="0.3">
      <c r="A43" s="7">
        <v>81</v>
      </c>
      <c r="B43" s="7">
        <v>103</v>
      </c>
      <c r="C43" s="7">
        <v>6</v>
      </c>
      <c r="D43" s="7">
        <v>1</v>
      </c>
      <c r="E43" s="7">
        <v>78.64</v>
      </c>
      <c r="F43" s="7">
        <v>3</v>
      </c>
      <c r="G43" s="7" t="s">
        <v>111</v>
      </c>
      <c r="H43" s="7">
        <v>2</v>
      </c>
      <c r="I43" s="7" t="s">
        <v>126</v>
      </c>
      <c r="J43" s="7" t="s">
        <v>129</v>
      </c>
      <c r="K43" s="10">
        <v>40702</v>
      </c>
    </row>
    <row r="44" spans="1:11" x14ac:dyDescent="0.3">
      <c r="A44" s="5">
        <v>0</v>
      </c>
      <c r="B44" s="5">
        <v>1</v>
      </c>
      <c r="C44" s="5">
        <v>0</v>
      </c>
      <c r="D44" s="5">
        <v>0</v>
      </c>
      <c r="E44" s="5">
        <v>0</v>
      </c>
      <c r="F44" s="5">
        <v>3</v>
      </c>
      <c r="G44" s="5" t="s">
        <v>109</v>
      </c>
      <c r="H44" s="5">
        <v>2</v>
      </c>
      <c r="I44" s="5" t="s">
        <v>126</v>
      </c>
      <c r="J44" s="5" t="s">
        <v>130</v>
      </c>
      <c r="K44" s="9">
        <v>40705</v>
      </c>
    </row>
    <row r="45" spans="1:11" x14ac:dyDescent="0.3">
      <c r="A45" s="7">
        <v>22</v>
      </c>
      <c r="B45" s="7">
        <v>33</v>
      </c>
      <c r="C45" s="7">
        <v>1</v>
      </c>
      <c r="D45" s="7">
        <v>0</v>
      </c>
      <c r="E45" s="7">
        <v>66.66</v>
      </c>
      <c r="F45" s="7">
        <v>3</v>
      </c>
      <c r="G45" s="7" t="s">
        <v>131</v>
      </c>
      <c r="H45" s="7">
        <v>2</v>
      </c>
      <c r="I45" s="7" t="s">
        <v>126</v>
      </c>
      <c r="J45" s="7" t="s">
        <v>130</v>
      </c>
      <c r="K45" s="10">
        <v>40707</v>
      </c>
    </row>
    <row r="46" spans="1:11" x14ac:dyDescent="0.3">
      <c r="A46" s="5">
        <v>94</v>
      </c>
      <c r="B46" s="5">
        <v>104</v>
      </c>
      <c r="C46" s="5">
        <v>10</v>
      </c>
      <c r="D46" s="5">
        <v>0</v>
      </c>
      <c r="E46" s="5">
        <v>90.38</v>
      </c>
      <c r="F46" s="5">
        <v>3</v>
      </c>
      <c r="G46" s="5" t="s">
        <v>112</v>
      </c>
      <c r="H46" s="5">
        <v>1</v>
      </c>
      <c r="I46" s="5" t="s">
        <v>126</v>
      </c>
      <c r="J46" s="5" t="s">
        <v>46</v>
      </c>
      <c r="K46" s="9">
        <v>40710</v>
      </c>
    </row>
    <row r="47" spans="1:11" x14ac:dyDescent="0.3">
      <c r="A47" s="7">
        <v>9</v>
      </c>
      <c r="B47" s="7">
        <v>9</v>
      </c>
      <c r="C47" s="7">
        <v>0</v>
      </c>
      <c r="D47" s="7">
        <v>0</v>
      </c>
      <c r="E47" s="7">
        <v>100</v>
      </c>
      <c r="F47" s="7">
        <v>4</v>
      </c>
      <c r="G47" s="7" t="s">
        <v>111</v>
      </c>
      <c r="H47" s="7">
        <v>1</v>
      </c>
      <c r="I47" s="7" t="s">
        <v>132</v>
      </c>
      <c r="J47" s="7" t="s">
        <v>52</v>
      </c>
      <c r="K47" s="10">
        <v>40792</v>
      </c>
    </row>
    <row r="48" spans="1:11" x14ac:dyDescent="0.3">
      <c r="A48" s="5">
        <v>7</v>
      </c>
      <c r="B48" s="5">
        <v>18</v>
      </c>
      <c r="C48" s="5">
        <v>0</v>
      </c>
      <c r="D48" s="5">
        <v>0</v>
      </c>
      <c r="E48" s="5">
        <v>38.880000000000003</v>
      </c>
      <c r="F48" s="5">
        <v>4</v>
      </c>
      <c r="G48" s="5" t="s">
        <v>111</v>
      </c>
      <c r="H48" s="5">
        <v>1</v>
      </c>
      <c r="I48" s="5" t="s">
        <v>132</v>
      </c>
      <c r="J48" s="5" t="s">
        <v>133</v>
      </c>
      <c r="K48" s="9">
        <v>40795</v>
      </c>
    </row>
    <row r="49" spans="1:11" x14ac:dyDescent="0.3">
      <c r="A49" s="7">
        <v>107</v>
      </c>
      <c r="B49" s="7">
        <v>93</v>
      </c>
      <c r="C49" s="7">
        <v>9</v>
      </c>
      <c r="D49" s="7">
        <v>1</v>
      </c>
      <c r="E49" s="7">
        <v>115.05</v>
      </c>
      <c r="F49" s="7">
        <v>4</v>
      </c>
      <c r="G49" s="7" t="s">
        <v>134</v>
      </c>
      <c r="H49" s="7">
        <v>1</v>
      </c>
      <c r="I49" s="7" t="s">
        <v>132</v>
      </c>
      <c r="J49" s="7" t="s">
        <v>55</v>
      </c>
      <c r="K49" s="10">
        <v>40802</v>
      </c>
    </row>
    <row r="50" spans="1:11" x14ac:dyDescent="0.3">
      <c r="A50" s="5">
        <v>37</v>
      </c>
      <c r="B50" s="5">
        <v>63</v>
      </c>
      <c r="C50" s="5">
        <v>0</v>
      </c>
      <c r="D50" s="5">
        <v>0</v>
      </c>
      <c r="E50" s="5">
        <v>58.73</v>
      </c>
      <c r="F50" s="5">
        <v>4</v>
      </c>
      <c r="G50" s="5" t="s">
        <v>111</v>
      </c>
      <c r="H50" s="5">
        <v>1</v>
      </c>
      <c r="I50" s="5" t="s">
        <v>132</v>
      </c>
      <c r="J50" s="5" t="s">
        <v>135</v>
      </c>
      <c r="K50" s="9">
        <v>40830</v>
      </c>
    </row>
    <row r="51" spans="1:11" x14ac:dyDescent="0.3">
      <c r="A51" s="7">
        <v>112</v>
      </c>
      <c r="B51" s="7">
        <v>98</v>
      </c>
      <c r="C51" s="7">
        <v>16</v>
      </c>
      <c r="D51" s="7">
        <v>0</v>
      </c>
      <c r="E51" s="7">
        <v>114.28</v>
      </c>
      <c r="F51" s="7">
        <v>4</v>
      </c>
      <c r="G51" s="7" t="s">
        <v>115</v>
      </c>
      <c r="H51" s="7">
        <v>2</v>
      </c>
      <c r="I51" s="7" t="s">
        <v>132</v>
      </c>
      <c r="J51" s="7" t="s">
        <v>42</v>
      </c>
      <c r="K51" s="10">
        <v>40833</v>
      </c>
    </row>
    <row r="52" spans="1:11" x14ac:dyDescent="0.3">
      <c r="A52" s="5">
        <v>35</v>
      </c>
      <c r="B52" s="5">
        <v>30</v>
      </c>
      <c r="C52" s="5">
        <v>5</v>
      </c>
      <c r="D52" s="5">
        <v>0</v>
      </c>
      <c r="E52" s="5">
        <v>116.66</v>
      </c>
      <c r="F52" s="5">
        <v>4</v>
      </c>
      <c r="G52" s="5" t="s">
        <v>109</v>
      </c>
      <c r="H52" s="5">
        <v>2</v>
      </c>
      <c r="I52" s="5" t="s">
        <v>132</v>
      </c>
      <c r="J52" s="5" t="s">
        <v>18</v>
      </c>
      <c r="K52" s="9">
        <v>40836</v>
      </c>
    </row>
    <row r="53" spans="1:11" x14ac:dyDescent="0.3">
      <c r="A53" s="7">
        <v>86</v>
      </c>
      <c r="B53" s="7">
        <v>99</v>
      </c>
      <c r="C53" s="7">
        <v>11</v>
      </c>
      <c r="D53" s="7">
        <v>0</v>
      </c>
      <c r="E53" s="7">
        <v>86.86</v>
      </c>
      <c r="F53" s="7">
        <v>4</v>
      </c>
      <c r="G53" s="7" t="s">
        <v>115</v>
      </c>
      <c r="H53" s="7">
        <v>2</v>
      </c>
      <c r="I53" s="7" t="s">
        <v>132</v>
      </c>
      <c r="J53" s="7" t="s">
        <v>128</v>
      </c>
      <c r="K53" s="10">
        <v>40839</v>
      </c>
    </row>
    <row r="54" spans="1:11" x14ac:dyDescent="0.3">
      <c r="A54" s="5">
        <v>0</v>
      </c>
      <c r="B54" s="5">
        <v>5</v>
      </c>
      <c r="C54" s="5">
        <v>0</v>
      </c>
      <c r="D54" s="5">
        <v>0</v>
      </c>
      <c r="E54" s="5">
        <v>0</v>
      </c>
      <c r="F54" s="5">
        <v>3</v>
      </c>
      <c r="G54" s="5" t="s">
        <v>114</v>
      </c>
      <c r="H54" s="5">
        <v>1</v>
      </c>
      <c r="I54" s="5" t="s">
        <v>132</v>
      </c>
      <c r="J54" s="5" t="s">
        <v>21</v>
      </c>
      <c r="K54" s="9">
        <v>40841</v>
      </c>
    </row>
    <row r="55" spans="1:11" x14ac:dyDescent="0.3">
      <c r="A55" s="7">
        <v>3</v>
      </c>
      <c r="B55" s="7">
        <v>6</v>
      </c>
      <c r="C55" s="7">
        <v>0</v>
      </c>
      <c r="D55" s="7">
        <v>0</v>
      </c>
      <c r="E55" s="7">
        <v>50</v>
      </c>
      <c r="F55" s="7">
        <v>4</v>
      </c>
      <c r="G55" s="7" t="s">
        <v>114</v>
      </c>
      <c r="H55" s="7">
        <v>2</v>
      </c>
      <c r="I55" s="7" t="s">
        <v>126</v>
      </c>
      <c r="J55" s="7" t="s">
        <v>57</v>
      </c>
      <c r="K55" s="10">
        <v>40876</v>
      </c>
    </row>
    <row r="56" spans="1:11" x14ac:dyDescent="0.3">
      <c r="A56" s="5">
        <v>117</v>
      </c>
      <c r="B56" s="5">
        <v>123</v>
      </c>
      <c r="C56" s="5">
        <v>14</v>
      </c>
      <c r="D56" s="5">
        <v>0</v>
      </c>
      <c r="E56" s="5">
        <v>95.12</v>
      </c>
      <c r="F56" s="5">
        <v>4</v>
      </c>
      <c r="G56" s="5" t="s">
        <v>111</v>
      </c>
      <c r="H56" s="5">
        <v>2</v>
      </c>
      <c r="I56" s="5" t="s">
        <v>126</v>
      </c>
      <c r="J56" s="5" t="s">
        <v>32</v>
      </c>
      <c r="K56" s="9">
        <v>40879</v>
      </c>
    </row>
    <row r="57" spans="1:11" x14ac:dyDescent="0.3">
      <c r="A57" s="7">
        <v>20</v>
      </c>
      <c r="B57" s="7">
        <v>30</v>
      </c>
      <c r="C57" s="7">
        <v>3</v>
      </c>
      <c r="D57" s="7">
        <v>0</v>
      </c>
      <c r="E57" s="7">
        <v>66.66</v>
      </c>
      <c r="F57" s="7">
        <v>4</v>
      </c>
      <c r="G57" s="7" t="s">
        <v>109</v>
      </c>
      <c r="H57" s="7">
        <v>2</v>
      </c>
      <c r="I57" s="7" t="s">
        <v>126</v>
      </c>
      <c r="J57" s="7" t="s">
        <v>26</v>
      </c>
      <c r="K57" s="10">
        <v>40882</v>
      </c>
    </row>
    <row r="58" spans="1:11" x14ac:dyDescent="0.3">
      <c r="A58" s="5">
        <v>23</v>
      </c>
      <c r="B58" s="5">
        <v>11</v>
      </c>
      <c r="C58" s="5">
        <v>3</v>
      </c>
      <c r="D58" s="5">
        <v>0</v>
      </c>
      <c r="E58" s="5">
        <v>209.09</v>
      </c>
      <c r="F58" s="5">
        <v>6</v>
      </c>
      <c r="G58" s="5" t="s">
        <v>115</v>
      </c>
      <c r="H58" s="5">
        <v>1</v>
      </c>
      <c r="I58" s="5" t="s">
        <v>126</v>
      </c>
      <c r="J58" s="5" t="s">
        <v>58</v>
      </c>
      <c r="K58" s="9">
        <v>40885</v>
      </c>
    </row>
    <row r="59" spans="1:11" x14ac:dyDescent="0.3">
      <c r="A59" s="7">
        <v>80</v>
      </c>
      <c r="B59" s="7">
        <v>85</v>
      </c>
      <c r="C59" s="7">
        <v>5</v>
      </c>
      <c r="D59" s="7">
        <v>0</v>
      </c>
      <c r="E59" s="7">
        <v>94.11</v>
      </c>
      <c r="F59" s="7">
        <v>5</v>
      </c>
      <c r="G59" s="7" t="s">
        <v>111</v>
      </c>
      <c r="H59" s="7">
        <v>1</v>
      </c>
      <c r="I59" s="7" t="s">
        <v>126</v>
      </c>
      <c r="J59" s="7" t="s">
        <v>35</v>
      </c>
      <c r="K59" s="10">
        <v>40888</v>
      </c>
    </row>
    <row r="60" spans="1:11" x14ac:dyDescent="0.3">
      <c r="A60" s="5">
        <v>31</v>
      </c>
      <c r="B60" s="5">
        <v>34</v>
      </c>
      <c r="C60" s="5">
        <v>3</v>
      </c>
      <c r="D60" s="5">
        <v>0</v>
      </c>
      <c r="E60" s="5">
        <v>91.17</v>
      </c>
      <c r="F60" s="5">
        <v>3</v>
      </c>
      <c r="G60" s="5" t="s">
        <v>111</v>
      </c>
      <c r="H60" s="5">
        <v>2</v>
      </c>
      <c r="I60" s="5" t="s">
        <v>116</v>
      </c>
      <c r="J60" s="5" t="s">
        <v>59</v>
      </c>
      <c r="K60" s="9">
        <v>40944</v>
      </c>
    </row>
    <row r="61" spans="1:11" x14ac:dyDescent="0.3">
      <c r="A61" s="7">
        <v>18</v>
      </c>
      <c r="B61" s="7">
        <v>28</v>
      </c>
      <c r="C61" s="7">
        <v>1</v>
      </c>
      <c r="D61" s="7">
        <v>0</v>
      </c>
      <c r="E61" s="7">
        <v>64.28</v>
      </c>
      <c r="F61" s="7">
        <v>3</v>
      </c>
      <c r="G61" s="7" t="s">
        <v>111</v>
      </c>
      <c r="H61" s="7">
        <v>2</v>
      </c>
      <c r="I61" s="7" t="s">
        <v>116</v>
      </c>
      <c r="J61" s="7" t="s">
        <v>62</v>
      </c>
      <c r="K61" s="10">
        <v>40951</v>
      </c>
    </row>
    <row r="62" spans="1:11" x14ac:dyDescent="0.3">
      <c r="A62" s="5">
        <v>12</v>
      </c>
      <c r="B62" s="5">
        <v>25</v>
      </c>
      <c r="C62" s="5">
        <v>0</v>
      </c>
      <c r="D62" s="5">
        <v>0</v>
      </c>
      <c r="E62" s="5">
        <v>48</v>
      </c>
      <c r="F62" s="5">
        <v>3</v>
      </c>
      <c r="G62" s="5" t="s">
        <v>111</v>
      </c>
      <c r="H62" s="5">
        <v>2</v>
      </c>
      <c r="I62" s="5" t="s">
        <v>116</v>
      </c>
      <c r="J62" s="5" t="s">
        <v>63</v>
      </c>
      <c r="K62" s="9">
        <v>40958</v>
      </c>
    </row>
    <row r="63" spans="1:11" x14ac:dyDescent="0.3">
      <c r="A63" s="7">
        <v>21</v>
      </c>
      <c r="B63" s="7">
        <v>27</v>
      </c>
      <c r="C63" s="7">
        <v>2</v>
      </c>
      <c r="D63" s="7">
        <v>0</v>
      </c>
      <c r="E63" s="7">
        <v>77.77</v>
      </c>
      <c r="F63" s="7">
        <v>4</v>
      </c>
      <c r="G63" s="7" t="s">
        <v>111</v>
      </c>
      <c r="H63" s="7">
        <v>2</v>
      </c>
      <c r="I63" s="7" t="s">
        <v>116</v>
      </c>
      <c r="J63" s="7" t="s">
        <v>60</v>
      </c>
      <c r="K63" s="10">
        <v>40965</v>
      </c>
    </row>
    <row r="64" spans="1:11" x14ac:dyDescent="0.3">
      <c r="A64" s="5">
        <v>66</v>
      </c>
      <c r="B64" s="5">
        <v>82</v>
      </c>
      <c r="C64" s="5">
        <v>5</v>
      </c>
      <c r="D64" s="5">
        <v>0</v>
      </c>
      <c r="E64" s="5">
        <v>80.48</v>
      </c>
      <c r="F64" s="5">
        <v>3</v>
      </c>
      <c r="G64" s="5" t="s">
        <v>114</v>
      </c>
      <c r="H64" s="5">
        <v>1</v>
      </c>
      <c r="I64" s="5" t="s">
        <v>117</v>
      </c>
      <c r="J64" s="5" t="s">
        <v>118</v>
      </c>
      <c r="K64" s="9">
        <v>40984</v>
      </c>
    </row>
    <row r="65" spans="1:11" x14ac:dyDescent="0.3">
      <c r="A65" s="7">
        <v>106</v>
      </c>
      <c r="B65" s="7">
        <v>113</v>
      </c>
      <c r="C65" s="7">
        <v>9</v>
      </c>
      <c r="D65" s="7">
        <v>0</v>
      </c>
      <c r="E65" s="7">
        <v>93.8</v>
      </c>
      <c r="F65" s="7">
        <v>3</v>
      </c>
      <c r="G65" s="7" t="s">
        <v>111</v>
      </c>
      <c r="H65" s="7">
        <v>1</v>
      </c>
      <c r="I65" s="7" t="s">
        <v>110</v>
      </c>
      <c r="J65" s="7" t="s">
        <v>65</v>
      </c>
      <c r="K65" s="10">
        <v>41111</v>
      </c>
    </row>
    <row r="66" spans="1:11" x14ac:dyDescent="0.3">
      <c r="A66" s="5">
        <v>1</v>
      </c>
      <c r="B66" s="5">
        <v>5</v>
      </c>
      <c r="C66" s="5">
        <v>0</v>
      </c>
      <c r="D66" s="5">
        <v>0</v>
      </c>
      <c r="E66" s="5">
        <v>20</v>
      </c>
      <c r="F66" s="5">
        <v>3</v>
      </c>
      <c r="G66" s="5" t="s">
        <v>111</v>
      </c>
      <c r="H66" s="5">
        <v>1</v>
      </c>
      <c r="I66" s="5" t="s">
        <v>110</v>
      </c>
      <c r="J66" s="5" t="s">
        <v>65</v>
      </c>
      <c r="K66" s="9">
        <v>41114</v>
      </c>
    </row>
    <row r="67" spans="1:11" x14ac:dyDescent="0.3">
      <c r="A67" s="7">
        <v>38</v>
      </c>
      <c r="B67" s="7">
        <v>65</v>
      </c>
      <c r="C67" s="7">
        <v>2</v>
      </c>
      <c r="D67" s="7">
        <v>0</v>
      </c>
      <c r="E67" s="7">
        <v>58.46</v>
      </c>
      <c r="F67" s="7">
        <v>3</v>
      </c>
      <c r="G67" s="7" t="s">
        <v>111</v>
      </c>
      <c r="H67" s="7">
        <v>2</v>
      </c>
      <c r="I67" s="7" t="s">
        <v>110</v>
      </c>
      <c r="J67" s="7" t="s">
        <v>113</v>
      </c>
      <c r="K67" s="10">
        <v>41118</v>
      </c>
    </row>
    <row r="68" spans="1:11" x14ac:dyDescent="0.3">
      <c r="A68" s="5">
        <v>128</v>
      </c>
      <c r="B68" s="5">
        <v>119</v>
      </c>
      <c r="C68" s="5">
        <v>12</v>
      </c>
      <c r="D68" s="5">
        <v>1</v>
      </c>
      <c r="E68" s="5">
        <v>107.56</v>
      </c>
      <c r="F68" s="5">
        <v>3</v>
      </c>
      <c r="G68" s="5" t="s">
        <v>115</v>
      </c>
      <c r="H68" s="5">
        <v>2</v>
      </c>
      <c r="I68" s="5" t="s">
        <v>110</v>
      </c>
      <c r="J68" s="5" t="s">
        <v>113</v>
      </c>
      <c r="K68" s="9">
        <v>41121</v>
      </c>
    </row>
    <row r="69" spans="1:11" x14ac:dyDescent="0.3">
      <c r="A69" s="7">
        <v>23</v>
      </c>
      <c r="B69" s="7">
        <v>35</v>
      </c>
      <c r="C69" s="7">
        <v>2</v>
      </c>
      <c r="D69" s="7">
        <v>0</v>
      </c>
      <c r="E69" s="7">
        <v>65.709999999999994</v>
      </c>
      <c r="F69" s="7">
        <v>3</v>
      </c>
      <c r="G69" s="7" t="s">
        <v>109</v>
      </c>
      <c r="H69" s="7">
        <v>1</v>
      </c>
      <c r="I69" s="7" t="s">
        <v>110</v>
      </c>
      <c r="J69" s="7" t="s">
        <v>66</v>
      </c>
      <c r="K69" s="10">
        <v>41125</v>
      </c>
    </row>
    <row r="70" spans="1:11" x14ac:dyDescent="0.3">
      <c r="A70" s="5">
        <v>0</v>
      </c>
      <c r="B70" s="5">
        <v>5</v>
      </c>
      <c r="C70" s="5">
        <v>0</v>
      </c>
      <c r="D70" s="5">
        <v>0</v>
      </c>
      <c r="E70" s="5">
        <v>0</v>
      </c>
      <c r="F70" s="5">
        <v>3</v>
      </c>
      <c r="G70" s="5" t="s">
        <v>114</v>
      </c>
      <c r="H70" s="5">
        <v>1</v>
      </c>
      <c r="I70" s="5" t="s">
        <v>127</v>
      </c>
      <c r="J70" s="5" t="s">
        <v>35</v>
      </c>
      <c r="K70" s="9">
        <v>41273</v>
      </c>
    </row>
    <row r="71" spans="1:11" x14ac:dyDescent="0.3">
      <c r="A71" s="7">
        <v>6</v>
      </c>
      <c r="B71" s="7">
        <v>9</v>
      </c>
      <c r="C71" s="7">
        <v>1</v>
      </c>
      <c r="D71" s="7">
        <v>0</v>
      </c>
      <c r="E71" s="7">
        <v>66.66</v>
      </c>
      <c r="F71" s="7">
        <v>3</v>
      </c>
      <c r="G71" s="7" t="s">
        <v>111</v>
      </c>
      <c r="H71" s="7">
        <v>2</v>
      </c>
      <c r="I71" s="7" t="s">
        <v>127</v>
      </c>
      <c r="J71" s="7" t="s">
        <v>21</v>
      </c>
      <c r="K71" s="10">
        <v>41277</v>
      </c>
    </row>
    <row r="72" spans="1:11" x14ac:dyDescent="0.3">
      <c r="A72" s="5">
        <v>7</v>
      </c>
      <c r="B72" s="5">
        <v>17</v>
      </c>
      <c r="C72" s="5">
        <v>1</v>
      </c>
      <c r="D72" s="5">
        <v>0</v>
      </c>
      <c r="E72" s="5">
        <v>41.17</v>
      </c>
      <c r="F72" s="5">
        <v>3</v>
      </c>
      <c r="G72" s="5" t="s">
        <v>111</v>
      </c>
      <c r="H72" s="5">
        <v>1</v>
      </c>
      <c r="I72" s="5" t="s">
        <v>127</v>
      </c>
      <c r="J72" s="5" t="s">
        <v>42</v>
      </c>
      <c r="K72" s="9">
        <v>41280</v>
      </c>
    </row>
    <row r="73" spans="1:11" x14ac:dyDescent="0.3">
      <c r="A73" s="7">
        <v>15</v>
      </c>
      <c r="B73" s="7">
        <v>22</v>
      </c>
      <c r="C73" s="7">
        <v>1</v>
      </c>
      <c r="D73" s="7">
        <v>0</v>
      </c>
      <c r="E73" s="7">
        <v>68.180000000000007</v>
      </c>
      <c r="F73" s="7">
        <v>3</v>
      </c>
      <c r="G73" s="7" t="s">
        <v>111</v>
      </c>
      <c r="H73" s="7">
        <v>2</v>
      </c>
      <c r="I73" s="7" t="s">
        <v>132</v>
      </c>
      <c r="J73" s="7" t="s">
        <v>19</v>
      </c>
      <c r="K73" s="10">
        <v>41285</v>
      </c>
    </row>
    <row r="74" spans="1:11" x14ac:dyDescent="0.3">
      <c r="A74" s="5">
        <v>37</v>
      </c>
      <c r="B74" s="5">
        <v>54</v>
      </c>
      <c r="C74" s="5">
        <v>1</v>
      </c>
      <c r="D74" s="5">
        <v>1</v>
      </c>
      <c r="E74" s="5">
        <v>68.510000000000005</v>
      </c>
      <c r="F74" s="5">
        <v>3</v>
      </c>
      <c r="G74" s="5" t="s">
        <v>111</v>
      </c>
      <c r="H74" s="5">
        <v>1</v>
      </c>
      <c r="I74" s="5" t="s">
        <v>132</v>
      </c>
      <c r="J74" s="5" t="s">
        <v>69</v>
      </c>
      <c r="K74" s="9">
        <v>41289</v>
      </c>
    </row>
    <row r="75" spans="1:11" x14ac:dyDescent="0.3">
      <c r="A75" s="7">
        <v>77</v>
      </c>
      <c r="B75" s="7">
        <v>79</v>
      </c>
      <c r="C75" s="7">
        <v>9</v>
      </c>
      <c r="D75" s="7">
        <v>2</v>
      </c>
      <c r="E75" s="7">
        <v>97.46</v>
      </c>
      <c r="F75" s="7">
        <v>3</v>
      </c>
      <c r="G75" s="7" t="s">
        <v>115</v>
      </c>
      <c r="H75" s="7">
        <v>2</v>
      </c>
      <c r="I75" s="7" t="s">
        <v>132</v>
      </c>
      <c r="J75" s="7" t="s">
        <v>70</v>
      </c>
      <c r="K75" s="10">
        <v>41293</v>
      </c>
    </row>
    <row r="76" spans="1:11" x14ac:dyDescent="0.3">
      <c r="A76" s="5">
        <v>26</v>
      </c>
      <c r="B76" s="5">
        <v>33</v>
      </c>
      <c r="C76" s="5">
        <v>3</v>
      </c>
      <c r="D76" s="5">
        <v>0</v>
      </c>
      <c r="E76" s="5">
        <v>78.78</v>
      </c>
      <c r="F76" s="5">
        <v>3</v>
      </c>
      <c r="G76" s="5" t="s">
        <v>111</v>
      </c>
      <c r="H76" s="5">
        <v>2</v>
      </c>
      <c r="I76" s="5" t="s">
        <v>132</v>
      </c>
      <c r="J76" s="5" t="s">
        <v>18</v>
      </c>
      <c r="K76" s="9">
        <v>41297</v>
      </c>
    </row>
    <row r="77" spans="1:11" x14ac:dyDescent="0.3">
      <c r="A77" s="7">
        <v>0</v>
      </c>
      <c r="B77" s="7">
        <v>1</v>
      </c>
      <c r="C77" s="7">
        <v>0</v>
      </c>
      <c r="D77" s="7">
        <v>0</v>
      </c>
      <c r="E77" s="7">
        <v>0</v>
      </c>
      <c r="F77" s="7">
        <v>3</v>
      </c>
      <c r="G77" s="7" t="s">
        <v>111</v>
      </c>
      <c r="H77" s="7">
        <v>1</v>
      </c>
      <c r="I77" s="7" t="s">
        <v>132</v>
      </c>
      <c r="J77" s="7" t="s">
        <v>71</v>
      </c>
      <c r="K77" s="10">
        <v>41301</v>
      </c>
    </row>
    <row r="78" spans="1:11" x14ac:dyDescent="0.3">
      <c r="A78" s="5">
        <v>43</v>
      </c>
      <c r="B78" s="5">
        <v>34</v>
      </c>
      <c r="C78" s="5">
        <v>4</v>
      </c>
      <c r="D78" s="5">
        <v>1</v>
      </c>
      <c r="E78" s="5">
        <v>126.47</v>
      </c>
      <c r="F78" s="5">
        <v>3</v>
      </c>
      <c r="G78" s="5" t="s">
        <v>111</v>
      </c>
      <c r="H78" s="5">
        <v>1</v>
      </c>
      <c r="I78" s="5" t="s">
        <v>132</v>
      </c>
      <c r="J78" s="5" t="s">
        <v>72</v>
      </c>
      <c r="K78" s="9">
        <v>41448</v>
      </c>
    </row>
    <row r="79" spans="1:11" x14ac:dyDescent="0.3">
      <c r="A79" s="7">
        <v>11</v>
      </c>
      <c r="B79" s="7">
        <v>21</v>
      </c>
      <c r="C79" s="7">
        <v>0</v>
      </c>
      <c r="D79" s="7">
        <v>1</v>
      </c>
      <c r="E79" s="7">
        <v>52.38</v>
      </c>
      <c r="F79" s="7">
        <v>3</v>
      </c>
      <c r="G79" s="7" t="s">
        <v>111</v>
      </c>
      <c r="H79" s="7">
        <v>1</v>
      </c>
      <c r="I79" s="7" t="s">
        <v>126</v>
      </c>
      <c r="J79" s="7" t="s">
        <v>46</v>
      </c>
      <c r="K79" s="10">
        <v>41455</v>
      </c>
    </row>
    <row r="80" spans="1:11" x14ac:dyDescent="0.3">
      <c r="A80" s="5">
        <v>102</v>
      </c>
      <c r="B80" s="5">
        <v>83</v>
      </c>
      <c r="C80" s="5">
        <v>13</v>
      </c>
      <c r="D80" s="5">
        <v>2</v>
      </c>
      <c r="E80" s="5">
        <v>122.89</v>
      </c>
      <c r="F80" s="5">
        <v>3</v>
      </c>
      <c r="G80" s="5" t="s">
        <v>111</v>
      </c>
      <c r="H80" s="5">
        <v>1</v>
      </c>
      <c r="I80" s="5" t="s">
        <v>126</v>
      </c>
      <c r="J80" s="5" t="s">
        <v>129</v>
      </c>
      <c r="K80" s="9">
        <v>41460</v>
      </c>
    </row>
    <row r="81" spans="1:11" x14ac:dyDescent="0.3">
      <c r="A81" s="7">
        <v>115</v>
      </c>
      <c r="B81" s="7">
        <v>108</v>
      </c>
      <c r="C81" s="7">
        <v>13</v>
      </c>
      <c r="D81" s="7">
        <v>1</v>
      </c>
      <c r="E81" s="7">
        <v>106.48</v>
      </c>
      <c r="F81" s="7">
        <v>3</v>
      </c>
      <c r="G81" s="7" t="s">
        <v>111</v>
      </c>
      <c r="H81" s="7">
        <v>2</v>
      </c>
      <c r="I81" s="7" t="s">
        <v>120</v>
      </c>
      <c r="J81" s="7" t="s">
        <v>29</v>
      </c>
      <c r="K81" s="10">
        <v>41479</v>
      </c>
    </row>
    <row r="82" spans="1:11" x14ac:dyDescent="0.3">
      <c r="A82" s="5">
        <v>14</v>
      </c>
      <c r="B82" s="5">
        <v>18</v>
      </c>
      <c r="C82" s="5">
        <v>2</v>
      </c>
      <c r="D82" s="5">
        <v>0</v>
      </c>
      <c r="E82" s="5">
        <v>77.77</v>
      </c>
      <c r="F82" s="5">
        <v>3</v>
      </c>
      <c r="G82" s="5" t="s">
        <v>111</v>
      </c>
      <c r="H82" s="5">
        <v>1</v>
      </c>
      <c r="I82" s="5" t="s">
        <v>120</v>
      </c>
      <c r="J82" s="5" t="s">
        <v>29</v>
      </c>
      <c r="K82" s="9">
        <v>41481</v>
      </c>
    </row>
    <row r="83" spans="1:11" x14ac:dyDescent="0.3">
      <c r="A83" s="7">
        <v>68</v>
      </c>
      <c r="B83" s="7">
        <v>88</v>
      </c>
      <c r="C83" s="7">
        <v>5</v>
      </c>
      <c r="D83" s="7">
        <v>1</v>
      </c>
      <c r="E83" s="7">
        <v>77.27</v>
      </c>
      <c r="F83" s="7">
        <v>3</v>
      </c>
      <c r="G83" s="7" t="s">
        <v>115</v>
      </c>
      <c r="H83" s="7">
        <v>2</v>
      </c>
      <c r="I83" s="7" t="s">
        <v>120</v>
      </c>
      <c r="J83" s="7" t="s">
        <v>29</v>
      </c>
      <c r="K83" s="10">
        <v>41483</v>
      </c>
    </row>
    <row r="84" spans="1:11" x14ac:dyDescent="0.3">
      <c r="A84" s="5">
        <v>61</v>
      </c>
      <c r="B84" s="5">
        <v>85</v>
      </c>
      <c r="C84" s="5">
        <v>6</v>
      </c>
      <c r="D84" s="5">
        <v>0</v>
      </c>
      <c r="E84" s="5">
        <v>71.760000000000005</v>
      </c>
      <c r="F84" s="5">
        <v>3</v>
      </c>
      <c r="G84" s="5" t="s">
        <v>109</v>
      </c>
      <c r="H84" s="5">
        <v>2</v>
      </c>
      <c r="I84" s="5" t="s">
        <v>116</v>
      </c>
      <c r="J84" s="5" t="s">
        <v>68</v>
      </c>
      <c r="K84" s="9">
        <v>41560</v>
      </c>
    </row>
    <row r="85" spans="1:11" x14ac:dyDescent="0.3">
      <c r="A85" s="7">
        <v>100</v>
      </c>
      <c r="B85" s="7">
        <v>52</v>
      </c>
      <c r="C85" s="7">
        <v>8</v>
      </c>
      <c r="D85" s="7">
        <v>7</v>
      </c>
      <c r="E85" s="7">
        <v>192.3</v>
      </c>
      <c r="F85" s="7">
        <v>3</v>
      </c>
      <c r="G85" s="7" t="s">
        <v>115</v>
      </c>
      <c r="H85" s="7">
        <v>2</v>
      </c>
      <c r="I85" s="7" t="s">
        <v>116</v>
      </c>
      <c r="J85" s="7" t="s">
        <v>25</v>
      </c>
      <c r="K85" s="10">
        <v>41563</v>
      </c>
    </row>
    <row r="86" spans="1:11" x14ac:dyDescent="0.3">
      <c r="A86" s="5">
        <v>68</v>
      </c>
      <c r="B86" s="5">
        <v>73</v>
      </c>
      <c r="C86" s="5">
        <v>9</v>
      </c>
      <c r="D86" s="5">
        <v>0</v>
      </c>
      <c r="E86" s="5">
        <v>93.15</v>
      </c>
      <c r="F86" s="5">
        <v>3</v>
      </c>
      <c r="G86" s="5" t="s">
        <v>111</v>
      </c>
      <c r="H86" s="5">
        <v>1</v>
      </c>
      <c r="I86" s="5" t="s">
        <v>116</v>
      </c>
      <c r="J86" s="5" t="s">
        <v>18</v>
      </c>
      <c r="K86" s="9">
        <v>41566</v>
      </c>
    </row>
    <row r="87" spans="1:11" x14ac:dyDescent="0.3">
      <c r="A87" s="7">
        <v>115</v>
      </c>
      <c r="B87" s="7">
        <v>66</v>
      </c>
      <c r="C87" s="7">
        <v>18</v>
      </c>
      <c r="D87" s="7">
        <v>1</v>
      </c>
      <c r="E87" s="7">
        <v>174.24</v>
      </c>
      <c r="F87" s="7">
        <v>3</v>
      </c>
      <c r="G87" s="7" t="s">
        <v>115</v>
      </c>
      <c r="H87" s="7">
        <v>2</v>
      </c>
      <c r="I87" s="7" t="s">
        <v>116</v>
      </c>
      <c r="J87" s="7" t="s">
        <v>20</v>
      </c>
      <c r="K87" s="10">
        <v>41577</v>
      </c>
    </row>
    <row r="88" spans="1:11" x14ac:dyDescent="0.3">
      <c r="A88" s="5">
        <v>0</v>
      </c>
      <c r="B88" s="5">
        <v>3</v>
      </c>
      <c r="C88" s="5">
        <v>0</v>
      </c>
      <c r="D88" s="5">
        <v>0</v>
      </c>
      <c r="E88" s="5">
        <v>0</v>
      </c>
      <c r="F88" s="5">
        <v>3</v>
      </c>
      <c r="G88" s="5" t="s">
        <v>112</v>
      </c>
      <c r="H88" s="5">
        <v>1</v>
      </c>
      <c r="I88" s="5" t="s">
        <v>116</v>
      </c>
      <c r="J88" s="5" t="s">
        <v>34</v>
      </c>
      <c r="K88" s="9">
        <v>41580</v>
      </c>
    </row>
    <row r="89" spans="1:11" x14ac:dyDescent="0.3">
      <c r="A89" s="7">
        <v>86</v>
      </c>
      <c r="B89" s="7">
        <v>84</v>
      </c>
      <c r="C89" s="7">
        <v>9</v>
      </c>
      <c r="D89" s="7">
        <v>2</v>
      </c>
      <c r="E89" s="7">
        <v>102.38</v>
      </c>
      <c r="F89" s="7">
        <v>3</v>
      </c>
      <c r="G89" s="7" t="s">
        <v>111</v>
      </c>
      <c r="H89" s="7">
        <v>2</v>
      </c>
      <c r="I89" s="7" t="s">
        <v>126</v>
      </c>
      <c r="J89" s="7" t="s">
        <v>69</v>
      </c>
      <c r="K89" s="10">
        <v>41599</v>
      </c>
    </row>
    <row r="90" spans="1:11" x14ac:dyDescent="0.3">
      <c r="A90" s="5">
        <v>99</v>
      </c>
      <c r="B90" s="5">
        <v>100</v>
      </c>
      <c r="C90" s="5">
        <v>9</v>
      </c>
      <c r="D90" s="5">
        <v>0</v>
      </c>
      <c r="E90" s="5">
        <v>99</v>
      </c>
      <c r="F90" s="5">
        <v>3</v>
      </c>
      <c r="G90" s="5" t="s">
        <v>111</v>
      </c>
      <c r="H90" s="5">
        <v>1</v>
      </c>
      <c r="I90" s="5" t="s">
        <v>126</v>
      </c>
      <c r="J90" s="5" t="s">
        <v>32</v>
      </c>
      <c r="K90" s="9">
        <v>41602</v>
      </c>
    </row>
    <row r="91" spans="1:11" x14ac:dyDescent="0.3">
      <c r="A91" s="7">
        <v>19</v>
      </c>
      <c r="B91" s="7">
        <v>18</v>
      </c>
      <c r="C91" s="7">
        <v>3</v>
      </c>
      <c r="D91" s="7">
        <v>0</v>
      </c>
      <c r="E91" s="7">
        <v>105.55</v>
      </c>
      <c r="F91" s="7">
        <v>3</v>
      </c>
      <c r="G91" s="7" t="s">
        <v>111</v>
      </c>
      <c r="H91" s="7">
        <v>2</v>
      </c>
      <c r="I91" s="7" t="s">
        <v>126</v>
      </c>
      <c r="J91" s="7" t="s">
        <v>73</v>
      </c>
      <c r="K91" s="10">
        <v>41605</v>
      </c>
    </row>
    <row r="92" spans="1:11" x14ac:dyDescent="0.3">
      <c r="A92" s="5">
        <v>31</v>
      </c>
      <c r="B92" s="5">
        <v>35</v>
      </c>
      <c r="C92" s="5">
        <v>5</v>
      </c>
      <c r="D92" s="5">
        <v>0</v>
      </c>
      <c r="E92" s="5">
        <v>88.57</v>
      </c>
      <c r="F92" s="5">
        <v>3</v>
      </c>
      <c r="G92" s="5" t="s">
        <v>111</v>
      </c>
      <c r="H92" s="5">
        <v>2</v>
      </c>
      <c r="I92" s="5" t="s">
        <v>119</v>
      </c>
      <c r="J92" s="5" t="s">
        <v>15</v>
      </c>
      <c r="K92" s="9">
        <v>41613</v>
      </c>
    </row>
    <row r="93" spans="1:11" x14ac:dyDescent="0.3">
      <c r="A93" s="7">
        <v>0</v>
      </c>
      <c r="B93" s="7">
        <v>5</v>
      </c>
      <c r="C93" s="7">
        <v>0</v>
      </c>
      <c r="D93" s="7">
        <v>0</v>
      </c>
      <c r="E93" s="7">
        <v>0</v>
      </c>
      <c r="F93" s="7">
        <v>3</v>
      </c>
      <c r="G93" s="7" t="s">
        <v>111</v>
      </c>
      <c r="H93" s="7">
        <v>2</v>
      </c>
      <c r="I93" s="7" t="s">
        <v>119</v>
      </c>
      <c r="J93" s="7" t="s">
        <v>36</v>
      </c>
      <c r="K93" s="10">
        <v>41616</v>
      </c>
    </row>
    <row r="94" spans="1:11" x14ac:dyDescent="0.3">
      <c r="A94" s="5">
        <v>123</v>
      </c>
      <c r="B94" s="5">
        <v>111</v>
      </c>
      <c r="C94" s="5">
        <v>11</v>
      </c>
      <c r="D94" s="5">
        <v>2</v>
      </c>
      <c r="E94" s="5">
        <v>110.81</v>
      </c>
      <c r="F94" s="5">
        <v>3</v>
      </c>
      <c r="G94" s="5" t="s">
        <v>111</v>
      </c>
      <c r="H94" s="5">
        <v>2</v>
      </c>
      <c r="I94" s="5" t="s">
        <v>121</v>
      </c>
      <c r="J94" s="5" t="s">
        <v>74</v>
      </c>
      <c r="K94" s="9">
        <v>41658</v>
      </c>
    </row>
    <row r="95" spans="1:11" x14ac:dyDescent="0.3">
      <c r="A95" s="7">
        <v>78</v>
      </c>
      <c r="B95" s="7">
        <v>65</v>
      </c>
      <c r="C95" s="7">
        <v>7</v>
      </c>
      <c r="D95" s="7">
        <v>2</v>
      </c>
      <c r="E95" s="7">
        <v>120</v>
      </c>
      <c r="F95" s="7">
        <v>3</v>
      </c>
      <c r="G95" s="7" t="s">
        <v>111</v>
      </c>
      <c r="H95" s="7">
        <v>2</v>
      </c>
      <c r="I95" s="7" t="s">
        <v>121</v>
      </c>
      <c r="J95" s="7" t="s">
        <v>75</v>
      </c>
      <c r="K95" s="10">
        <v>41661</v>
      </c>
    </row>
    <row r="96" spans="1:11" x14ac:dyDescent="0.3">
      <c r="A96" s="5">
        <v>2</v>
      </c>
      <c r="B96" s="5">
        <v>10</v>
      </c>
      <c r="C96" s="5">
        <v>0</v>
      </c>
      <c r="D96" s="5">
        <v>0</v>
      </c>
      <c r="E96" s="5">
        <v>20</v>
      </c>
      <c r="F96" s="5">
        <v>2</v>
      </c>
      <c r="G96" s="5" t="s">
        <v>111</v>
      </c>
      <c r="H96" s="5">
        <v>1</v>
      </c>
      <c r="I96" s="5" t="s">
        <v>121</v>
      </c>
      <c r="J96" s="5" t="s">
        <v>75</v>
      </c>
      <c r="K96" s="9">
        <v>41667</v>
      </c>
    </row>
    <row r="97" spans="1:11" x14ac:dyDescent="0.3">
      <c r="A97" s="7">
        <v>82</v>
      </c>
      <c r="B97" s="7">
        <v>78</v>
      </c>
      <c r="C97" s="7">
        <v>7</v>
      </c>
      <c r="D97" s="7">
        <v>3</v>
      </c>
      <c r="E97" s="7">
        <v>105.12</v>
      </c>
      <c r="F97" s="7">
        <v>3</v>
      </c>
      <c r="G97" s="7" t="s">
        <v>111</v>
      </c>
      <c r="H97" s="7">
        <v>2</v>
      </c>
      <c r="I97" s="7" t="s">
        <v>121</v>
      </c>
      <c r="J97" s="7" t="s">
        <v>77</v>
      </c>
      <c r="K97" s="10">
        <v>41670</v>
      </c>
    </row>
    <row r="98" spans="1:11" x14ac:dyDescent="0.3">
      <c r="A98" s="5">
        <v>136</v>
      </c>
      <c r="B98" s="5">
        <v>122</v>
      </c>
      <c r="C98" s="5">
        <v>16</v>
      </c>
      <c r="D98" s="5">
        <v>2</v>
      </c>
      <c r="E98" s="5">
        <v>111.47</v>
      </c>
      <c r="F98" s="5">
        <v>3</v>
      </c>
      <c r="G98" s="5" t="s">
        <v>114</v>
      </c>
      <c r="H98" s="5">
        <v>2</v>
      </c>
      <c r="I98" s="5" t="s">
        <v>117</v>
      </c>
      <c r="J98" s="5" t="s">
        <v>78</v>
      </c>
      <c r="K98" s="9">
        <v>41696</v>
      </c>
    </row>
    <row r="99" spans="1:11" x14ac:dyDescent="0.3">
      <c r="A99" s="7">
        <v>0</v>
      </c>
      <c r="B99" s="7">
        <v>3</v>
      </c>
      <c r="C99" s="7">
        <v>0</v>
      </c>
      <c r="D99" s="7">
        <v>0</v>
      </c>
      <c r="E99" s="7">
        <v>0</v>
      </c>
      <c r="F99" s="7">
        <v>3</v>
      </c>
      <c r="G99" s="7" t="s">
        <v>111</v>
      </c>
      <c r="H99" s="7">
        <v>1</v>
      </c>
      <c r="I99" s="7" t="s">
        <v>132</v>
      </c>
      <c r="J99" s="7" t="s">
        <v>55</v>
      </c>
      <c r="K99" s="10">
        <v>41878</v>
      </c>
    </row>
    <row r="100" spans="1:11" x14ac:dyDescent="0.3">
      <c r="A100" s="5">
        <v>40</v>
      </c>
      <c r="B100" s="5">
        <v>50</v>
      </c>
      <c r="C100" s="5">
        <v>2</v>
      </c>
      <c r="D100" s="5">
        <v>1</v>
      </c>
      <c r="E100" s="5">
        <v>80</v>
      </c>
      <c r="F100" s="5">
        <v>3</v>
      </c>
      <c r="G100" s="5" t="s">
        <v>111</v>
      </c>
      <c r="H100" s="5">
        <v>2</v>
      </c>
      <c r="I100" s="5" t="s">
        <v>132</v>
      </c>
      <c r="J100" s="5" t="s">
        <v>79</v>
      </c>
      <c r="K100" s="9">
        <v>41881</v>
      </c>
    </row>
    <row r="101" spans="1:11" x14ac:dyDescent="0.3">
      <c r="A101" s="7">
        <v>1</v>
      </c>
      <c r="B101" s="7">
        <v>3</v>
      </c>
      <c r="C101" s="7">
        <v>0</v>
      </c>
      <c r="D101" s="7">
        <v>0</v>
      </c>
      <c r="E101" s="7">
        <v>33.33</v>
      </c>
      <c r="F101" s="7">
        <v>3</v>
      </c>
      <c r="G101" s="7" t="s">
        <v>115</v>
      </c>
      <c r="H101" s="7">
        <v>2</v>
      </c>
      <c r="I101" s="7" t="s">
        <v>132</v>
      </c>
      <c r="J101" s="7" t="s">
        <v>72</v>
      </c>
      <c r="K101" s="10">
        <v>41884</v>
      </c>
    </row>
    <row r="102" spans="1:11" x14ac:dyDescent="0.3">
      <c r="A102" s="5">
        <v>13</v>
      </c>
      <c r="B102" s="5">
        <v>21</v>
      </c>
      <c r="C102" s="5">
        <v>2</v>
      </c>
      <c r="D102" s="5">
        <v>0</v>
      </c>
      <c r="E102" s="5">
        <v>61.9</v>
      </c>
      <c r="F102" s="5">
        <v>3</v>
      </c>
      <c r="G102" s="5" t="s">
        <v>111</v>
      </c>
      <c r="H102" s="5">
        <v>2</v>
      </c>
      <c r="I102" s="5" t="s">
        <v>132</v>
      </c>
      <c r="J102" s="5" t="s">
        <v>80</v>
      </c>
      <c r="K102" s="9">
        <v>41887</v>
      </c>
    </row>
    <row r="103" spans="1:11" x14ac:dyDescent="0.3">
      <c r="A103" s="7">
        <v>2</v>
      </c>
      <c r="B103" s="7">
        <v>5</v>
      </c>
      <c r="C103" s="7">
        <v>0</v>
      </c>
      <c r="D103" s="7">
        <v>0</v>
      </c>
      <c r="E103" s="7">
        <v>40</v>
      </c>
      <c r="F103" s="7">
        <v>3</v>
      </c>
      <c r="G103" s="7" t="s">
        <v>111</v>
      </c>
      <c r="H103" s="7">
        <v>2</v>
      </c>
      <c r="I103" s="7" t="s">
        <v>126</v>
      </c>
      <c r="J103" s="7" t="s">
        <v>69</v>
      </c>
      <c r="K103" s="10">
        <v>41920</v>
      </c>
    </row>
    <row r="104" spans="1:11" x14ac:dyDescent="0.3">
      <c r="A104" s="5">
        <v>62</v>
      </c>
      <c r="B104" s="5">
        <v>78</v>
      </c>
      <c r="C104" s="5">
        <v>5</v>
      </c>
      <c r="D104" s="5">
        <v>0</v>
      </c>
      <c r="E104" s="5">
        <v>79.48</v>
      </c>
      <c r="F104" s="5">
        <v>4</v>
      </c>
      <c r="G104" s="5" t="s">
        <v>111</v>
      </c>
      <c r="H104" s="5">
        <v>1</v>
      </c>
      <c r="I104" s="5" t="s">
        <v>126</v>
      </c>
      <c r="J104" s="5" t="s">
        <v>42</v>
      </c>
      <c r="K104" s="9">
        <v>41923</v>
      </c>
    </row>
    <row r="105" spans="1:11" x14ac:dyDescent="0.3">
      <c r="A105" s="7">
        <v>127</v>
      </c>
      <c r="B105" s="7">
        <v>114</v>
      </c>
      <c r="C105" s="7">
        <v>13</v>
      </c>
      <c r="D105" s="7">
        <v>3</v>
      </c>
      <c r="E105" s="7">
        <v>111.4</v>
      </c>
      <c r="F105" s="7">
        <v>3</v>
      </c>
      <c r="G105" s="7" t="s">
        <v>112</v>
      </c>
      <c r="H105" s="7">
        <v>1</v>
      </c>
      <c r="I105" s="7" t="s">
        <v>126</v>
      </c>
      <c r="J105" s="7" t="s">
        <v>71</v>
      </c>
      <c r="K105" s="10">
        <v>41929</v>
      </c>
    </row>
    <row r="106" spans="1:11" x14ac:dyDescent="0.3">
      <c r="A106" s="5">
        <v>22</v>
      </c>
      <c r="B106" s="5">
        <v>21</v>
      </c>
      <c r="C106" s="5">
        <v>2</v>
      </c>
      <c r="D106" s="5">
        <v>0</v>
      </c>
      <c r="E106" s="5">
        <v>104.76</v>
      </c>
      <c r="F106" s="5">
        <v>4</v>
      </c>
      <c r="G106" s="5" t="s">
        <v>111</v>
      </c>
      <c r="H106" s="5">
        <v>1</v>
      </c>
      <c r="I106" s="5" t="s">
        <v>110</v>
      </c>
      <c r="J106" s="5" t="s">
        <v>57</v>
      </c>
      <c r="K106" s="9">
        <v>41945</v>
      </c>
    </row>
    <row r="107" spans="1:11" x14ac:dyDescent="0.3">
      <c r="A107" s="7">
        <v>49</v>
      </c>
      <c r="B107" s="7">
        <v>44</v>
      </c>
      <c r="C107" s="7">
        <v>2</v>
      </c>
      <c r="D107" s="7">
        <v>2</v>
      </c>
      <c r="E107" s="7">
        <v>111.36</v>
      </c>
      <c r="F107" s="7">
        <v>4</v>
      </c>
      <c r="G107" s="7" t="s">
        <v>111</v>
      </c>
      <c r="H107" s="7">
        <v>2</v>
      </c>
      <c r="I107" s="7" t="s">
        <v>110</v>
      </c>
      <c r="J107" s="7" t="s">
        <v>26</v>
      </c>
      <c r="K107" s="10">
        <v>41949</v>
      </c>
    </row>
    <row r="108" spans="1:11" x14ac:dyDescent="0.3">
      <c r="A108" s="5">
        <v>53</v>
      </c>
      <c r="B108" s="5">
        <v>61</v>
      </c>
      <c r="C108" s="5">
        <v>4</v>
      </c>
      <c r="D108" s="5">
        <v>1</v>
      </c>
      <c r="E108" s="5">
        <v>86.88</v>
      </c>
      <c r="F108" s="5">
        <v>4</v>
      </c>
      <c r="G108" s="5" t="s">
        <v>111</v>
      </c>
      <c r="H108" s="5">
        <v>2</v>
      </c>
      <c r="I108" s="5" t="s">
        <v>110</v>
      </c>
      <c r="J108" s="5" t="s">
        <v>135</v>
      </c>
      <c r="K108" s="9">
        <v>41952</v>
      </c>
    </row>
    <row r="109" spans="1:11" x14ac:dyDescent="0.3">
      <c r="A109" s="7">
        <v>66</v>
      </c>
      <c r="B109" s="7">
        <v>64</v>
      </c>
      <c r="C109" s="7">
        <v>6</v>
      </c>
      <c r="D109" s="7">
        <v>0</v>
      </c>
      <c r="E109" s="7">
        <v>103.12</v>
      </c>
      <c r="F109" s="7">
        <v>4</v>
      </c>
      <c r="G109" s="7" t="s">
        <v>112</v>
      </c>
      <c r="H109" s="7">
        <v>1</v>
      </c>
      <c r="I109" s="7" t="s">
        <v>110</v>
      </c>
      <c r="J109" s="7" t="s">
        <v>21</v>
      </c>
      <c r="K109" s="10">
        <v>41956</v>
      </c>
    </row>
    <row r="110" spans="1:11" x14ac:dyDescent="0.3">
      <c r="A110" s="5">
        <v>139</v>
      </c>
      <c r="B110" s="5">
        <v>126</v>
      </c>
      <c r="C110" s="5">
        <v>12</v>
      </c>
      <c r="D110" s="5">
        <v>3</v>
      </c>
      <c r="E110" s="5">
        <v>110.31</v>
      </c>
      <c r="F110" s="5">
        <v>4</v>
      </c>
      <c r="G110" s="5" t="s">
        <v>115</v>
      </c>
      <c r="H110" s="5">
        <v>2</v>
      </c>
      <c r="I110" s="5" t="s">
        <v>110</v>
      </c>
      <c r="J110" s="5" t="s">
        <v>70</v>
      </c>
      <c r="K110" s="9">
        <v>41959</v>
      </c>
    </row>
    <row r="111" spans="1:11" x14ac:dyDescent="0.3">
      <c r="A111" s="7">
        <v>9</v>
      </c>
      <c r="B111" s="7">
        <v>16</v>
      </c>
      <c r="C111" s="7">
        <v>0</v>
      </c>
      <c r="D111" s="7">
        <v>0</v>
      </c>
      <c r="E111" s="7">
        <v>56.25</v>
      </c>
      <c r="F111" s="7">
        <v>4</v>
      </c>
      <c r="G111" s="7" t="s">
        <v>111</v>
      </c>
      <c r="H111" s="7">
        <v>1</v>
      </c>
      <c r="I111" s="7" t="s">
        <v>116</v>
      </c>
      <c r="J111" s="7" t="s">
        <v>59</v>
      </c>
      <c r="K111" s="10">
        <v>42022</v>
      </c>
    </row>
    <row r="112" spans="1:11" x14ac:dyDescent="0.3">
      <c r="A112" s="5">
        <v>1</v>
      </c>
      <c r="B112" s="5">
        <v>13</v>
      </c>
      <c r="C112" s="5">
        <v>0</v>
      </c>
      <c r="D112" s="5">
        <v>0</v>
      </c>
      <c r="E112" s="5">
        <v>7.69</v>
      </c>
      <c r="F112" s="5">
        <v>3</v>
      </c>
      <c r="G112" s="5" t="s">
        <v>111</v>
      </c>
      <c r="H112" s="5">
        <v>2</v>
      </c>
      <c r="I112" s="5" t="s">
        <v>116</v>
      </c>
      <c r="J112" s="5" t="s">
        <v>60</v>
      </c>
      <c r="K112" s="9">
        <v>42089</v>
      </c>
    </row>
    <row r="113" spans="1:11" x14ac:dyDescent="0.3">
      <c r="A113" s="7">
        <v>1</v>
      </c>
      <c r="B113" s="7">
        <v>4</v>
      </c>
      <c r="C113" s="7">
        <v>0</v>
      </c>
      <c r="D113" s="7">
        <v>0</v>
      </c>
      <c r="E113" s="7">
        <v>25</v>
      </c>
      <c r="F113" s="7">
        <v>3</v>
      </c>
      <c r="G113" s="7" t="s">
        <v>111</v>
      </c>
      <c r="H113" s="7">
        <v>2</v>
      </c>
      <c r="I113" s="7" t="s">
        <v>117</v>
      </c>
      <c r="J113" s="7" t="s">
        <v>118</v>
      </c>
      <c r="K113" s="10">
        <v>42173</v>
      </c>
    </row>
    <row r="114" spans="1:11" x14ac:dyDescent="0.3">
      <c r="A114" s="5">
        <v>23</v>
      </c>
      <c r="B114" s="5">
        <v>27</v>
      </c>
      <c r="C114" s="5">
        <v>3</v>
      </c>
      <c r="D114" s="5">
        <v>1</v>
      </c>
      <c r="E114" s="5">
        <v>85.18</v>
      </c>
      <c r="F114" s="5">
        <v>3</v>
      </c>
      <c r="G114" s="5" t="s">
        <v>109</v>
      </c>
      <c r="H114" s="5">
        <v>1</v>
      </c>
      <c r="I114" s="5" t="s">
        <v>117</v>
      </c>
      <c r="J114" s="5" t="s">
        <v>118</v>
      </c>
      <c r="K114" s="9">
        <v>42176</v>
      </c>
    </row>
    <row r="115" spans="1:11" x14ac:dyDescent="0.3">
      <c r="A115" s="7">
        <v>25</v>
      </c>
      <c r="B115" s="7">
        <v>35</v>
      </c>
      <c r="C115" s="7">
        <v>1</v>
      </c>
      <c r="D115" s="7">
        <v>0</v>
      </c>
      <c r="E115" s="7">
        <v>71.42</v>
      </c>
      <c r="F115" s="7">
        <v>3</v>
      </c>
      <c r="G115" s="7" t="s">
        <v>114</v>
      </c>
      <c r="H115" s="7">
        <v>1</v>
      </c>
      <c r="I115" s="7" t="s">
        <v>117</v>
      </c>
      <c r="J115" s="7" t="s">
        <v>118</v>
      </c>
      <c r="K115" s="10">
        <v>42179</v>
      </c>
    </row>
    <row r="116" spans="1:11" x14ac:dyDescent="0.3">
      <c r="A116" s="5">
        <v>11</v>
      </c>
      <c r="B116" s="5">
        <v>18</v>
      </c>
      <c r="C116" s="5">
        <v>0</v>
      </c>
      <c r="D116" s="5">
        <v>0</v>
      </c>
      <c r="E116" s="5">
        <v>61.11</v>
      </c>
      <c r="F116" s="5">
        <v>4</v>
      </c>
      <c r="G116" s="5" t="s">
        <v>111</v>
      </c>
      <c r="H116" s="5">
        <v>2</v>
      </c>
      <c r="I116" s="5" t="s">
        <v>119</v>
      </c>
      <c r="J116" s="5" t="s">
        <v>73</v>
      </c>
      <c r="K116" s="9">
        <v>42288</v>
      </c>
    </row>
    <row r="117" spans="1:11" x14ac:dyDescent="0.3">
      <c r="A117" s="7">
        <v>12</v>
      </c>
      <c r="B117" s="7">
        <v>18</v>
      </c>
      <c r="C117" s="7">
        <v>0</v>
      </c>
      <c r="D117" s="7">
        <v>0</v>
      </c>
      <c r="E117" s="7">
        <v>66.66</v>
      </c>
      <c r="F117" s="7">
        <v>4</v>
      </c>
      <c r="G117" s="7" t="s">
        <v>112</v>
      </c>
      <c r="H117" s="7">
        <v>1</v>
      </c>
      <c r="I117" s="7" t="s">
        <v>119</v>
      </c>
      <c r="J117" s="7" t="s">
        <v>58</v>
      </c>
      <c r="K117" s="10">
        <v>42291</v>
      </c>
    </row>
    <row r="118" spans="1:11" x14ac:dyDescent="0.3">
      <c r="A118" s="5">
        <v>77</v>
      </c>
      <c r="B118" s="5">
        <v>99</v>
      </c>
      <c r="C118" s="5">
        <v>5</v>
      </c>
      <c r="D118" s="5">
        <v>0</v>
      </c>
      <c r="E118" s="5">
        <v>77.77</v>
      </c>
      <c r="F118" s="5">
        <v>3</v>
      </c>
      <c r="G118" s="5" t="s">
        <v>111</v>
      </c>
      <c r="H118" s="5">
        <v>2</v>
      </c>
      <c r="I118" s="5" t="s">
        <v>119</v>
      </c>
      <c r="J118" s="5" t="s">
        <v>19</v>
      </c>
      <c r="K118" s="9">
        <v>42295</v>
      </c>
    </row>
    <row r="119" spans="1:11" x14ac:dyDescent="0.3">
      <c r="A119" s="7">
        <v>138</v>
      </c>
      <c r="B119" s="7">
        <v>140</v>
      </c>
      <c r="C119" s="7">
        <v>6</v>
      </c>
      <c r="D119" s="7">
        <v>5</v>
      </c>
      <c r="E119" s="7">
        <v>98.57</v>
      </c>
      <c r="F119" s="7">
        <v>3</v>
      </c>
      <c r="G119" s="7" t="s">
        <v>111</v>
      </c>
      <c r="H119" s="7">
        <v>1</v>
      </c>
      <c r="I119" s="7" t="s">
        <v>119</v>
      </c>
      <c r="J119" s="7" t="s">
        <v>35</v>
      </c>
      <c r="K119" s="10">
        <v>42299</v>
      </c>
    </row>
    <row r="120" spans="1:11" x14ac:dyDescent="0.3">
      <c r="A120" s="5">
        <v>7</v>
      </c>
      <c r="B120" s="5">
        <v>6</v>
      </c>
      <c r="C120" s="5">
        <v>0</v>
      </c>
      <c r="D120" s="5">
        <v>1</v>
      </c>
      <c r="E120" s="5">
        <v>116.66</v>
      </c>
      <c r="F120" s="5">
        <v>3</v>
      </c>
      <c r="G120" s="5" t="s">
        <v>111</v>
      </c>
      <c r="H120" s="5">
        <v>2</v>
      </c>
      <c r="I120" s="5" t="s">
        <v>119</v>
      </c>
      <c r="J120" s="5" t="s">
        <v>128</v>
      </c>
      <c r="K120" s="9">
        <v>42302</v>
      </c>
    </row>
    <row r="121" spans="1:11" x14ac:dyDescent="0.3">
      <c r="A121" s="7">
        <v>91</v>
      </c>
      <c r="B121" s="7">
        <v>97</v>
      </c>
      <c r="C121" s="7">
        <v>9</v>
      </c>
      <c r="D121" s="7">
        <v>1</v>
      </c>
      <c r="E121" s="7">
        <v>93.81</v>
      </c>
      <c r="F121" s="7">
        <v>3</v>
      </c>
      <c r="G121" s="7" t="s">
        <v>111</v>
      </c>
      <c r="H121" s="7">
        <v>1</v>
      </c>
      <c r="I121" s="7" t="s">
        <v>116</v>
      </c>
      <c r="J121" s="7" t="s">
        <v>61</v>
      </c>
      <c r="K121" s="10">
        <v>42381</v>
      </c>
    </row>
    <row r="122" spans="1:11" x14ac:dyDescent="0.3">
      <c r="A122" s="5">
        <v>59</v>
      </c>
      <c r="B122" s="5">
        <v>67</v>
      </c>
      <c r="C122" s="5">
        <v>4</v>
      </c>
      <c r="D122" s="5">
        <v>0</v>
      </c>
      <c r="E122" s="5">
        <v>88.05</v>
      </c>
      <c r="F122" s="5">
        <v>3</v>
      </c>
      <c r="G122" s="5" t="s">
        <v>112</v>
      </c>
      <c r="H122" s="5">
        <v>1</v>
      </c>
      <c r="I122" s="5" t="s">
        <v>116</v>
      </c>
      <c r="J122" s="5" t="s">
        <v>63</v>
      </c>
      <c r="K122" s="9">
        <v>42384</v>
      </c>
    </row>
    <row r="123" spans="1:11" x14ac:dyDescent="0.3">
      <c r="A123" s="7">
        <v>117</v>
      </c>
      <c r="B123" s="7">
        <v>117</v>
      </c>
      <c r="C123" s="7">
        <v>7</v>
      </c>
      <c r="D123" s="7">
        <v>2</v>
      </c>
      <c r="E123" s="7">
        <v>100</v>
      </c>
      <c r="F123" s="7">
        <v>3</v>
      </c>
      <c r="G123" s="7" t="s">
        <v>111</v>
      </c>
      <c r="H123" s="7">
        <v>1</v>
      </c>
      <c r="I123" s="7" t="s">
        <v>116</v>
      </c>
      <c r="J123" s="7" t="s">
        <v>59</v>
      </c>
      <c r="K123" s="10">
        <v>42386</v>
      </c>
    </row>
    <row r="124" spans="1:11" x14ac:dyDescent="0.3">
      <c r="A124" s="5">
        <v>106</v>
      </c>
      <c r="B124" s="5">
        <v>92</v>
      </c>
      <c r="C124" s="5">
        <v>11</v>
      </c>
      <c r="D124" s="5">
        <v>1</v>
      </c>
      <c r="E124" s="5">
        <v>115.21</v>
      </c>
      <c r="F124" s="5">
        <v>3</v>
      </c>
      <c r="G124" s="5" t="s">
        <v>111</v>
      </c>
      <c r="H124" s="5">
        <v>2</v>
      </c>
      <c r="I124" s="5" t="s">
        <v>116</v>
      </c>
      <c r="J124" s="5" t="s">
        <v>85</v>
      </c>
      <c r="K124" s="9">
        <v>42389</v>
      </c>
    </row>
    <row r="125" spans="1:11" x14ac:dyDescent="0.3">
      <c r="A125" s="7">
        <v>8</v>
      </c>
      <c r="B125" s="7">
        <v>11</v>
      </c>
      <c r="C125" s="7">
        <v>1</v>
      </c>
      <c r="D125" s="7">
        <v>0</v>
      </c>
      <c r="E125" s="7">
        <v>72.72</v>
      </c>
      <c r="F125" s="7">
        <v>3</v>
      </c>
      <c r="G125" s="7" t="s">
        <v>111</v>
      </c>
      <c r="H125" s="7">
        <v>2</v>
      </c>
      <c r="I125" s="7" t="s">
        <v>116</v>
      </c>
      <c r="J125" s="7" t="s">
        <v>60</v>
      </c>
      <c r="K125" s="10">
        <v>42392</v>
      </c>
    </row>
    <row r="126" spans="1:11" x14ac:dyDescent="0.3">
      <c r="A126" s="5">
        <v>85</v>
      </c>
      <c r="B126" s="5">
        <v>81</v>
      </c>
      <c r="C126" s="5">
        <v>9</v>
      </c>
      <c r="D126" s="5">
        <v>1</v>
      </c>
      <c r="E126" s="5">
        <v>104.93</v>
      </c>
      <c r="F126" s="5">
        <v>3</v>
      </c>
      <c r="G126" s="5" t="s">
        <v>115</v>
      </c>
      <c r="H126" s="5">
        <v>2</v>
      </c>
      <c r="I126" s="5" t="s">
        <v>121</v>
      </c>
      <c r="J126" s="5" t="s">
        <v>71</v>
      </c>
      <c r="K126" s="9">
        <v>42659</v>
      </c>
    </row>
    <row r="127" spans="1:11" x14ac:dyDescent="0.3">
      <c r="A127" s="7">
        <v>9</v>
      </c>
      <c r="B127" s="7">
        <v>13</v>
      </c>
      <c r="C127" s="7">
        <v>1</v>
      </c>
      <c r="D127" s="7">
        <v>0</v>
      </c>
      <c r="E127" s="7">
        <v>69.23</v>
      </c>
      <c r="F127" s="7">
        <v>3</v>
      </c>
      <c r="G127" s="7" t="s">
        <v>111</v>
      </c>
      <c r="H127" s="7">
        <v>2</v>
      </c>
      <c r="I127" s="7" t="s">
        <v>121</v>
      </c>
      <c r="J127" s="7" t="s">
        <v>42</v>
      </c>
      <c r="K127" s="10">
        <v>42663</v>
      </c>
    </row>
    <row r="128" spans="1:11" x14ac:dyDescent="0.3">
      <c r="A128" s="5">
        <v>154</v>
      </c>
      <c r="B128" s="5">
        <v>134</v>
      </c>
      <c r="C128" s="5">
        <v>16</v>
      </c>
      <c r="D128" s="5">
        <v>1</v>
      </c>
      <c r="E128" s="5">
        <v>114.92</v>
      </c>
      <c r="F128" s="5">
        <v>3</v>
      </c>
      <c r="G128" s="5" t="s">
        <v>115</v>
      </c>
      <c r="H128" s="5">
        <v>2</v>
      </c>
      <c r="I128" s="5" t="s">
        <v>121</v>
      </c>
      <c r="J128" s="5" t="s">
        <v>18</v>
      </c>
      <c r="K128" s="9">
        <v>42666</v>
      </c>
    </row>
    <row r="129" spans="1:11" x14ac:dyDescent="0.3">
      <c r="A129" s="7">
        <v>45</v>
      </c>
      <c r="B129" s="7">
        <v>51</v>
      </c>
      <c r="C129" s="7">
        <v>2</v>
      </c>
      <c r="D129" s="7">
        <v>1</v>
      </c>
      <c r="E129" s="7">
        <v>88.23</v>
      </c>
      <c r="F129" s="7">
        <v>3</v>
      </c>
      <c r="G129" s="7" t="s">
        <v>111</v>
      </c>
      <c r="H129" s="7">
        <v>2</v>
      </c>
      <c r="I129" s="7" t="s">
        <v>121</v>
      </c>
      <c r="J129" s="7" t="s">
        <v>70</v>
      </c>
      <c r="K129" s="10">
        <v>42669</v>
      </c>
    </row>
    <row r="130" spans="1:11" x14ac:dyDescent="0.3">
      <c r="A130" s="5">
        <v>65</v>
      </c>
      <c r="B130" s="5">
        <v>76</v>
      </c>
      <c r="C130" s="5">
        <v>2</v>
      </c>
      <c r="D130" s="5">
        <v>1</v>
      </c>
      <c r="E130" s="5">
        <v>85.52</v>
      </c>
      <c r="F130" s="5">
        <v>3</v>
      </c>
      <c r="G130" s="5" t="s">
        <v>111</v>
      </c>
      <c r="H130" s="5">
        <v>1</v>
      </c>
      <c r="I130" s="5" t="s">
        <v>121</v>
      </c>
      <c r="J130" s="5" t="s">
        <v>32</v>
      </c>
      <c r="K130" s="9">
        <v>42672</v>
      </c>
    </row>
    <row r="131" spans="1:11" x14ac:dyDescent="0.3">
      <c r="A131" s="7">
        <v>122</v>
      </c>
      <c r="B131" s="7">
        <v>105</v>
      </c>
      <c r="C131" s="7">
        <v>8</v>
      </c>
      <c r="D131" s="7">
        <v>5</v>
      </c>
      <c r="E131" s="7">
        <v>116.19</v>
      </c>
      <c r="F131" s="7">
        <v>3</v>
      </c>
      <c r="G131" s="7" t="s">
        <v>111</v>
      </c>
      <c r="H131" s="7">
        <v>2</v>
      </c>
      <c r="I131" s="7" t="s">
        <v>132</v>
      </c>
      <c r="J131" s="7" t="s">
        <v>68</v>
      </c>
      <c r="K131" s="10">
        <v>42750</v>
      </c>
    </row>
    <row r="132" spans="1:11" x14ac:dyDescent="0.3">
      <c r="A132" s="5">
        <v>8</v>
      </c>
      <c r="B132" s="5">
        <v>5</v>
      </c>
      <c r="C132" s="5">
        <v>2</v>
      </c>
      <c r="D132" s="5">
        <v>0</v>
      </c>
      <c r="E132" s="5">
        <v>160</v>
      </c>
      <c r="F132" s="5">
        <v>3</v>
      </c>
      <c r="G132" s="5" t="s">
        <v>111</v>
      </c>
      <c r="H132" s="5">
        <v>1</v>
      </c>
      <c r="I132" s="5" t="s">
        <v>132</v>
      </c>
      <c r="J132" s="5" t="s">
        <v>57</v>
      </c>
      <c r="K132" s="9">
        <v>42754</v>
      </c>
    </row>
    <row r="133" spans="1:11" x14ac:dyDescent="0.3">
      <c r="A133" s="12">
        <v>55</v>
      </c>
      <c r="B133" s="12">
        <v>63</v>
      </c>
      <c r="C133" s="12">
        <v>8</v>
      </c>
      <c r="D133" s="12">
        <v>0</v>
      </c>
      <c r="E133" s="12">
        <v>87.3</v>
      </c>
      <c r="F133" s="12">
        <v>3</v>
      </c>
      <c r="G133" s="12" t="s">
        <v>111</v>
      </c>
      <c r="H133" s="12">
        <v>2</v>
      </c>
      <c r="I133" s="12" t="s">
        <v>132</v>
      </c>
      <c r="J133" s="12" t="s">
        <v>21</v>
      </c>
      <c r="K133" s="13">
        <v>42757</v>
      </c>
    </row>
  </sheetData>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F7C-7540-4E05-9055-7B599A412C0F}">
  <dimension ref="A1"/>
  <sheetViews>
    <sheetView showGridLines="0" tabSelected="1" topLeftCell="AA1" zoomScale="17" zoomScaleNormal="32" workbookViewId="0">
      <selection activeCell="FG19" sqref="FG19"/>
    </sheetView>
  </sheetViews>
  <sheetFormatPr defaultRowHeight="14.4" x14ac:dyDescent="0.3"/>
  <sheetData>
    <row r="1" spans="1:1" x14ac:dyDescent="0.3">
      <c r="A1" s="24"/>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A70C1DDF-FD26-4F56-8F89-43AA493206FE}">
  <ds:schemaRefs/>
</ds:datastoreItem>
</file>

<file path=customXml/itemProps2.xml><?xml version="1.0" encoding="utf-8"?>
<ds:datastoreItem xmlns:ds="http://schemas.openxmlformats.org/officeDocument/2006/customXml" ds:itemID="{C57529CA-1C73-4A46-A613-5F3E148C319B}">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B1D6B589-8801-48DD-9B35-1961B1B9BC5A}">
  <ds:schemaRefs/>
</ds:datastoreItem>
</file>

<file path=customXml/itemProps4.xml><?xml version="1.0" encoding="utf-8"?>
<ds:datastoreItem xmlns:ds="http://schemas.openxmlformats.org/officeDocument/2006/customXml" ds:itemID="{33783703-7AE3-49E1-A535-C93D816B67AE}">
  <ds:schemaRefs/>
</ds:datastoreItem>
</file>

<file path=customXml/itemProps5.xml><?xml version="1.0" encoding="utf-8"?>
<ds:datastoreItem xmlns:ds="http://schemas.openxmlformats.org/officeDocument/2006/customXml" ds:itemID="{13F5F247-0220-4EC4-A6E9-E141F77874A8}">
  <ds:schemaRefs>
    <ds:schemaRef ds:uri="http://www.w3.org/2001/XMLSchema"/>
    <ds:schemaRef ds:uri="http://microsoft.data.visualization.engine.tours/1.0"/>
  </ds:schemaRefs>
</ds:datastoreItem>
</file>

<file path=customXml/itemProps6.xml><?xml version="1.0" encoding="utf-8"?>
<ds:datastoreItem xmlns:ds="http://schemas.openxmlformats.org/officeDocument/2006/customXml" ds:itemID="{ABAA5E9F-E66A-493A-B0EC-B5F324AADD4A}">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PivotTables</vt:lpstr>
      <vt:lpstr>KohliStats</vt:lpstr>
      <vt:lpstr>BestPerformances</vt:lpstr>
      <vt:lpstr>FoursAndSixes</vt:lpstr>
      <vt:lpstr>Kohli Performance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Thakur</dc:creator>
  <cp:lastModifiedBy>Satyam Kumar Thakur</cp:lastModifiedBy>
  <dcterms:created xsi:type="dcterms:W3CDTF">2024-08-24T03:54:38Z</dcterms:created>
  <dcterms:modified xsi:type="dcterms:W3CDTF">2024-08-28T13:54:23Z</dcterms:modified>
</cp:coreProperties>
</file>