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atya\OneDrive\Documents\GitHub\finalProject\puzzle-generator\"/>
    </mc:Choice>
  </mc:AlternateContent>
  <xr:revisionPtr revIDLastSave="0" documentId="13_ncr:1_{B6D15358-4AA0-415A-8E94-D3A8460364D1}" xr6:coauthVersionLast="47" xr6:coauthVersionMax="47" xr10:uidLastSave="{00000000-0000-0000-0000-000000000000}"/>
  <bookViews>
    <workbookView xWindow="27315" yWindow="-163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1" l="1"/>
  <c r="F42" i="1"/>
  <c r="B40" i="1"/>
  <c r="R18" i="1"/>
  <c r="R19" i="1"/>
  <c r="R20" i="1"/>
  <c r="R21" i="1"/>
  <c r="R22" i="1"/>
  <c r="R23" i="1"/>
  <c r="R24" i="1"/>
  <c r="R25" i="1"/>
  <c r="R26" i="1"/>
  <c r="C31" i="1"/>
  <c r="C32" i="1"/>
  <c r="C33" i="1"/>
  <c r="C34" i="1"/>
  <c r="C35" i="1"/>
  <c r="C36" i="1"/>
  <c r="C37" i="1"/>
  <c r="C38" i="1"/>
  <c r="C39" i="1"/>
  <c r="C30" i="1"/>
  <c r="O26" i="1"/>
  <c r="O24" i="1"/>
  <c r="O25" i="1"/>
  <c r="W13" i="1"/>
  <c r="O23" i="1"/>
  <c r="O22" i="1"/>
  <c r="O21" i="1"/>
  <c r="O18" i="1"/>
  <c r="O17" i="1"/>
  <c r="O20" i="1"/>
  <c r="F20" i="1"/>
  <c r="F26" i="1"/>
  <c r="F25" i="1"/>
  <c r="F24" i="1"/>
  <c r="F23" i="1"/>
  <c r="F22" i="1"/>
  <c r="F21" i="1"/>
  <c r="F19" i="1"/>
  <c r="F18" i="1"/>
  <c r="F17" i="1"/>
  <c r="O13" i="1"/>
  <c r="U12" i="1"/>
  <c r="U11" i="1"/>
  <c r="U10" i="1"/>
  <c r="U9" i="1"/>
  <c r="U8" i="1"/>
  <c r="U7" i="1"/>
  <c r="U6" i="1"/>
  <c r="U5" i="1"/>
  <c r="U4" i="1"/>
  <c r="U3" i="1"/>
  <c r="M12" i="1"/>
  <c r="M11" i="1"/>
  <c r="M10" i="1"/>
  <c r="M9" i="1"/>
  <c r="M8" i="1"/>
  <c r="M7" i="1"/>
  <c r="M6" i="1"/>
  <c r="M5" i="1"/>
  <c r="M4" i="1"/>
  <c r="M3" i="1"/>
  <c r="E6" i="1"/>
  <c r="E7" i="1"/>
  <c r="E8" i="1"/>
  <c r="E11" i="1"/>
  <c r="E12" i="1"/>
  <c r="E3" i="1"/>
  <c r="E4" i="1"/>
  <c r="E5" i="1"/>
  <c r="E9" i="1"/>
  <c r="E10" i="1"/>
  <c r="G13" i="1"/>
</calcChain>
</file>

<file path=xl/sharedStrings.xml><?xml version="1.0" encoding="utf-8"?>
<sst xmlns="http://schemas.openxmlformats.org/spreadsheetml/2006/main" count="48" uniqueCount="18">
  <si>
    <t>Easy</t>
  </si>
  <si>
    <t>BattleShip</t>
  </si>
  <si>
    <t>Destroyer</t>
  </si>
  <si>
    <t>Cruiser</t>
  </si>
  <si>
    <t>Submarine</t>
  </si>
  <si>
    <t>Total Ship</t>
  </si>
  <si>
    <t>N</t>
  </si>
  <si>
    <t>Time</t>
  </si>
  <si>
    <t>Medium</t>
  </si>
  <si>
    <t>Hard</t>
  </si>
  <si>
    <t>e</t>
  </si>
  <si>
    <t>across n ships</t>
  </si>
  <si>
    <t>across diff puzzle sizes</t>
  </si>
  <si>
    <t>N*n</t>
  </si>
  <si>
    <t>e2</t>
  </si>
  <si>
    <t>mse</t>
  </si>
  <si>
    <t>rmse</t>
  </si>
  <si>
    <t>packing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</si>
</sst>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Sheet1!$P$17:$P$26</c:f>
              <c:numCache>
                <c:formatCode>General</c:formatCode>
                <c:ptCount val="10"/>
                <c:pt idx="0">
                  <c:v>49</c:v>
                </c:pt>
                <c:pt idx="1">
                  <c:v>64</c:v>
                </c:pt>
                <c:pt idx="2">
                  <c:v>81</c:v>
                </c:pt>
                <c:pt idx="3">
                  <c:v>100</c:v>
                </c:pt>
                <c:pt idx="4">
                  <c:v>121</c:v>
                </c:pt>
                <c:pt idx="5">
                  <c:v>144</c:v>
                </c:pt>
                <c:pt idx="6">
                  <c:v>169</c:v>
                </c:pt>
                <c:pt idx="7">
                  <c:v>196</c:v>
                </c:pt>
                <c:pt idx="8">
                  <c:v>225</c:v>
                </c:pt>
                <c:pt idx="9">
                  <c:v>256</c:v>
                </c:pt>
              </c:numCache>
            </c:numRef>
          </c:xVal>
          <c:yVal>
            <c:numRef>
              <c:f>Sheet1!$Q$17:$Q$26</c:f>
              <c:numCache>
                <c:formatCode>General</c:formatCode>
                <c:ptCount val="10"/>
                <c:pt idx="0">
                  <c:v>4609</c:v>
                </c:pt>
                <c:pt idx="1">
                  <c:v>11176</c:v>
                </c:pt>
                <c:pt idx="2">
                  <c:v>28684</c:v>
                </c:pt>
                <c:pt idx="3">
                  <c:v>6087</c:v>
                </c:pt>
                <c:pt idx="4">
                  <c:v>38060</c:v>
                </c:pt>
                <c:pt idx="5">
                  <c:v>35878</c:v>
                </c:pt>
                <c:pt idx="6">
                  <c:v>91268</c:v>
                </c:pt>
                <c:pt idx="7">
                  <c:v>5438</c:v>
                </c:pt>
                <c:pt idx="8">
                  <c:v>17005</c:v>
                </c:pt>
                <c:pt idx="9">
                  <c:v>222174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6F-4CB7-B6BC-881A7264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860031"/>
        <c:axId val="1641860447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Sheet1!$R$17:$R$26</c:f>
              <c:numCache>
                <c:formatCode>General</c:formatCode>
                <c:ptCount val="10"/>
                <c:pt idx="0">
                  <c:v>0</c:v>
                </c:pt>
                <c:pt idx="1">
                  <c:v>0.3125</c:v>
                </c:pt>
                <c:pt idx="2">
                  <c:v>0.24691358024691357</c:v>
                </c:pt>
                <c:pt idx="3">
                  <c:v>0.2</c:v>
                </c:pt>
                <c:pt idx="4">
                  <c:v>0.16528925619834711</c:v>
                </c:pt>
                <c:pt idx="5">
                  <c:v>0.1388888888888889</c:v>
                </c:pt>
                <c:pt idx="6">
                  <c:v>0.11834319526627218</c:v>
                </c:pt>
                <c:pt idx="7">
                  <c:v>0.10204081632653061</c:v>
                </c:pt>
                <c:pt idx="8">
                  <c:v>8.8888888888888892E-2</c:v>
                </c:pt>
                <c:pt idx="9">
                  <c:v>7.8125E-2</c:v>
                </c:pt>
              </c:numCache>
            </c:numRef>
          </c:xVal>
          <c:yVal>
            <c:numRef>
              <c:f>Sheet1!$Q$17:$Q$26</c:f>
              <c:numCache>
                <c:formatCode>General</c:formatCode>
                <c:ptCount val="10"/>
                <c:pt idx="0">
                  <c:v>4609</c:v>
                </c:pt>
                <c:pt idx="1">
                  <c:v>11176</c:v>
                </c:pt>
                <c:pt idx="2">
                  <c:v>28684</c:v>
                </c:pt>
                <c:pt idx="3">
                  <c:v>6087</c:v>
                </c:pt>
                <c:pt idx="4">
                  <c:v>38060</c:v>
                </c:pt>
                <c:pt idx="5">
                  <c:v>35878</c:v>
                </c:pt>
                <c:pt idx="6">
                  <c:v>91268</c:v>
                </c:pt>
                <c:pt idx="7">
                  <c:v>5438</c:v>
                </c:pt>
                <c:pt idx="8">
                  <c:v>17005</c:v>
                </c:pt>
                <c:pt idx="9">
                  <c:v>222174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6F-4CB7-B6BC-881A7264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67599"/>
        <c:axId val="2124583823"/>
      </c:scatterChart>
      <c:valAx>
        <c:axId val="1641860031"/>
        <c:scaling>
          <c:orientation val="minMax"/>
          <c:max val="2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Puzzle Size N*N/ Packing Fraction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60447"/>
        <c:crosses val="autoZero"/>
        <c:crossBetween val="midCat"/>
      </c:valAx>
      <c:valAx>
        <c:axId val="1641860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Time taken to solve (in s)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2016010498687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41860031"/>
        <c:crosses val="autoZero"/>
        <c:crossBetween val="midCat"/>
      </c:valAx>
      <c:valAx>
        <c:axId val="21245838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67599"/>
        <c:crosses val="max"/>
        <c:crossBetween val="midCat"/>
        <c:dispUnits>
          <c:builtInUnit val="thousands"/>
        </c:dispUnits>
      </c:valAx>
      <c:valAx>
        <c:axId val="2124567599"/>
        <c:scaling>
          <c:orientation val="maxMin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Increasing Puzzle Size (for same ships)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83823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 ships for fixed</a:t>
            </a:r>
            <a:r>
              <a:rPr lang="en-US" baseline="0"/>
              <a:t> 15x15 grid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41226578634686"/>
          <c:y val="0.17171285168301334"/>
          <c:w val="0.86096102979372136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114723109410521"/>
                  <c:y val="3.374744823563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Sheet1!$C$30:$C$39</c:f>
              <c:numCache>
                <c:formatCode>General</c:formatCode>
                <c:ptCount val="10"/>
                <c:pt idx="0">
                  <c:v>0.17777777777777776</c:v>
                </c:pt>
                <c:pt idx="1">
                  <c:v>0.16444444444444445</c:v>
                </c:pt>
                <c:pt idx="2">
                  <c:v>0.14222222222222222</c:v>
                </c:pt>
                <c:pt idx="3">
                  <c:v>0.13333333333333333</c:v>
                </c:pt>
                <c:pt idx="4">
                  <c:v>0.12444444444444444</c:v>
                </c:pt>
                <c:pt idx="5">
                  <c:v>0.11555555555555556</c:v>
                </c:pt>
                <c:pt idx="6">
                  <c:v>8.8888888888888878E-2</c:v>
                </c:pt>
                <c:pt idx="7">
                  <c:v>0.08</c:v>
                </c:pt>
                <c:pt idx="8">
                  <c:v>6.222222222222222E-2</c:v>
                </c:pt>
                <c:pt idx="9">
                  <c:v>4.4444444444444439E-2</c:v>
                </c:pt>
              </c:numCache>
            </c:numRef>
          </c:xVal>
          <c:yVal>
            <c:numRef>
              <c:f>Sheet1!$B$30:$B$39</c:f>
              <c:numCache>
                <c:formatCode>General</c:formatCode>
                <c:ptCount val="10"/>
                <c:pt idx="0">
                  <c:v>272445</c:v>
                </c:pt>
                <c:pt idx="1">
                  <c:v>192747</c:v>
                </c:pt>
                <c:pt idx="2">
                  <c:v>135649</c:v>
                </c:pt>
                <c:pt idx="3">
                  <c:v>93802</c:v>
                </c:pt>
                <c:pt idx="4">
                  <c:v>70884</c:v>
                </c:pt>
                <c:pt idx="5">
                  <c:v>28295</c:v>
                </c:pt>
                <c:pt idx="6">
                  <c:v>17005</c:v>
                </c:pt>
                <c:pt idx="7">
                  <c:v>17709</c:v>
                </c:pt>
                <c:pt idx="8">
                  <c:v>17977</c:v>
                </c:pt>
                <c:pt idx="9">
                  <c:v>3053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B-4430-A440-0903903C5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32896"/>
        <c:axId val="2139709488"/>
      </c:scatterChart>
      <c:valAx>
        <c:axId val="213113289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Packing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09488"/>
        <c:crosses val="autoZero"/>
        <c:crossBetween val="midCat"/>
      </c:valAx>
      <c:valAx>
        <c:axId val="21397094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to solve (in s)</a:t>
                </a:r>
              </a:p>
            </c:rich>
          </c:tx>
          <c:layout>
            <c:manualLayout>
              <c:xMode val="edge"/>
              <c:yMode val="edge"/>
              <c:x val="1.7332128395255084E-2"/>
              <c:y val="0.20362075793157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3289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8062612082992"/>
          <c:y val="1.0045567220764046E-2"/>
          <c:w val="0.193886147733704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26</xdr:row>
      <xdr:rowOff>106680</xdr:rowOff>
    </xdr:from>
    <xdr:to>
      <xdr:col>17</xdr:col>
      <xdr:colOff>342900</xdr:colOff>
      <xdr:row>41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F10E53-FDC2-50C3-FC95-0F86B1F8A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548640</xdr:colOff>
      <xdr:row>44</xdr:row>
      <xdr:rowOff>9525</xdr:rowOff>
    </xdr:from>
    <xdr:to>
      <xdr:col>12</xdr:col>
      <xdr:colOff>600075</xdr:colOff>
      <xdr:row>59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9FC73-2CA2-B5CB-37FF-BCDE05A10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topLeftCell="A13" workbookViewId="0">
      <selection activeCell="R17" sqref="R17"/>
    </sheetView>
  </sheetViews>
  <sheetFormatPr defaultRowHeight="14.4" x14ac:dyDescent="0.3"/>
  <cols>
    <col min="6" max="6" width="12" bestFit="1" customWidth="1"/>
    <col min="19" max="19" width="12.6640625" bestFit="1" customWidth="1"/>
  </cols>
  <sheetData>
    <row r="1" spans="1:23" x14ac:dyDescent="0.3">
      <c r="F1" s="5" t="s">
        <v>0</v>
      </c>
      <c r="G1" s="5"/>
      <c r="N1" s="5" t="s">
        <v>8</v>
      </c>
      <c r="O1" s="5"/>
      <c r="V1" s="5" t="s">
        <v>9</v>
      </c>
      <c r="W1" s="5"/>
    </row>
    <row r="2" spans="1:23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</row>
    <row r="3" spans="1:23" x14ac:dyDescent="0.3">
      <c r="A3">
        <v>0</v>
      </c>
      <c r="B3">
        <v>1</v>
      </c>
      <c r="C3">
        <v>2</v>
      </c>
      <c r="D3">
        <v>3</v>
      </c>
      <c r="E3">
        <f>4*A3+3*B3+2*C3+D3</f>
        <v>10</v>
      </c>
      <c r="F3">
        <v>6</v>
      </c>
      <c r="G3">
        <v>829</v>
      </c>
      <c r="I3">
        <v>0</v>
      </c>
      <c r="J3">
        <v>1</v>
      </c>
      <c r="K3">
        <v>2</v>
      </c>
      <c r="L3">
        <v>3</v>
      </c>
      <c r="M3">
        <f>4*I3+3*J3+2*K3+L3</f>
        <v>10</v>
      </c>
      <c r="N3">
        <v>10</v>
      </c>
      <c r="O3">
        <v>2339</v>
      </c>
      <c r="Q3">
        <v>1</v>
      </c>
      <c r="R3">
        <v>2</v>
      </c>
      <c r="S3">
        <v>3</v>
      </c>
      <c r="T3">
        <v>4</v>
      </c>
      <c r="U3">
        <f>4*Q3+3*R3+2*S3+T3</f>
        <v>20</v>
      </c>
      <c r="V3">
        <v>14</v>
      </c>
      <c r="W3">
        <v>5438</v>
      </c>
    </row>
    <row r="4" spans="1:23" x14ac:dyDescent="0.3">
      <c r="A4">
        <v>0</v>
      </c>
      <c r="B4">
        <v>1</v>
      </c>
      <c r="C4">
        <v>3</v>
      </c>
      <c r="D4">
        <v>2</v>
      </c>
      <c r="E4">
        <f t="shared" ref="E4:E11" si="0">4*A4+3*B4+2*C4+D4</f>
        <v>11</v>
      </c>
      <c r="F4">
        <v>6</v>
      </c>
      <c r="G4">
        <v>1030</v>
      </c>
      <c r="I4">
        <v>1</v>
      </c>
      <c r="J4">
        <v>2</v>
      </c>
      <c r="K4">
        <v>3</v>
      </c>
      <c r="L4">
        <v>4</v>
      </c>
      <c r="M4">
        <f t="shared" ref="M4:M6" si="1">4*I4+3*J4+2*K4+L4</f>
        <v>20</v>
      </c>
      <c r="N4">
        <v>10</v>
      </c>
      <c r="O4">
        <v>6087</v>
      </c>
      <c r="Q4">
        <v>2</v>
      </c>
      <c r="R4">
        <v>3</v>
      </c>
      <c r="S4">
        <v>4</v>
      </c>
      <c r="T4">
        <v>5</v>
      </c>
      <c r="U4">
        <f t="shared" ref="U4:U6" si="2">4*Q4+3*R4+2*S4+T4</f>
        <v>30</v>
      </c>
      <c r="V4">
        <v>14</v>
      </c>
      <c r="W4">
        <v>15012</v>
      </c>
    </row>
    <row r="5" spans="1:23" x14ac:dyDescent="0.3">
      <c r="A5">
        <v>0</v>
      </c>
      <c r="B5">
        <v>1</v>
      </c>
      <c r="C5">
        <v>2</v>
      </c>
      <c r="D5">
        <v>3</v>
      </c>
      <c r="E5">
        <f t="shared" si="0"/>
        <v>10</v>
      </c>
      <c r="F5">
        <v>7</v>
      </c>
      <c r="G5">
        <v>1962</v>
      </c>
      <c r="I5">
        <v>0</v>
      </c>
      <c r="J5">
        <v>1</v>
      </c>
      <c r="K5">
        <v>2</v>
      </c>
      <c r="L5">
        <v>3</v>
      </c>
      <c r="M5">
        <f t="shared" si="1"/>
        <v>10</v>
      </c>
      <c r="N5">
        <v>11</v>
      </c>
      <c r="O5">
        <v>6506</v>
      </c>
      <c r="Q5">
        <v>1</v>
      </c>
      <c r="R5">
        <v>2</v>
      </c>
      <c r="S5">
        <v>3</v>
      </c>
      <c r="T5">
        <v>4</v>
      </c>
      <c r="U5">
        <f t="shared" si="2"/>
        <v>20</v>
      </c>
      <c r="V5">
        <v>15</v>
      </c>
      <c r="W5">
        <v>17005</v>
      </c>
    </row>
    <row r="6" spans="1:23" x14ac:dyDescent="0.3">
      <c r="A6">
        <v>0</v>
      </c>
      <c r="B6">
        <v>1</v>
      </c>
      <c r="C6">
        <v>3</v>
      </c>
      <c r="D6">
        <v>2</v>
      </c>
      <c r="E6">
        <f t="shared" ref="E6" si="3">4*A6+3*B6+2*C6+D6</f>
        <v>11</v>
      </c>
      <c r="F6">
        <v>7</v>
      </c>
      <c r="G6">
        <v>2870</v>
      </c>
      <c r="I6">
        <v>1</v>
      </c>
      <c r="J6">
        <v>2</v>
      </c>
      <c r="K6">
        <v>3</v>
      </c>
      <c r="L6">
        <v>4</v>
      </c>
      <c r="M6">
        <f t="shared" si="1"/>
        <v>20</v>
      </c>
      <c r="N6">
        <v>11</v>
      </c>
      <c r="O6">
        <v>38060</v>
      </c>
      <c r="Q6">
        <v>2</v>
      </c>
      <c r="R6">
        <v>3</v>
      </c>
      <c r="S6">
        <v>4</v>
      </c>
      <c r="T6">
        <v>5</v>
      </c>
      <c r="U6">
        <f t="shared" si="2"/>
        <v>30</v>
      </c>
      <c r="V6">
        <v>15</v>
      </c>
      <c r="W6">
        <v>93802</v>
      </c>
    </row>
    <row r="7" spans="1:23" x14ac:dyDescent="0.3">
      <c r="A7">
        <v>1</v>
      </c>
      <c r="B7">
        <v>2</v>
      </c>
      <c r="C7">
        <v>3</v>
      </c>
      <c r="D7">
        <v>4</v>
      </c>
      <c r="E7">
        <f>4*A7+3*B7+2*C7+D7</f>
        <v>20</v>
      </c>
      <c r="F7">
        <v>7</v>
      </c>
      <c r="G7">
        <v>4609</v>
      </c>
      <c r="I7">
        <v>1</v>
      </c>
      <c r="J7">
        <v>3</v>
      </c>
      <c r="K7">
        <v>4</v>
      </c>
      <c r="L7">
        <v>5</v>
      </c>
      <c r="M7">
        <f>4*I7+3*J7+2*K7+L7</f>
        <v>26</v>
      </c>
      <c r="N7">
        <v>11</v>
      </c>
      <c r="O7">
        <v>29152</v>
      </c>
      <c r="Q7">
        <v>3</v>
      </c>
      <c r="R7">
        <v>4</v>
      </c>
      <c r="S7">
        <v>5</v>
      </c>
      <c r="T7">
        <v>6</v>
      </c>
      <c r="U7">
        <f>4*Q7+3*R7+2*S7+T7</f>
        <v>40</v>
      </c>
      <c r="V7">
        <v>15</v>
      </c>
      <c r="W7">
        <v>272445</v>
      </c>
    </row>
    <row r="8" spans="1:23" x14ac:dyDescent="0.3">
      <c r="A8">
        <v>0</v>
      </c>
      <c r="B8">
        <v>1</v>
      </c>
      <c r="C8">
        <v>2</v>
      </c>
      <c r="D8">
        <v>3</v>
      </c>
      <c r="E8">
        <f t="shared" ref="E8" si="4">4*A8+3*B8+2*C8+D8</f>
        <v>10</v>
      </c>
      <c r="F8">
        <v>8</v>
      </c>
      <c r="G8">
        <v>5479</v>
      </c>
      <c r="I8">
        <v>0</v>
      </c>
      <c r="J8">
        <v>1</v>
      </c>
      <c r="K8">
        <v>2</v>
      </c>
      <c r="L8">
        <v>3</v>
      </c>
      <c r="M8">
        <f t="shared" ref="M8" si="5">4*I8+3*J8+2*K8+L8</f>
        <v>10</v>
      </c>
      <c r="N8">
        <v>12</v>
      </c>
      <c r="O8">
        <v>26339</v>
      </c>
      <c r="Q8">
        <v>1</v>
      </c>
      <c r="R8">
        <v>2</v>
      </c>
      <c r="S8">
        <v>3</v>
      </c>
      <c r="T8">
        <v>4</v>
      </c>
      <c r="U8">
        <f t="shared" ref="U8" si="6">4*Q8+3*R8+2*S8+T8</f>
        <v>20</v>
      </c>
      <c r="V8">
        <v>16</v>
      </c>
      <c r="W8">
        <v>222174</v>
      </c>
    </row>
    <row r="9" spans="1:23" x14ac:dyDescent="0.3">
      <c r="A9">
        <v>0</v>
      </c>
      <c r="B9">
        <v>2</v>
      </c>
      <c r="C9">
        <v>3</v>
      </c>
      <c r="D9">
        <v>4</v>
      </c>
      <c r="E9">
        <f>4*A9+3*B9+2*C9+D9</f>
        <v>16</v>
      </c>
      <c r="F9">
        <v>8</v>
      </c>
      <c r="G9">
        <v>7363</v>
      </c>
      <c r="I9">
        <v>1</v>
      </c>
      <c r="J9">
        <v>2</v>
      </c>
      <c r="K9">
        <v>3</v>
      </c>
      <c r="L9">
        <v>4</v>
      </c>
      <c r="M9">
        <f>4*I9+3*J9+2*K9+L9</f>
        <v>20</v>
      </c>
      <c r="N9">
        <v>12</v>
      </c>
      <c r="O9">
        <v>35878</v>
      </c>
      <c r="Q9">
        <v>2</v>
      </c>
      <c r="R9">
        <v>3</v>
      </c>
      <c r="S9">
        <v>4</v>
      </c>
      <c r="T9">
        <v>5</v>
      </c>
      <c r="U9">
        <f>4*Q9+3*R9+2*S9+T9</f>
        <v>30</v>
      </c>
      <c r="V9">
        <v>16</v>
      </c>
      <c r="W9">
        <v>287501</v>
      </c>
    </row>
    <row r="10" spans="1:23" x14ac:dyDescent="0.3">
      <c r="A10">
        <v>1</v>
      </c>
      <c r="B10">
        <v>2</v>
      </c>
      <c r="C10">
        <v>3</v>
      </c>
      <c r="D10">
        <v>4</v>
      </c>
      <c r="E10">
        <f>4*A10+3*B10+2*C10+D10</f>
        <v>20</v>
      </c>
      <c r="F10">
        <v>8</v>
      </c>
      <c r="G10">
        <v>11176</v>
      </c>
      <c r="I10">
        <v>1</v>
      </c>
      <c r="J10">
        <v>3</v>
      </c>
      <c r="K10">
        <v>4</v>
      </c>
      <c r="L10">
        <v>5</v>
      </c>
      <c r="M10">
        <f>4*I10+3*J10+2*K10+L10</f>
        <v>26</v>
      </c>
      <c r="N10">
        <v>12</v>
      </c>
      <c r="O10">
        <v>92092</v>
      </c>
      <c r="Q10">
        <v>3</v>
      </c>
      <c r="R10">
        <v>4</v>
      </c>
      <c r="S10">
        <v>5</v>
      </c>
      <c r="T10">
        <v>6</v>
      </c>
      <c r="U10">
        <f>4*Q10+3*R10+2*S10+T10</f>
        <v>40</v>
      </c>
      <c r="V10">
        <v>16</v>
      </c>
      <c r="W10">
        <v>801469</v>
      </c>
    </row>
    <row r="11" spans="1:23" x14ac:dyDescent="0.3">
      <c r="A11">
        <v>0</v>
      </c>
      <c r="B11">
        <v>2</v>
      </c>
      <c r="C11">
        <v>3</v>
      </c>
      <c r="D11">
        <v>4</v>
      </c>
      <c r="E11">
        <f t="shared" si="0"/>
        <v>16</v>
      </c>
      <c r="F11">
        <v>9</v>
      </c>
      <c r="G11">
        <v>16355</v>
      </c>
      <c r="H11" s="2"/>
      <c r="I11">
        <v>1</v>
      </c>
      <c r="J11">
        <v>2</v>
      </c>
      <c r="K11">
        <v>3</v>
      </c>
      <c r="L11">
        <v>4</v>
      </c>
      <c r="M11">
        <f t="shared" ref="M11" si="7">4*I11+3*J11+2*K11+L11</f>
        <v>20</v>
      </c>
      <c r="N11">
        <v>13</v>
      </c>
      <c r="O11">
        <v>91268</v>
      </c>
      <c r="Q11">
        <v>1</v>
      </c>
      <c r="R11">
        <v>2</v>
      </c>
      <c r="S11">
        <v>3</v>
      </c>
      <c r="T11">
        <v>4</v>
      </c>
      <c r="U11">
        <f t="shared" ref="U11" si="8">4*Q11+3*R11+2*S11+T11</f>
        <v>20</v>
      </c>
      <c r="V11">
        <v>17</v>
      </c>
      <c r="W11">
        <v>1052038</v>
      </c>
    </row>
    <row r="12" spans="1:23" x14ac:dyDescent="0.3">
      <c r="A12" s="1">
        <v>1</v>
      </c>
      <c r="B12" s="1">
        <v>2</v>
      </c>
      <c r="C12" s="1">
        <v>3</v>
      </c>
      <c r="D12" s="1">
        <v>4</v>
      </c>
      <c r="E12" s="1">
        <f>4*A12+3*B12+2*C12+D12</f>
        <v>20</v>
      </c>
      <c r="F12" s="1">
        <v>9</v>
      </c>
      <c r="G12" s="1">
        <v>28684</v>
      </c>
      <c r="H12" s="2"/>
      <c r="I12" s="1">
        <v>1</v>
      </c>
      <c r="J12" s="1">
        <v>3</v>
      </c>
      <c r="K12" s="1">
        <v>4</v>
      </c>
      <c r="L12" s="1">
        <v>5</v>
      </c>
      <c r="M12" s="1">
        <f>4*I12+3*J12+2*K12+L12</f>
        <v>26</v>
      </c>
      <c r="N12" s="1">
        <v>13</v>
      </c>
      <c r="O12" s="1">
        <v>116387</v>
      </c>
      <c r="Q12" s="1">
        <v>2</v>
      </c>
      <c r="R12" s="1">
        <v>3</v>
      </c>
      <c r="S12" s="1">
        <v>4</v>
      </c>
      <c r="T12" s="1">
        <v>5</v>
      </c>
      <c r="U12" s="1">
        <f>4*Q12+3*R12+2*S12+T12</f>
        <v>30</v>
      </c>
      <c r="V12" s="1">
        <v>17</v>
      </c>
      <c r="W12" s="1">
        <v>2409046</v>
      </c>
    </row>
    <row r="13" spans="1:23" x14ac:dyDescent="0.3">
      <c r="G13">
        <f>AVERAGE(G3:G12)</f>
        <v>8035.7</v>
      </c>
      <c r="H13" s="2"/>
      <c r="O13">
        <f>AVERAGE(O3:O12)</f>
        <v>44410.8</v>
      </c>
      <c r="W13">
        <f>AVERAGE(W3:W12)</f>
        <v>517593</v>
      </c>
    </row>
    <row r="14" spans="1:23" x14ac:dyDescent="0.3">
      <c r="H14" s="2"/>
    </row>
    <row r="15" spans="1:23" x14ac:dyDescent="0.3">
      <c r="G15" s="5" t="s">
        <v>11</v>
      </c>
      <c r="H15" s="5"/>
      <c r="P15" s="5" t="s">
        <v>12</v>
      </c>
      <c r="Q15" s="5"/>
    </row>
    <row r="16" spans="1:23" x14ac:dyDescent="0.3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K16" t="s">
        <v>1</v>
      </c>
      <c r="L16" t="s">
        <v>2</v>
      </c>
      <c r="M16" t="s">
        <v>3</v>
      </c>
      <c r="N16" t="s">
        <v>4</v>
      </c>
      <c r="O16" t="s">
        <v>5</v>
      </c>
      <c r="P16" t="s">
        <v>13</v>
      </c>
      <c r="Q16" t="s">
        <v>7</v>
      </c>
      <c r="R16" t="s">
        <v>17</v>
      </c>
      <c r="S16" t="s">
        <v>7</v>
      </c>
    </row>
    <row r="17" spans="1:19" x14ac:dyDescent="0.3">
      <c r="B17">
        <v>0</v>
      </c>
      <c r="C17">
        <v>1</v>
      </c>
      <c r="D17">
        <v>2</v>
      </c>
      <c r="E17">
        <v>3</v>
      </c>
      <c r="F17">
        <f>4*B17+3*C17+2*D17+E17</f>
        <v>10</v>
      </c>
      <c r="G17">
        <v>15</v>
      </c>
      <c r="H17">
        <v>3053</v>
      </c>
      <c r="K17">
        <v>1</v>
      </c>
      <c r="L17">
        <v>2</v>
      </c>
      <c r="M17">
        <v>3</v>
      </c>
      <c r="N17">
        <v>4</v>
      </c>
      <c r="O17">
        <f>4*K17+3*L17+2*M17+N17</f>
        <v>20</v>
      </c>
      <c r="P17">
        <v>49</v>
      </c>
      <c r="Q17">
        <v>4609</v>
      </c>
      <c r="R17" t="e">
        <f>O17/U31P17</f>
        <v>#NAME?</v>
      </c>
      <c r="S17">
        <v>4609</v>
      </c>
    </row>
    <row r="18" spans="1:19" x14ac:dyDescent="0.3">
      <c r="B18">
        <v>1</v>
      </c>
      <c r="C18">
        <v>1</v>
      </c>
      <c r="D18">
        <v>2</v>
      </c>
      <c r="E18">
        <v>3</v>
      </c>
      <c r="F18">
        <f t="shared" ref="F18:F20" si="9">4*B18+3*C18+2*D18+E18</f>
        <v>14</v>
      </c>
      <c r="G18">
        <v>15</v>
      </c>
      <c r="H18">
        <v>17977</v>
      </c>
      <c r="K18">
        <v>1</v>
      </c>
      <c r="L18">
        <v>2</v>
      </c>
      <c r="M18">
        <v>3</v>
      </c>
      <c r="N18">
        <v>4</v>
      </c>
      <c r="O18">
        <f>4*K18+3*L18+2*M18+N18</f>
        <v>20</v>
      </c>
      <c r="P18">
        <v>64</v>
      </c>
      <c r="Q18">
        <v>11176</v>
      </c>
      <c r="R18">
        <f t="shared" ref="R18:R26" si="10">O18/P18</f>
        <v>0.3125</v>
      </c>
      <c r="S18">
        <v>11176</v>
      </c>
    </row>
    <row r="19" spans="1:19" x14ac:dyDescent="0.3">
      <c r="B19">
        <v>1</v>
      </c>
      <c r="C19">
        <v>2</v>
      </c>
      <c r="D19">
        <v>2</v>
      </c>
      <c r="E19">
        <v>4</v>
      </c>
      <c r="F19">
        <f t="shared" si="9"/>
        <v>18</v>
      </c>
      <c r="G19">
        <v>15</v>
      </c>
      <c r="H19">
        <v>17709</v>
      </c>
      <c r="K19">
        <v>1</v>
      </c>
      <c r="L19">
        <v>2</v>
      </c>
      <c r="M19">
        <v>3</v>
      </c>
      <c r="N19">
        <v>4</v>
      </c>
      <c r="O19">
        <v>20</v>
      </c>
      <c r="P19">
        <v>81</v>
      </c>
      <c r="Q19">
        <v>28684</v>
      </c>
      <c r="R19">
        <f t="shared" si="10"/>
        <v>0.24691358024691357</v>
      </c>
      <c r="S19">
        <v>28684</v>
      </c>
    </row>
    <row r="20" spans="1:19" x14ac:dyDescent="0.3">
      <c r="B20">
        <v>1</v>
      </c>
      <c r="C20">
        <v>2</v>
      </c>
      <c r="D20">
        <v>3</v>
      </c>
      <c r="E20">
        <v>4</v>
      </c>
      <c r="F20">
        <f t="shared" si="9"/>
        <v>20</v>
      </c>
      <c r="G20">
        <v>15</v>
      </c>
      <c r="H20">
        <v>17005</v>
      </c>
      <c r="K20">
        <v>1</v>
      </c>
      <c r="L20">
        <v>2</v>
      </c>
      <c r="M20">
        <v>3</v>
      </c>
      <c r="N20">
        <v>4</v>
      </c>
      <c r="O20">
        <f t="shared" ref="O20:O21" si="11">4*K20+3*L20+2*M20+N20</f>
        <v>20</v>
      </c>
      <c r="P20">
        <v>100</v>
      </c>
      <c r="Q20">
        <v>6087</v>
      </c>
      <c r="R20">
        <f t="shared" si="10"/>
        <v>0.2</v>
      </c>
      <c r="S20">
        <v>6087</v>
      </c>
    </row>
    <row r="21" spans="1:19" x14ac:dyDescent="0.3">
      <c r="B21">
        <v>2</v>
      </c>
      <c r="C21">
        <v>2</v>
      </c>
      <c r="D21">
        <v>4</v>
      </c>
      <c r="E21">
        <v>4</v>
      </c>
      <c r="F21">
        <f>4*B21+3*C21+2*D21+E21</f>
        <v>26</v>
      </c>
      <c r="G21">
        <v>15</v>
      </c>
      <c r="H21">
        <v>28295</v>
      </c>
      <c r="K21">
        <v>1</v>
      </c>
      <c r="L21">
        <v>2</v>
      </c>
      <c r="M21">
        <v>3</v>
      </c>
      <c r="N21">
        <v>4</v>
      </c>
      <c r="O21">
        <f t="shared" si="11"/>
        <v>20</v>
      </c>
      <c r="P21">
        <v>121</v>
      </c>
      <c r="Q21">
        <v>38060</v>
      </c>
      <c r="R21">
        <f t="shared" si="10"/>
        <v>0.16528925619834711</v>
      </c>
      <c r="S21">
        <v>38060</v>
      </c>
    </row>
    <row r="22" spans="1:19" x14ac:dyDescent="0.3">
      <c r="B22">
        <v>2</v>
      </c>
      <c r="C22">
        <v>2</v>
      </c>
      <c r="D22">
        <v>4</v>
      </c>
      <c r="E22">
        <v>6</v>
      </c>
      <c r="F22">
        <f t="shared" ref="F22" si="12">4*B22+3*C22+2*D22+E22</f>
        <v>28</v>
      </c>
      <c r="G22">
        <v>15</v>
      </c>
      <c r="H22">
        <v>70884</v>
      </c>
      <c r="K22">
        <v>1</v>
      </c>
      <c r="L22">
        <v>2</v>
      </c>
      <c r="M22">
        <v>3</v>
      </c>
      <c r="N22">
        <v>4</v>
      </c>
      <c r="O22">
        <f>4*K22+3*L22+2*M22+N22</f>
        <v>20</v>
      </c>
      <c r="P22">
        <v>144</v>
      </c>
      <c r="Q22">
        <v>35878</v>
      </c>
      <c r="R22">
        <f t="shared" si="10"/>
        <v>0.1388888888888889</v>
      </c>
      <c r="S22">
        <v>35878</v>
      </c>
    </row>
    <row r="23" spans="1:19" x14ac:dyDescent="0.3">
      <c r="B23">
        <v>2</v>
      </c>
      <c r="C23">
        <v>3</v>
      </c>
      <c r="D23">
        <v>4</v>
      </c>
      <c r="E23">
        <v>5</v>
      </c>
      <c r="F23">
        <f>4*B23+3*C23+2*D23+E23</f>
        <v>30</v>
      </c>
      <c r="G23">
        <v>15</v>
      </c>
      <c r="H23">
        <v>93802</v>
      </c>
      <c r="K23">
        <v>1</v>
      </c>
      <c r="L23">
        <v>2</v>
      </c>
      <c r="M23">
        <v>3</v>
      </c>
      <c r="N23">
        <v>4</v>
      </c>
      <c r="O23">
        <f t="shared" ref="O23" si="13">4*K23+3*L23+2*M23+N23</f>
        <v>20</v>
      </c>
      <c r="P23">
        <v>169</v>
      </c>
      <c r="Q23">
        <v>91268</v>
      </c>
      <c r="R23">
        <f t="shared" si="10"/>
        <v>0.11834319526627218</v>
      </c>
      <c r="S23">
        <v>91268</v>
      </c>
    </row>
    <row r="24" spans="1:19" x14ac:dyDescent="0.3">
      <c r="B24">
        <v>3</v>
      </c>
      <c r="C24">
        <v>2</v>
      </c>
      <c r="D24">
        <v>4</v>
      </c>
      <c r="E24">
        <v>6</v>
      </c>
      <c r="F24">
        <f>4*B24+3*C24+2*D24+E24</f>
        <v>32</v>
      </c>
      <c r="G24">
        <v>15</v>
      </c>
      <c r="H24">
        <v>135649</v>
      </c>
      <c r="K24">
        <v>1</v>
      </c>
      <c r="L24">
        <v>2</v>
      </c>
      <c r="M24">
        <v>3</v>
      </c>
      <c r="N24">
        <v>4</v>
      </c>
      <c r="O24">
        <f>4*K24+3*L24+2*M24+N24</f>
        <v>20</v>
      </c>
      <c r="P24">
        <v>196</v>
      </c>
      <c r="Q24" s="3">
        <v>5438</v>
      </c>
      <c r="R24">
        <f t="shared" si="10"/>
        <v>0.10204081632653061</v>
      </c>
      <c r="S24" s="3">
        <v>5438</v>
      </c>
    </row>
    <row r="25" spans="1:19" x14ac:dyDescent="0.3">
      <c r="B25">
        <v>3</v>
      </c>
      <c r="C25">
        <v>3</v>
      </c>
      <c r="D25">
        <v>5</v>
      </c>
      <c r="E25">
        <v>6</v>
      </c>
      <c r="F25">
        <f t="shared" ref="F25" si="14">4*B25+3*C25+2*D25+E25</f>
        <v>37</v>
      </c>
      <c r="G25">
        <v>15</v>
      </c>
      <c r="H25">
        <v>192747</v>
      </c>
      <c r="K25">
        <v>1</v>
      </c>
      <c r="L25">
        <v>2</v>
      </c>
      <c r="M25">
        <v>3</v>
      </c>
      <c r="N25">
        <v>4</v>
      </c>
      <c r="O25">
        <f>4*K25+3*L25+2*M25+N25</f>
        <v>20</v>
      </c>
      <c r="P25">
        <v>225</v>
      </c>
      <c r="Q25">
        <v>17005</v>
      </c>
      <c r="R25">
        <f t="shared" si="10"/>
        <v>8.8888888888888892E-2</v>
      </c>
      <c r="S25">
        <v>17005</v>
      </c>
    </row>
    <row r="26" spans="1:19" x14ac:dyDescent="0.3">
      <c r="B26" s="1">
        <v>3</v>
      </c>
      <c r="C26" s="1">
        <v>4</v>
      </c>
      <c r="D26" s="1">
        <v>5</v>
      </c>
      <c r="E26" s="1">
        <v>6</v>
      </c>
      <c r="F26" s="1">
        <f>4*B26+3*C26+2*D26+E26</f>
        <v>40</v>
      </c>
      <c r="G26" s="1">
        <v>15</v>
      </c>
      <c r="H26">
        <v>272445</v>
      </c>
      <c r="K26" s="1">
        <v>1</v>
      </c>
      <c r="L26" s="1">
        <v>2</v>
      </c>
      <c r="M26" s="1">
        <v>3</v>
      </c>
      <c r="N26" s="1">
        <v>4</v>
      </c>
      <c r="O26" s="1">
        <f>4*K26+3*L26+2*M26+N26</f>
        <v>20</v>
      </c>
      <c r="P26" s="1">
        <v>256</v>
      </c>
      <c r="Q26" s="4">
        <v>222174</v>
      </c>
      <c r="R26">
        <f t="shared" si="10"/>
        <v>7.8125E-2</v>
      </c>
      <c r="S26" s="4">
        <v>222174</v>
      </c>
    </row>
    <row r="27" spans="1:19" x14ac:dyDescent="0.3">
      <c r="Q27" s="3"/>
    </row>
    <row r="29" spans="1:19" x14ac:dyDescent="0.3">
      <c r="A29" t="s">
        <v>5</v>
      </c>
      <c r="B29" t="s">
        <v>7</v>
      </c>
      <c r="E29" t="s">
        <v>10</v>
      </c>
      <c r="F29" t="s">
        <v>14</v>
      </c>
    </row>
    <row r="30" spans="1:19" x14ac:dyDescent="0.3">
      <c r="A30" s="2">
        <v>40</v>
      </c>
      <c r="B30">
        <v>272445</v>
      </c>
      <c r="C30">
        <f>A30/15/15</f>
        <v>0.17777777777777776</v>
      </c>
      <c r="E30">
        <v>-2143.1644899943431</v>
      </c>
      <c r="F30">
        <v>4593154.0311727123</v>
      </c>
    </row>
    <row r="31" spans="1:19" x14ac:dyDescent="0.3">
      <c r="A31">
        <v>37</v>
      </c>
      <c r="B31">
        <v>192747</v>
      </c>
      <c r="C31">
        <f t="shared" ref="C31:C39" si="15">A31/15/15</f>
        <v>0.16444444444444445</v>
      </c>
      <c r="E31">
        <v>9006.6853333449817</v>
      </c>
      <c r="F31">
        <v>81120380.6938916</v>
      </c>
    </row>
    <row r="32" spans="1:19" x14ac:dyDescent="0.3">
      <c r="A32">
        <v>32</v>
      </c>
      <c r="B32">
        <v>135649</v>
      </c>
      <c r="C32">
        <f t="shared" si="15"/>
        <v>0.14222222222222222</v>
      </c>
      <c r="E32">
        <v>2223.2421157468452</v>
      </c>
      <c r="F32">
        <v>4942805.5052305087</v>
      </c>
    </row>
    <row r="33" spans="1:19" x14ac:dyDescent="0.3">
      <c r="A33">
        <v>30</v>
      </c>
      <c r="B33">
        <v>93802</v>
      </c>
      <c r="C33">
        <f t="shared" si="15"/>
        <v>0.13333333333333333</v>
      </c>
      <c r="E33">
        <v>-3341.7410754168559</v>
      </c>
      <c r="F33">
        <v>11167233.415128205</v>
      </c>
    </row>
    <row r="34" spans="1:19" x14ac:dyDescent="0.3">
      <c r="A34">
        <v>28</v>
      </c>
      <c r="B34">
        <v>70884</v>
      </c>
      <c r="C34">
        <f t="shared" si="15"/>
        <v>0.12444444444444444</v>
      </c>
      <c r="E34">
        <v>-17856.098124680386</v>
      </c>
      <c r="F34">
        <v>318840240.23821437</v>
      </c>
    </row>
    <row r="35" spans="1:19" x14ac:dyDescent="0.3">
      <c r="A35">
        <v>26</v>
      </c>
      <c r="B35">
        <v>28295</v>
      </c>
      <c r="C35">
        <f t="shared" si="15"/>
        <v>0.11555555555555556</v>
      </c>
      <c r="E35">
        <v>10246.060875051902</v>
      </c>
      <c r="F35">
        <v>104981763.45526935</v>
      </c>
    </row>
    <row r="36" spans="1:19" x14ac:dyDescent="0.3">
      <c r="A36">
        <v>20</v>
      </c>
      <c r="B36">
        <v>17005</v>
      </c>
      <c r="C36">
        <f t="shared" si="15"/>
        <v>8.8888888888888878E-2</v>
      </c>
      <c r="E36">
        <v>14129.796938063009</v>
      </c>
      <c r="F36">
        <v>199651161.51089481</v>
      </c>
    </row>
    <row r="37" spans="1:19" x14ac:dyDescent="0.3">
      <c r="A37">
        <v>18</v>
      </c>
      <c r="B37">
        <v>17709</v>
      </c>
      <c r="C37">
        <f t="shared" si="15"/>
        <v>0.08</v>
      </c>
      <c r="E37">
        <v>30967.672891194699</v>
      </c>
      <c r="F37">
        <v>958996764.29603505</v>
      </c>
    </row>
    <row r="38" spans="1:19" x14ac:dyDescent="0.3">
      <c r="A38">
        <v>14</v>
      </c>
      <c r="B38">
        <v>17977</v>
      </c>
      <c r="C38">
        <f t="shared" si="15"/>
        <v>6.222222222222222E-2</v>
      </c>
      <c r="E38">
        <v>-14398.357163173176</v>
      </c>
      <c r="F38">
        <v>207312688.99830028</v>
      </c>
    </row>
    <row r="39" spans="1:19" x14ac:dyDescent="0.3">
      <c r="A39">
        <v>10</v>
      </c>
      <c r="B39">
        <v>3053</v>
      </c>
      <c r="C39">
        <f t="shared" si="15"/>
        <v>4.4444444444444439E-2</v>
      </c>
      <c r="E39">
        <v>-39529.282132671855</v>
      </c>
      <c r="F39">
        <v>1562564145.9243703</v>
      </c>
      <c r="S39" s="1"/>
    </row>
    <row r="40" spans="1:19" x14ac:dyDescent="0.3">
      <c r="B40">
        <f>AVERAGE(B30:B39)</f>
        <v>84956.6</v>
      </c>
      <c r="E40" t="s">
        <v>15</v>
      </c>
      <c r="F40">
        <v>345417033.80685073</v>
      </c>
    </row>
    <row r="41" spans="1:19" x14ac:dyDescent="0.3">
      <c r="E41" t="s">
        <v>16</v>
      </c>
      <c r="F41">
        <v>5877.2190175868955</v>
      </c>
    </row>
    <row r="42" spans="1:19" x14ac:dyDescent="0.3">
      <c r="F42">
        <f>F41/B40</f>
        <v>6.9179075169991444E-2</v>
      </c>
    </row>
  </sheetData>
  <mergeCells count="5">
    <mergeCell ref="F1:G1"/>
    <mergeCell ref="N1:O1"/>
    <mergeCell ref="V1:W1"/>
    <mergeCell ref="G15:H15"/>
    <mergeCell ref="P15:Q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.</dc:creator>
  <cp:lastModifiedBy>satya</cp:lastModifiedBy>
  <dcterms:created xsi:type="dcterms:W3CDTF">2015-06-05T18:17:20Z</dcterms:created>
  <dcterms:modified xsi:type="dcterms:W3CDTF">2022-06-04T23:30:38Z</dcterms:modified>
</cp:coreProperties>
</file>