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8_{9AAD3E61-EC32-41AB-A429-FF3CDDD54E3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easonality" sheetId="37" r:id="rId1"/>
    <sheet name="Forecasting" sheetId="68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F46" i="68" l="1"/>
  <c r="F45" i="68"/>
  <c r="D47" i="68"/>
  <c r="D48" i="68"/>
  <c r="D46" i="68"/>
  <c r="B47" i="68"/>
  <c r="B48" i="68"/>
  <c r="B49" i="68"/>
  <c r="B50" i="68"/>
  <c r="B51" i="68"/>
  <c r="B52" i="68"/>
  <c r="B53" i="68"/>
  <c r="B54" i="68"/>
  <c r="B55" i="68"/>
  <c r="B56" i="68"/>
  <c r="B57" i="68"/>
  <c r="B46" i="68"/>
  <c r="B28" i="68"/>
  <c r="B29" i="68"/>
  <c r="B30" i="68"/>
  <c r="B31" i="68"/>
  <c r="B32" i="68"/>
  <c r="B33" i="68"/>
  <c r="B34" i="68"/>
  <c r="B35" i="68"/>
  <c r="B36" i="68"/>
  <c r="B37" i="68"/>
  <c r="B38" i="68"/>
  <c r="B27" i="68"/>
  <c r="A47" i="68" l="1"/>
  <c r="A48" i="68"/>
  <c r="A49" i="68"/>
  <c r="A50" i="68"/>
  <c r="A51" i="68"/>
  <c r="A52" i="68"/>
  <c r="A53" i="68"/>
  <c r="A54" i="68"/>
  <c r="A55" i="68"/>
  <c r="A56" i="68"/>
  <c r="A57" i="68"/>
  <c r="A46" i="68"/>
  <c r="D27" i="68" l="1"/>
  <c r="D28" i="68" l="1"/>
  <c r="D29" i="68" l="1"/>
  <c r="D30" i="68" l="1"/>
  <c r="D31" i="68" l="1"/>
  <c r="D32" i="68" l="1"/>
  <c r="D33" i="68" l="1"/>
  <c r="D34" i="68" l="1"/>
  <c r="D35" i="68" l="1"/>
  <c r="D36" i="68" l="1"/>
  <c r="D37" i="68" l="1"/>
  <c r="D38" i="68" l="1"/>
</calcChain>
</file>

<file path=xl/sharedStrings.xml><?xml version="1.0" encoding="utf-8"?>
<sst xmlns="http://schemas.openxmlformats.org/spreadsheetml/2006/main" count="89" uniqueCount="47">
  <si>
    <t>month year</t>
  </si>
  <si>
    <t>Coefficients</t>
  </si>
  <si>
    <t>Mar</t>
  </si>
  <si>
    <t>Apr</t>
  </si>
  <si>
    <t>May</t>
  </si>
  <si>
    <t>Jun</t>
  </si>
  <si>
    <t>Jul</t>
  </si>
  <si>
    <t>Oct</t>
  </si>
  <si>
    <t>Nov</t>
  </si>
  <si>
    <t>Dec</t>
  </si>
  <si>
    <t>Forecast</t>
  </si>
  <si>
    <t>Actual</t>
  </si>
  <si>
    <t>Abs. Error</t>
  </si>
  <si>
    <t>Predicted 10-Piece Set sold units</t>
  </si>
  <si>
    <t>10-Piece Set sold units</t>
  </si>
  <si>
    <t>Time in month</t>
  </si>
  <si>
    <t>10-Piece Set sale price</t>
  </si>
  <si>
    <t>Jan</t>
  </si>
  <si>
    <t>Sept</t>
  </si>
  <si>
    <t>MAD</t>
  </si>
  <si>
    <t>MAPD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</si>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</sst>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;\-#,##0;#,##0;@"/>
    <numFmt numFmtId="165" formatCode="0.0%"/>
    <numFmt numFmtId="166" formatCode="[$-409]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AEAEAE"/>
      </left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4" xfId="0" applyFill="1" applyBorder="1" applyAlignment="1"/>
    <xf numFmtId="0" fontId="20" fillId="0" borderId="13" xfId="0" applyFont="1" applyFill="1" applyBorder="1" applyAlignment="1">
      <alignment horizontal="center"/>
    </xf>
    <xf numFmtId="0" fontId="22" fillId="0" borderId="0" xfId="0" applyFont="1"/>
    <xf numFmtId="0" fontId="14" fillId="0" borderId="0" xfId="0" applyFont="1"/>
    <xf numFmtId="0" fontId="23" fillId="0" borderId="0" xfId="0" applyFont="1"/>
    <xf numFmtId="0" fontId="24" fillId="0" borderId="0" xfId="0" applyFont="1"/>
    <xf numFmtId="49" fontId="22" fillId="35" borderId="11" xfId="0" applyNumberFormat="1" applyFont="1" applyFill="1" applyBorder="1" applyAlignment="1">
      <alignment horizontal="center" vertical="center" wrapText="1"/>
    </xf>
    <xf numFmtId="49" fontId="19" fillId="36" borderId="10" xfId="0" applyNumberFormat="1" applyFont="1" applyFill="1" applyBorder="1" applyAlignment="1">
      <alignment horizontal="center" vertical="center" wrapText="1"/>
    </xf>
    <xf numFmtId="0" fontId="18" fillId="36" borderId="16" xfId="0" applyFont="1" applyFill="1" applyBorder="1" applyAlignment="1">
      <alignment horizontal="center" vertical="center" wrapText="1"/>
    </xf>
    <xf numFmtId="8" fontId="19" fillId="36" borderId="10" xfId="42" applyNumberFormat="1" applyFont="1" applyFill="1" applyBorder="1" applyAlignment="1">
      <alignment horizontal="right" vertical="center" wrapText="1"/>
    </xf>
    <xf numFmtId="164" fontId="22" fillId="33" borderId="11" xfId="0" applyNumberFormat="1" applyFont="1" applyFill="1" applyBorder="1" applyAlignment="1">
      <alignment horizontal="right" vertical="center" wrapText="1"/>
    </xf>
    <xf numFmtId="164" fontId="22" fillId="35" borderId="11" xfId="0" applyNumberFormat="1" applyFont="1" applyFill="1" applyBorder="1" applyAlignment="1">
      <alignment horizontal="right" vertical="center" wrapText="1"/>
    </xf>
    <xf numFmtId="164" fontId="22" fillId="35" borderId="12" xfId="0" applyNumberFormat="1" applyFont="1" applyFill="1" applyBorder="1" applyAlignment="1">
      <alignment horizontal="right" vertical="center" wrapText="1"/>
    </xf>
    <xf numFmtId="0" fontId="0" fillId="36" borderId="16" xfId="0" applyFill="1" applyBorder="1"/>
    <xf numFmtId="1" fontId="21" fillId="36" borderId="0" xfId="0" applyNumberFormat="1" applyFont="1" applyFill="1" applyBorder="1" applyAlignment="1">
      <alignment horizontal="center" vertical="center"/>
    </xf>
    <xf numFmtId="164" fontId="19" fillId="36" borderId="0" xfId="0" applyNumberFormat="1" applyFont="1" applyFill="1" applyBorder="1" applyAlignment="1">
      <alignment horizontal="right" vertical="center" wrapText="1"/>
    </xf>
    <xf numFmtId="164" fontId="19" fillId="36" borderId="18" xfId="0" applyNumberFormat="1" applyFont="1" applyFill="1" applyBorder="1" applyAlignment="1">
      <alignment horizontal="right" vertical="center" wrapText="1"/>
    </xf>
    <xf numFmtId="164" fontId="19" fillId="36" borderId="14" xfId="0" applyNumberFormat="1" applyFont="1" applyFill="1" applyBorder="1" applyAlignment="1">
      <alignment horizontal="right" vertical="center" wrapText="1"/>
    </xf>
    <xf numFmtId="164" fontId="19" fillId="36" borderId="2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/>
    <xf numFmtId="1" fontId="21" fillId="35" borderId="0" xfId="0" applyNumberFormat="1" applyFont="1" applyFill="1" applyBorder="1" applyAlignment="1">
      <alignment horizontal="center" vertical="center"/>
    </xf>
    <xf numFmtId="8" fontId="0" fillId="35" borderId="0" xfId="0" applyNumberFormat="1" applyFill="1"/>
    <xf numFmtId="164" fontId="19" fillId="35" borderId="0" xfId="0" applyNumberFormat="1" applyFont="1" applyFill="1" applyBorder="1" applyAlignment="1">
      <alignment horizontal="right" vertical="center" wrapText="1"/>
    </xf>
    <xf numFmtId="1" fontId="21" fillId="36" borderId="14" xfId="0" applyNumberFormat="1" applyFont="1" applyFill="1" applyBorder="1" applyAlignment="1">
      <alignment horizontal="center" vertical="center"/>
    </xf>
    <xf numFmtId="8" fontId="19" fillId="36" borderId="22" xfId="42" applyNumberFormat="1" applyFont="1" applyFill="1" applyBorder="1" applyAlignment="1">
      <alignment horizontal="right" vertical="center" wrapText="1"/>
    </xf>
    <xf numFmtId="0" fontId="0" fillId="0" borderId="0" xfId="0" applyBorder="1"/>
    <xf numFmtId="166" fontId="19" fillId="34" borderId="10" xfId="0" applyNumberFormat="1" applyFont="1" applyFill="1" applyBorder="1" applyAlignment="1">
      <alignment horizontal="center" vertical="center" wrapText="1"/>
    </xf>
    <xf numFmtId="166" fontId="19" fillId="35" borderId="21" xfId="0" applyNumberFormat="1" applyFont="1" applyFill="1" applyBorder="1" applyAlignment="1">
      <alignment horizontal="center" vertical="center" wrapText="1"/>
    </xf>
    <xf numFmtId="166" fontId="19" fillId="35" borderId="10" xfId="0" applyNumberFormat="1" applyFont="1" applyFill="1" applyBorder="1" applyAlignment="1">
      <alignment horizontal="center" vertical="center" wrapText="1"/>
    </xf>
    <xf numFmtId="166" fontId="18" fillId="34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18" fillId="0" borderId="0" xfId="0" applyNumberFormat="1" applyFont="1"/>
    <xf numFmtId="166" fontId="23" fillId="0" borderId="0" xfId="0" applyNumberFormat="1" applyFont="1"/>
    <xf numFmtId="166" fontId="22" fillId="0" borderId="0" xfId="0" applyNumberFormat="1" applyFont="1"/>
    <xf numFmtId="166" fontId="19" fillId="34" borderId="21" xfId="0" applyNumberFormat="1" applyFont="1" applyFill="1" applyBorder="1" applyAlignment="1">
      <alignment horizontal="center" vertical="center" wrapText="1"/>
    </xf>
    <xf numFmtId="8" fontId="19" fillId="36" borderId="0" xfId="42" applyNumberFormat="1" applyFont="1" applyFill="1" applyBorder="1" applyAlignment="1">
      <alignment horizontal="right" vertical="center" wrapText="1"/>
    </xf>
    <xf numFmtId="164" fontId="25" fillId="35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20" fillId="0" borderId="13" xfId="0" applyFont="1" applyFill="1" applyBorder="1" applyAlignment="1">
      <alignment horizontal="centerContinuous"/>
    </xf>
    <xf numFmtId="1" fontId="0" fillId="35" borderId="0" xfId="0" applyNumberFormat="1" applyFill="1" applyAlignment="1">
      <alignment horizontal="center"/>
    </xf>
    <xf numFmtId="166" fontId="0" fillId="0" borderId="15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14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14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3-4212-98AF-AF7639E9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6975"/>
        <c:axId val="451509215"/>
      </c:scatterChart>
      <c:valAx>
        <c:axId val="11105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1509215"/>
        <c:crosses val="autoZero"/>
        <c:crossBetween val="midCat"/>
      </c:valAx>
      <c:valAx>
        <c:axId val="45150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56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Seasonality!$L$2:$L$25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A66-ABC0-52A343798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1983"/>
        <c:axId val="451514207"/>
      </c:scatterChart>
      <c:valAx>
        <c:axId val="58548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4207"/>
        <c:crosses val="autoZero"/>
        <c:crossBetween val="midCat"/>
      </c:valAx>
      <c:valAx>
        <c:axId val="45151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8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Seasonality!$M$2:$M$25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8-4CEC-BA47-22352DB5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1983"/>
        <c:axId val="451520863"/>
      </c:scatterChart>
      <c:valAx>
        <c:axId val="58547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0863"/>
        <c:crosses val="autoZero"/>
        <c:crossBetween val="midCat"/>
      </c:valAx>
      <c:valAx>
        <c:axId val="451520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7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Seasonality!$N$2:$N$25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9-48D6-9DBB-2CB67DD1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9183"/>
        <c:axId val="451508799"/>
      </c:scatterChart>
      <c:valAx>
        <c:axId val="58547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08799"/>
        <c:crosses val="autoZero"/>
        <c:crossBetween val="midCat"/>
      </c:valAx>
      <c:valAx>
        <c:axId val="45150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7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A-49C2-9A34-7729D2AC25AC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A-49C2-9A34-7729D2A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6783"/>
        <c:axId val="451517535"/>
      </c:scatterChart>
      <c:valAx>
        <c:axId val="5854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1517535"/>
        <c:crosses val="autoZero"/>
        <c:crossBetween val="midCat"/>
      </c:valAx>
      <c:valAx>
        <c:axId val="45151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10-Piece Set sale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0-4B8C-A1CF-12FBA57C4402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0-4B8C-A1CF-12FBA57C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9183"/>
        <c:axId val="451527103"/>
      </c:scatterChart>
      <c:valAx>
        <c:axId val="58546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sale price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451527103"/>
        <c:crosses val="autoZero"/>
        <c:crossBetween val="midCat"/>
      </c:valAx>
      <c:valAx>
        <c:axId val="45152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9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Seasonality!$E$2:$E$25</c:f>
              <c:numCache>
                <c:formatCode>#,##0;\-#,##0;#,##0;@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B-4C14-B416-3A61B7F12C63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Seasonality!$E$2:$E$25</c:f>
              <c:numCache>
                <c:formatCode>#,##0;\-#,##0;#,##0;@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B-4C14-B416-3A61B7F1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2783"/>
        <c:axId val="451522943"/>
      </c:scatterChart>
      <c:valAx>
        <c:axId val="58548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2943"/>
        <c:crosses val="autoZero"/>
        <c:crossBetween val="midCat"/>
      </c:valAx>
      <c:valAx>
        <c:axId val="45152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82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Seasonality!$F$2:$F$25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C-4979-AACD-467402EC6123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Seasonality!$F$2:$F$25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C-4979-AACD-467402EC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9183"/>
        <c:axId val="451519615"/>
      </c:scatterChart>
      <c:valAx>
        <c:axId val="58547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9615"/>
        <c:crosses val="autoZero"/>
        <c:crossBetween val="midCat"/>
      </c:valAx>
      <c:valAx>
        <c:axId val="45151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79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Seasonality!$G$2:$G$25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8-44F1-946B-94C12F655C15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Seasonality!$G$2:$G$25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8-44F1-946B-94C12F65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6783"/>
        <c:axId val="451532095"/>
      </c:scatterChart>
      <c:valAx>
        <c:axId val="5854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32095"/>
        <c:crosses val="autoZero"/>
        <c:crossBetween val="midCat"/>
      </c:valAx>
      <c:valAx>
        <c:axId val="451532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Seasonality!$H$2:$H$25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9-4ACE-9555-5B878E6BC552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Seasonality!$H$2:$H$25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9-4ACE-9555-5B878E6B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4383"/>
        <c:axId val="451510879"/>
      </c:scatterChart>
      <c:valAx>
        <c:axId val="58547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0879"/>
        <c:crosses val="autoZero"/>
        <c:crossBetween val="midCat"/>
      </c:valAx>
      <c:valAx>
        <c:axId val="45151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74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Seasonality!$I$2:$I$25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4413-BF1E-498FAD582E2E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Seasonality!$I$2:$I$25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4413-BF1E-498FAD58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9983"/>
        <c:axId val="451521279"/>
      </c:scatterChart>
      <c:valAx>
        <c:axId val="58546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1279"/>
        <c:crosses val="autoZero"/>
        <c:crossBetween val="midCat"/>
      </c:valAx>
      <c:valAx>
        <c:axId val="45152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9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10-Piece Set sale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Seasonality!$D$2:$D$25</c:f>
              <c:numCache>
                <c:formatCode>"$"#,##0.00_);[Red]\("$"#,##0.00\)</c:formatCode>
                <c:ptCount val="24"/>
                <c:pt idx="0">
                  <c:v>949.98</c:v>
                </c:pt>
                <c:pt idx="1">
                  <c:v>949.98</c:v>
                </c:pt>
                <c:pt idx="2">
                  <c:v>949.98</c:v>
                </c:pt>
                <c:pt idx="3">
                  <c:v>949.98</c:v>
                </c:pt>
                <c:pt idx="4">
                  <c:v>949.98</c:v>
                </c:pt>
                <c:pt idx="5">
                  <c:v>949.98</c:v>
                </c:pt>
                <c:pt idx="6">
                  <c:v>949.98</c:v>
                </c:pt>
                <c:pt idx="7">
                  <c:v>949.98</c:v>
                </c:pt>
                <c:pt idx="8">
                  <c:v>949.98</c:v>
                </c:pt>
                <c:pt idx="9">
                  <c:v>949.98</c:v>
                </c:pt>
                <c:pt idx="10">
                  <c:v>949.98</c:v>
                </c:pt>
                <c:pt idx="11">
                  <c:v>949.98</c:v>
                </c:pt>
                <c:pt idx="12">
                  <c:v>949.98</c:v>
                </c:pt>
                <c:pt idx="13">
                  <c:v>949.98</c:v>
                </c:pt>
                <c:pt idx="14">
                  <c:v>949.98</c:v>
                </c:pt>
                <c:pt idx="15">
                  <c:v>949.98</c:v>
                </c:pt>
                <c:pt idx="16">
                  <c:v>949.98</c:v>
                </c:pt>
                <c:pt idx="17">
                  <c:v>949.98</c:v>
                </c:pt>
                <c:pt idx="18">
                  <c:v>949.98</c:v>
                </c:pt>
                <c:pt idx="19">
                  <c:v>949.98</c:v>
                </c:pt>
                <c:pt idx="20">
                  <c:v>949.98</c:v>
                </c:pt>
                <c:pt idx="21">
                  <c:v>799.95</c:v>
                </c:pt>
                <c:pt idx="22">
                  <c:v>799.95</c:v>
                </c:pt>
                <c:pt idx="23">
                  <c:v>799.95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0-40EC-B085-C3D95CDB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91183"/>
        <c:axId val="451527519"/>
      </c:scatterChart>
      <c:valAx>
        <c:axId val="37509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sale price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451527519"/>
        <c:crosses val="autoZero"/>
        <c:crossBetween val="midCat"/>
      </c:valAx>
      <c:valAx>
        <c:axId val="45152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91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Seasonality!$J$2:$J$25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1-4CBE-9C93-A8175D625830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Seasonality!$J$2:$J$25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1-4CBE-9C93-A8175D62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4383"/>
        <c:axId val="451532511"/>
      </c:scatterChart>
      <c:valAx>
        <c:axId val="58547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32511"/>
        <c:crosses val="autoZero"/>
        <c:crossBetween val="midCat"/>
      </c:valAx>
      <c:valAx>
        <c:axId val="451532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74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Seasonality!$K$2:$K$25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6A5-9D7E-3F48DD6DAB85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Seasonality!$K$2:$K$25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7-46A5-9D7E-3F48DD6D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4383"/>
        <c:axId val="451530015"/>
      </c:scatterChart>
      <c:valAx>
        <c:axId val="58547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Sept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30015"/>
        <c:crosses val="autoZero"/>
        <c:crossBetween val="midCat"/>
      </c:valAx>
      <c:valAx>
        <c:axId val="45153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74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Seasonality!$L$2:$L$25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1-4BD6-9F70-E8E4B36D82DB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Seasonality!$L$2:$L$25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1-4BD6-9F70-E8E4B36D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6783"/>
        <c:axId val="451531679"/>
      </c:scatterChart>
      <c:valAx>
        <c:axId val="5854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31679"/>
        <c:crosses val="autoZero"/>
        <c:crossBetween val="midCat"/>
      </c:valAx>
      <c:valAx>
        <c:axId val="45153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Seasonality!$M$2:$M$25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6-4207-929A-CEC918ED9755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Seasonality!$M$2:$M$25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6-4207-929A-CEC918ED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6783"/>
        <c:axId val="451506719"/>
      </c:scatterChart>
      <c:valAx>
        <c:axId val="58546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06719"/>
        <c:crosses val="autoZero"/>
        <c:crossBetween val="midCat"/>
      </c:valAx>
      <c:valAx>
        <c:axId val="45150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6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10-Piece Set sold units</c:v>
          </c:tx>
          <c:spPr>
            <a:ln w="28575">
              <a:noFill/>
            </a:ln>
          </c:spPr>
          <c:xVal>
            <c:numRef>
              <c:f>Seasonality!$N$2:$N$25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Seasonality!$B$2:$B$25</c:f>
              <c:numCache>
                <c:formatCode>#,##0;\-#,##0;#,##0;@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7-424A-8908-8CB45E5B0B3B}"/>
            </c:ext>
          </c:extLst>
        </c:ser>
        <c:ser>
          <c:idx val="1"/>
          <c:order val="1"/>
          <c:tx>
            <c:v>Predicted 10-Piece Set sold units</c:v>
          </c:tx>
          <c:spPr>
            <a:ln w="28575">
              <a:noFill/>
            </a:ln>
          </c:spPr>
          <c:xVal>
            <c:numRef>
              <c:f>Seasonality!$N$2:$N$25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Seasonality!$Q$36:$Q$59</c:f>
              <c:numCache>
                <c:formatCode>General</c:formatCode>
                <c:ptCount val="24"/>
                <c:pt idx="0">
                  <c:v>202.49999999999653</c:v>
                </c:pt>
                <c:pt idx="1">
                  <c:v>310.99999999999636</c:v>
                </c:pt>
                <c:pt idx="2">
                  <c:v>370.49999999999636</c:v>
                </c:pt>
                <c:pt idx="3">
                  <c:v>414.49999999999636</c:v>
                </c:pt>
                <c:pt idx="4">
                  <c:v>296.49999999999642</c:v>
                </c:pt>
                <c:pt idx="5">
                  <c:v>145.49999999999639</c:v>
                </c:pt>
                <c:pt idx="6">
                  <c:v>235.99999999999639</c:v>
                </c:pt>
                <c:pt idx="7">
                  <c:v>394.99999999999636</c:v>
                </c:pt>
                <c:pt idx="8">
                  <c:v>386.99999999999631</c:v>
                </c:pt>
                <c:pt idx="9">
                  <c:v>622.49999999999648</c:v>
                </c:pt>
                <c:pt idx="10">
                  <c:v>702.99999999999648</c:v>
                </c:pt>
                <c:pt idx="11">
                  <c:v>338.49999999999642</c:v>
                </c:pt>
                <c:pt idx="12">
                  <c:v>370.49999999999653</c:v>
                </c:pt>
                <c:pt idx="13">
                  <c:v>478.99999999999636</c:v>
                </c:pt>
                <c:pt idx="14">
                  <c:v>538.49999999999636</c:v>
                </c:pt>
                <c:pt idx="15">
                  <c:v>582.49999999999636</c:v>
                </c:pt>
                <c:pt idx="16">
                  <c:v>464.49999999999642</c:v>
                </c:pt>
                <c:pt idx="17">
                  <c:v>313.49999999999636</c:v>
                </c:pt>
                <c:pt idx="18">
                  <c:v>403.99999999999636</c:v>
                </c:pt>
                <c:pt idx="19">
                  <c:v>562.99999999999636</c:v>
                </c:pt>
                <c:pt idx="20">
                  <c:v>554.99999999999625</c:v>
                </c:pt>
                <c:pt idx="21">
                  <c:v>1543.499999999997</c:v>
                </c:pt>
                <c:pt idx="22">
                  <c:v>1623.9999999999968</c:v>
                </c:pt>
                <c:pt idx="23">
                  <c:v>1259.4999999999968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7-424A-8908-8CB45E5B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3583"/>
        <c:axId val="451522527"/>
      </c:scatterChart>
      <c:valAx>
        <c:axId val="58548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2527"/>
        <c:crosses val="autoZero"/>
        <c:crossBetween val="midCat"/>
      </c:valAx>
      <c:valAx>
        <c:axId val="451522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10-Piece Set sold units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585483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Seasonality!$E$2:$E$25</c:f>
              <c:numCache>
                <c:formatCode>#,##0;\-#,##0;#,##0;@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6-4FEF-807B-2D7FDF1D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7039"/>
        <c:axId val="451531263"/>
      </c:scatterChart>
      <c:valAx>
        <c:axId val="33519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31263"/>
        <c:crosses val="autoZero"/>
        <c:crossBetween val="midCat"/>
      </c:valAx>
      <c:valAx>
        <c:axId val="45153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19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Seasonality!$F$2:$F$25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1-40A6-9CBD-18F42BCD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68863"/>
        <c:axId val="451525023"/>
      </c:scatterChart>
      <c:valAx>
        <c:axId val="37746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5023"/>
        <c:crosses val="autoZero"/>
        <c:crossBetween val="midCat"/>
      </c:valAx>
      <c:valAx>
        <c:axId val="45152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46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Seasonality!$G$2:$G$25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1-49A0-8AAF-2553C971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7039"/>
        <c:axId val="451511295"/>
      </c:scatterChart>
      <c:valAx>
        <c:axId val="33519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1295"/>
        <c:crosses val="autoZero"/>
        <c:crossBetween val="midCat"/>
      </c:valAx>
      <c:valAx>
        <c:axId val="45151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19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Seasonality!$H$2:$H$25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5-4B19-A88D-A7E3D535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2783"/>
        <c:axId val="451515871"/>
      </c:scatterChart>
      <c:valAx>
        <c:axId val="58548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5871"/>
        <c:crosses val="autoZero"/>
        <c:crossBetween val="midCat"/>
      </c:valAx>
      <c:valAx>
        <c:axId val="45151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82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Seasonality!$I$2:$I$25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5-4DE4-8C36-AC61AEC9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9183"/>
        <c:axId val="451515455"/>
      </c:scatterChart>
      <c:valAx>
        <c:axId val="58546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5455"/>
        <c:crosses val="autoZero"/>
        <c:crossBetween val="midCat"/>
      </c:valAx>
      <c:valAx>
        <c:axId val="451515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6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Seasonality!$J$2:$J$25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0-4CE1-A5A8-800FC729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4783"/>
        <c:axId val="451529183"/>
      </c:scatterChart>
      <c:valAx>
        <c:axId val="58548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29183"/>
        <c:crosses val="autoZero"/>
        <c:crossBetween val="midCat"/>
      </c:valAx>
      <c:valAx>
        <c:axId val="451529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8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Seasonality!$K$2:$K$25</c:f>
              <c:numCache>
                <c:formatCode>#,##0;\-#,##0;#,##0;@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Seasonality!$R$36:$R$59</c:f>
              <c:numCache>
                <c:formatCode>General</c:formatCode>
                <c:ptCount val="24"/>
                <c:pt idx="0">
                  <c:v>16.500000000003467</c:v>
                </c:pt>
                <c:pt idx="1">
                  <c:v>-135.99999999999636</c:v>
                </c:pt>
                <c:pt idx="2">
                  <c:v>-64.499999999996362</c:v>
                </c:pt>
                <c:pt idx="3">
                  <c:v>-20.499999999996362</c:v>
                </c:pt>
                <c:pt idx="4">
                  <c:v>97.500000000003581</c:v>
                </c:pt>
                <c:pt idx="5">
                  <c:v>-14.49999999999639</c:v>
                </c:pt>
                <c:pt idx="6">
                  <c:v>-104.99999999999639</c:v>
                </c:pt>
                <c:pt idx="7">
                  <c:v>43.000000000003638</c:v>
                </c:pt>
                <c:pt idx="8">
                  <c:v>138.00000000000369</c:v>
                </c:pt>
                <c:pt idx="9">
                  <c:v>-9.4999999999964757</c:v>
                </c:pt>
                <c:pt idx="10">
                  <c:v>-45.999999999996476</c:v>
                </c:pt>
                <c:pt idx="11">
                  <c:v>55.500000000003581</c:v>
                </c:pt>
                <c:pt idx="12">
                  <c:v>-16.499999999996533</c:v>
                </c:pt>
                <c:pt idx="13">
                  <c:v>227.00000000000364</c:v>
                </c:pt>
                <c:pt idx="14">
                  <c:v>64.500000000003638</c:v>
                </c:pt>
                <c:pt idx="15">
                  <c:v>20.500000000003638</c:v>
                </c:pt>
                <c:pt idx="16">
                  <c:v>-97.499999999996419</c:v>
                </c:pt>
                <c:pt idx="17">
                  <c:v>14.500000000003638</c:v>
                </c:pt>
                <c:pt idx="18">
                  <c:v>105.00000000000364</c:v>
                </c:pt>
                <c:pt idx="19">
                  <c:v>-133.99999999999636</c:v>
                </c:pt>
                <c:pt idx="20">
                  <c:v>-137.99999999999625</c:v>
                </c:pt>
                <c:pt idx="21">
                  <c:v>9.5000000000029559</c:v>
                </c:pt>
                <c:pt idx="22">
                  <c:v>46.000000000003183</c:v>
                </c:pt>
                <c:pt idx="23">
                  <c:v>-55.499999999996817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9-462B-9ABB-D13EB166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9983"/>
        <c:axId val="451513375"/>
      </c:scatterChart>
      <c:valAx>
        <c:axId val="58546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Sept</a:t>
                </a:r>
              </a:p>
            </c:rich>
          </c:tx>
          <c:overlay val="0"/>
        </c:title>
        <c:numFmt formatCode="#,##0;\-#,##0;#,##0;@" sourceLinked="1"/>
        <c:majorTickMark val="out"/>
        <c:minorTickMark val="none"/>
        <c:tickLblPos val="nextTo"/>
        <c:crossAx val="451513375"/>
        <c:crosses val="autoZero"/>
        <c:crossBetween val="midCat"/>
      </c:valAx>
      <c:valAx>
        <c:axId val="451513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469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213359</xdr:colOff>
      <xdr:row>0</xdr:row>
      <xdr:rowOff>152400</xdr:rowOff>
    </xdr:from>
    <xdr:to>
      <xdr:col>30</xdr:col>
      <xdr:colOff>213359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9608-0D76-4619-8756-5805176F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213359</xdr:colOff>
      <xdr:row>2</xdr:row>
      <xdr:rowOff>152400</xdr:rowOff>
    </xdr:from>
    <xdr:to>
      <xdr:col>31</xdr:col>
      <xdr:colOff>213359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3F3C0-A48F-472A-A1CA-B03D59AA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213359</xdr:colOff>
      <xdr:row>4</xdr:row>
      <xdr:rowOff>152400</xdr:rowOff>
    </xdr:from>
    <xdr:to>
      <xdr:col>32</xdr:col>
      <xdr:colOff>213359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20E2C-DFB8-4103-B868-E0347ED0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213359</xdr:colOff>
      <xdr:row>6</xdr:row>
      <xdr:rowOff>152400</xdr:rowOff>
    </xdr:from>
    <xdr:to>
      <xdr:col>33</xdr:col>
      <xdr:colOff>213359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B8FA2-ACB1-4DE1-B435-B54A60B7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213359</xdr:colOff>
      <xdr:row>8</xdr:row>
      <xdr:rowOff>152400</xdr:rowOff>
    </xdr:from>
    <xdr:to>
      <xdr:col>34</xdr:col>
      <xdr:colOff>213359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1AB95-8AB3-49C5-BDC8-8170700C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213359</xdr:colOff>
      <xdr:row>10</xdr:row>
      <xdr:rowOff>152400</xdr:rowOff>
    </xdr:from>
    <xdr:to>
      <xdr:col>35</xdr:col>
      <xdr:colOff>213359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6D12FC-E2BB-4B4B-9DB9-31C2FEA6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213359</xdr:colOff>
      <xdr:row>12</xdr:row>
      <xdr:rowOff>152400</xdr:rowOff>
    </xdr:from>
    <xdr:to>
      <xdr:col>36</xdr:col>
      <xdr:colOff>213359</xdr:colOff>
      <xdr:row>22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1ED26-BF89-4F4D-8F06-82D8EE6A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213359</xdr:colOff>
      <xdr:row>14</xdr:row>
      <xdr:rowOff>152400</xdr:rowOff>
    </xdr:from>
    <xdr:to>
      <xdr:col>37</xdr:col>
      <xdr:colOff>213359</xdr:colOff>
      <xdr:row>24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559282-8FC8-4655-A371-1784F5100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213359</xdr:colOff>
      <xdr:row>16</xdr:row>
      <xdr:rowOff>152400</xdr:rowOff>
    </xdr:from>
    <xdr:to>
      <xdr:col>38</xdr:col>
      <xdr:colOff>213359</xdr:colOff>
      <xdr:row>26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FB7D24-2A14-4F32-AA1F-6F041D4CA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213359</xdr:colOff>
      <xdr:row>18</xdr:row>
      <xdr:rowOff>152400</xdr:rowOff>
    </xdr:from>
    <xdr:to>
      <xdr:col>39</xdr:col>
      <xdr:colOff>213359</xdr:colOff>
      <xdr:row>28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0FD92-B944-41AF-B81F-0CF4B51C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213359</xdr:colOff>
      <xdr:row>20</xdr:row>
      <xdr:rowOff>152400</xdr:rowOff>
    </xdr:from>
    <xdr:to>
      <xdr:col>40</xdr:col>
      <xdr:colOff>213359</xdr:colOff>
      <xdr:row>30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5D56AF-5C94-4A4C-816F-24D79553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213359</xdr:colOff>
      <xdr:row>22</xdr:row>
      <xdr:rowOff>152400</xdr:rowOff>
    </xdr:from>
    <xdr:to>
      <xdr:col>41</xdr:col>
      <xdr:colOff>213359</xdr:colOff>
      <xdr:row>32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2EE68-38C7-4ACB-ABDB-EF5D55C6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213359</xdr:colOff>
      <xdr:row>24</xdr:row>
      <xdr:rowOff>152400</xdr:rowOff>
    </xdr:from>
    <xdr:to>
      <xdr:col>42</xdr:col>
      <xdr:colOff>213359</xdr:colOff>
      <xdr:row>34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C73945-3329-4F9D-B8A8-18C2500A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213359</xdr:colOff>
      <xdr:row>26</xdr:row>
      <xdr:rowOff>152400</xdr:rowOff>
    </xdr:from>
    <xdr:to>
      <xdr:col>43</xdr:col>
      <xdr:colOff>213359</xdr:colOff>
      <xdr:row>36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E37D85-283B-4241-A7DB-A6AF3599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213359</xdr:colOff>
      <xdr:row>28</xdr:row>
      <xdr:rowOff>152400</xdr:rowOff>
    </xdr:from>
    <xdr:to>
      <xdr:col>44</xdr:col>
      <xdr:colOff>213359</xdr:colOff>
      <xdr:row>38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000BD1-DB68-4EC2-A9B3-AD9C1020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213359</xdr:colOff>
      <xdr:row>30</xdr:row>
      <xdr:rowOff>152400</xdr:rowOff>
    </xdr:from>
    <xdr:to>
      <xdr:col>45</xdr:col>
      <xdr:colOff>213359</xdr:colOff>
      <xdr:row>40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69A526-740C-4851-A074-FA96E4F9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213359</xdr:colOff>
      <xdr:row>32</xdr:row>
      <xdr:rowOff>152400</xdr:rowOff>
    </xdr:from>
    <xdr:to>
      <xdr:col>46</xdr:col>
      <xdr:colOff>213359</xdr:colOff>
      <xdr:row>42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8E44A9-9C4B-41E6-A43E-2B193B54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213359</xdr:colOff>
      <xdr:row>34</xdr:row>
      <xdr:rowOff>152400</xdr:rowOff>
    </xdr:from>
    <xdr:to>
      <xdr:col>47</xdr:col>
      <xdr:colOff>213359</xdr:colOff>
      <xdr:row>44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89EE3A4-3E67-4701-B646-480957821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213359</xdr:colOff>
      <xdr:row>36</xdr:row>
      <xdr:rowOff>152400</xdr:rowOff>
    </xdr:from>
    <xdr:to>
      <xdr:col>48</xdr:col>
      <xdr:colOff>213359</xdr:colOff>
      <xdr:row>46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C3149C-E8D2-44FF-9C01-E6C369C4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213359</xdr:colOff>
      <xdr:row>38</xdr:row>
      <xdr:rowOff>152400</xdr:rowOff>
    </xdr:from>
    <xdr:to>
      <xdr:col>49</xdr:col>
      <xdr:colOff>213359</xdr:colOff>
      <xdr:row>48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FC3B94-8691-43BD-A16E-D50289EC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213359</xdr:colOff>
      <xdr:row>40</xdr:row>
      <xdr:rowOff>152400</xdr:rowOff>
    </xdr:from>
    <xdr:to>
      <xdr:col>50</xdr:col>
      <xdr:colOff>213359</xdr:colOff>
      <xdr:row>50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2FA44DF-08AC-4670-B740-9CADE31B3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213359</xdr:colOff>
      <xdr:row>42</xdr:row>
      <xdr:rowOff>152400</xdr:rowOff>
    </xdr:from>
    <xdr:to>
      <xdr:col>51</xdr:col>
      <xdr:colOff>213359</xdr:colOff>
      <xdr:row>52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319093E-C1EC-4F12-AC65-0488177C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213359</xdr:colOff>
      <xdr:row>44</xdr:row>
      <xdr:rowOff>152400</xdr:rowOff>
    </xdr:from>
    <xdr:to>
      <xdr:col>52</xdr:col>
      <xdr:colOff>213359</xdr:colOff>
      <xdr:row>54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65809CE-66A9-4394-9682-F33FEC5C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47</xdr:col>
      <xdr:colOff>213359</xdr:colOff>
      <xdr:row>46</xdr:row>
      <xdr:rowOff>152400</xdr:rowOff>
    </xdr:from>
    <xdr:to>
      <xdr:col>53</xdr:col>
      <xdr:colOff>213359</xdr:colOff>
      <xdr:row>56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CDF05D-0E15-4921-829F-7DC4818C4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showGridLines="0" topLeftCell="A4" zoomScale="85" zoomScaleNormal="85" workbookViewId="0">
      <selection activeCell="Q29" sqref="P17:Q29"/>
    </sheetView>
  </sheetViews>
  <sheetFormatPr defaultRowHeight="15.6" x14ac:dyDescent="0.3"/>
  <cols>
    <col min="1" max="1" width="17.77734375" style="34" customWidth="1"/>
    <col min="2" max="2" width="14.44140625" style="5" bestFit="1" customWidth="1"/>
    <col min="3" max="3" width="14.77734375" customWidth="1"/>
    <col min="4" max="4" width="14.77734375" style="1" customWidth="1"/>
    <col min="5" max="5" width="8.77734375" customWidth="1"/>
    <col min="6" max="14" width="7.21875" customWidth="1"/>
    <col min="15" max="15" width="13.77734375" customWidth="1"/>
  </cols>
  <sheetData>
    <row r="1" spans="1:24" ht="31.8" thickBot="1" x14ac:dyDescent="0.35">
      <c r="A1" s="32" t="s">
        <v>0</v>
      </c>
      <c r="B1" s="9" t="s">
        <v>14</v>
      </c>
      <c r="C1" s="11" t="s">
        <v>15</v>
      </c>
      <c r="D1" s="10" t="s">
        <v>16</v>
      </c>
      <c r="E1" s="16" t="s">
        <v>17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18</v>
      </c>
      <c r="L1" s="16" t="s">
        <v>7</v>
      </c>
      <c r="M1" s="16" t="s">
        <v>8</v>
      </c>
      <c r="N1" s="16" t="s">
        <v>9</v>
      </c>
      <c r="P1" t="s">
        <v>21</v>
      </c>
    </row>
    <row r="2" spans="1:24" ht="16.2" thickBot="1" x14ac:dyDescent="0.35">
      <c r="A2" s="29">
        <v>40544</v>
      </c>
      <c r="B2" s="13">
        <v>219</v>
      </c>
      <c r="C2" s="17">
        <v>1</v>
      </c>
      <c r="D2" s="12">
        <v>949.98</v>
      </c>
      <c r="E2" s="18">
        <v>1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>
        <v>0</v>
      </c>
    </row>
    <row r="3" spans="1:24" ht="16.2" thickBot="1" x14ac:dyDescent="0.35">
      <c r="A3" s="29">
        <v>40575</v>
      </c>
      <c r="B3" s="13">
        <v>175</v>
      </c>
      <c r="C3" s="17">
        <v>2</v>
      </c>
      <c r="D3" s="12">
        <v>949.98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9">
        <v>0</v>
      </c>
      <c r="P3" s="41" t="s">
        <v>22</v>
      </c>
      <c r="Q3" s="41"/>
    </row>
    <row r="4" spans="1:24" ht="16.2" thickBot="1" x14ac:dyDescent="0.35">
      <c r="A4" s="29">
        <v>40603</v>
      </c>
      <c r="B4" s="13">
        <v>306</v>
      </c>
      <c r="C4" s="17">
        <v>3</v>
      </c>
      <c r="D4" s="12">
        <v>949.98</v>
      </c>
      <c r="E4" s="18">
        <v>0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>
        <v>0</v>
      </c>
      <c r="P4" s="2" t="s">
        <v>23</v>
      </c>
      <c r="Q4" s="2">
        <v>0.97356306815431526</v>
      </c>
    </row>
    <row r="5" spans="1:24" ht="16.2" thickBot="1" x14ac:dyDescent="0.35">
      <c r="A5" s="29">
        <v>40634</v>
      </c>
      <c r="B5" s="13">
        <v>394</v>
      </c>
      <c r="C5" s="17">
        <v>4</v>
      </c>
      <c r="D5" s="12">
        <v>949.98</v>
      </c>
      <c r="E5" s="18">
        <v>0</v>
      </c>
      <c r="F5" s="18">
        <v>0</v>
      </c>
      <c r="G5" s="18">
        <v>1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>
        <v>0</v>
      </c>
      <c r="P5" s="2" t="s">
        <v>24</v>
      </c>
      <c r="Q5" s="2">
        <v>0.94782504767404396</v>
      </c>
    </row>
    <row r="6" spans="1:24" ht="16.2" thickBot="1" x14ac:dyDescent="0.35">
      <c r="A6" s="29">
        <v>40664</v>
      </c>
      <c r="B6" s="13">
        <v>394</v>
      </c>
      <c r="C6" s="17">
        <v>5</v>
      </c>
      <c r="D6" s="12">
        <v>949.98</v>
      </c>
      <c r="E6" s="18">
        <v>0</v>
      </c>
      <c r="F6" s="18">
        <v>0</v>
      </c>
      <c r="G6" s="18">
        <v>0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9">
        <v>0</v>
      </c>
      <c r="P6" s="2" t="s">
        <v>25</v>
      </c>
      <c r="Q6" s="2">
        <v>0.8909069178639103</v>
      </c>
    </row>
    <row r="7" spans="1:24" ht="16.2" thickBot="1" x14ac:dyDescent="0.35">
      <c r="A7" s="29">
        <v>40695</v>
      </c>
      <c r="B7" s="13">
        <v>131</v>
      </c>
      <c r="C7" s="17">
        <v>6</v>
      </c>
      <c r="D7" s="12">
        <v>949.98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9">
        <v>0</v>
      </c>
      <c r="P7" s="2" t="s">
        <v>26</v>
      </c>
      <c r="Q7" s="2">
        <v>131.31485410680281</v>
      </c>
    </row>
    <row r="8" spans="1:24" ht="16.2" thickBot="1" x14ac:dyDescent="0.35">
      <c r="A8" s="29">
        <v>40725</v>
      </c>
      <c r="B8" s="13">
        <v>131</v>
      </c>
      <c r="C8" s="17">
        <v>7</v>
      </c>
      <c r="D8" s="12">
        <v>949.98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19">
        <v>0</v>
      </c>
      <c r="P8" s="3" t="s">
        <v>27</v>
      </c>
      <c r="Q8" s="3">
        <v>24</v>
      </c>
    </row>
    <row r="9" spans="1:24" ht="16.2" thickBot="1" x14ac:dyDescent="0.35">
      <c r="A9" s="29">
        <v>40756</v>
      </c>
      <c r="B9" s="13">
        <v>438</v>
      </c>
      <c r="C9" s="17">
        <v>8</v>
      </c>
      <c r="D9" s="12">
        <v>949.98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9">
        <v>0</v>
      </c>
    </row>
    <row r="10" spans="1:24" ht="16.2" thickBot="1" x14ac:dyDescent="0.35">
      <c r="A10" s="29">
        <v>40787</v>
      </c>
      <c r="B10" s="13">
        <v>525</v>
      </c>
      <c r="C10" s="17">
        <v>9</v>
      </c>
      <c r="D10" s="12">
        <v>949.98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  <c r="M10" s="18">
        <v>0</v>
      </c>
      <c r="N10" s="19">
        <v>0</v>
      </c>
      <c r="P10" t="s">
        <v>28</v>
      </c>
    </row>
    <row r="11" spans="1:24" ht="16.2" thickBot="1" x14ac:dyDescent="0.35">
      <c r="A11" s="29">
        <v>40817</v>
      </c>
      <c r="B11" s="13">
        <v>613</v>
      </c>
      <c r="C11" s="17">
        <v>10</v>
      </c>
      <c r="D11" s="12">
        <v>949.98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8">
        <v>0</v>
      </c>
      <c r="N11" s="19">
        <v>0</v>
      </c>
      <c r="P11" s="4"/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</row>
    <row r="12" spans="1:24" ht="16.2" thickBot="1" x14ac:dyDescent="0.35">
      <c r="A12" s="29">
        <v>40848</v>
      </c>
      <c r="B12" s="13">
        <v>657</v>
      </c>
      <c r="C12" s="17">
        <v>11</v>
      </c>
      <c r="D12" s="12">
        <v>949.98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9">
        <v>0</v>
      </c>
      <c r="P12" s="2" t="s">
        <v>29</v>
      </c>
      <c r="Q12" s="2">
        <v>12</v>
      </c>
      <c r="R12" s="2">
        <v>3445771.833333334</v>
      </c>
      <c r="S12" s="2">
        <v>287147.65277777781</v>
      </c>
      <c r="T12" s="2">
        <v>16.65242780878037</v>
      </c>
      <c r="U12" s="2">
        <v>2.4285457065866433E-5</v>
      </c>
    </row>
    <row r="13" spans="1:24" ht="16.2" thickBot="1" x14ac:dyDescent="0.35">
      <c r="A13" s="29">
        <v>40878</v>
      </c>
      <c r="B13" s="13">
        <v>394</v>
      </c>
      <c r="C13" s="17">
        <v>12</v>
      </c>
      <c r="D13" s="12">
        <v>949.98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9">
        <v>1</v>
      </c>
      <c r="P13" s="2" t="s">
        <v>30</v>
      </c>
      <c r="Q13" s="2">
        <v>11</v>
      </c>
      <c r="R13" s="2">
        <v>189679.49999999997</v>
      </c>
      <c r="S13" s="2">
        <v>17243.590909090908</v>
      </c>
      <c r="T13" s="2"/>
      <c r="U13" s="2"/>
    </row>
    <row r="14" spans="1:24" ht="16.2" thickBot="1" x14ac:dyDescent="0.35">
      <c r="A14" s="29">
        <v>40909</v>
      </c>
      <c r="B14" s="13">
        <v>354</v>
      </c>
      <c r="C14" s="17">
        <v>13</v>
      </c>
      <c r="D14" s="12">
        <v>949.98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P14" s="3" t="s">
        <v>31</v>
      </c>
      <c r="Q14" s="3">
        <v>23</v>
      </c>
      <c r="R14" s="3">
        <v>3635451.333333334</v>
      </c>
      <c r="S14" s="3"/>
      <c r="T14" s="3"/>
      <c r="U14" s="3"/>
    </row>
    <row r="15" spans="1:24" ht="16.2" thickBot="1" x14ac:dyDescent="0.35">
      <c r="A15" s="29">
        <v>40940</v>
      </c>
      <c r="B15" s="13">
        <v>706</v>
      </c>
      <c r="C15" s="17">
        <v>14</v>
      </c>
      <c r="D15" s="12">
        <v>949.98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9">
        <v>0</v>
      </c>
    </row>
    <row r="16" spans="1:24" ht="16.2" thickBot="1" x14ac:dyDescent="0.35">
      <c r="A16" s="29">
        <v>40969</v>
      </c>
      <c r="B16" s="13">
        <v>603</v>
      </c>
      <c r="C16" s="17">
        <v>15</v>
      </c>
      <c r="D16" s="12">
        <v>949.98</v>
      </c>
      <c r="E16" s="18">
        <v>0</v>
      </c>
      <c r="F16" s="18">
        <v>1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P16" s="4"/>
      <c r="Q16" s="4" t="s">
        <v>1</v>
      </c>
      <c r="R16" s="4" t="s">
        <v>26</v>
      </c>
      <c r="S16" s="4" t="s">
        <v>38</v>
      </c>
      <c r="T16" s="4" t="s">
        <v>39</v>
      </c>
      <c r="U16" s="4" t="s">
        <v>40</v>
      </c>
      <c r="V16" s="4" t="s">
        <v>41</v>
      </c>
      <c r="W16" s="4" t="s">
        <v>42</v>
      </c>
      <c r="X16" s="4" t="s">
        <v>43</v>
      </c>
    </row>
    <row r="17" spans="1:24" ht="16.2" thickBot="1" x14ac:dyDescent="0.35">
      <c r="A17" s="29">
        <v>41000</v>
      </c>
      <c r="B17" s="13">
        <v>603</v>
      </c>
      <c r="C17" s="17">
        <v>16</v>
      </c>
      <c r="D17" s="12">
        <v>949.98</v>
      </c>
      <c r="E17" s="18">
        <v>0</v>
      </c>
      <c r="F17" s="18">
        <v>0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P17" s="2" t="s">
        <v>32</v>
      </c>
      <c r="Q17" s="2">
        <v>5050.9460107978384</v>
      </c>
      <c r="R17" s="2">
        <v>809.90973098570043</v>
      </c>
      <c r="S17" s="2">
        <v>6.236430823779072</v>
      </c>
      <c r="T17" s="2">
        <v>6.3805992226329748E-5</v>
      </c>
      <c r="U17" s="2">
        <v>3268.346711884501</v>
      </c>
      <c r="V17" s="2">
        <v>6833.5453097111758</v>
      </c>
      <c r="W17" s="2">
        <v>3268.346711884501</v>
      </c>
      <c r="X17" s="2">
        <v>6833.5453097111758</v>
      </c>
    </row>
    <row r="18" spans="1:24" ht="16.2" thickBot="1" x14ac:dyDescent="0.35">
      <c r="A18" s="29">
        <v>41030</v>
      </c>
      <c r="B18" s="13">
        <v>367</v>
      </c>
      <c r="C18" s="17">
        <v>17</v>
      </c>
      <c r="D18" s="12">
        <v>949.98</v>
      </c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9">
        <v>0</v>
      </c>
      <c r="P18" s="2" t="s">
        <v>15</v>
      </c>
      <c r="Q18" s="2">
        <v>14.000000000000004</v>
      </c>
      <c r="R18" s="2">
        <v>5.0209489371696536</v>
      </c>
      <c r="S18" s="2">
        <v>2.7883175421998829</v>
      </c>
      <c r="T18" s="2">
        <v>1.7639539113693047E-2</v>
      </c>
      <c r="U18" s="2">
        <v>2.9489658997117125</v>
      </c>
      <c r="V18" s="2">
        <v>25.051034100288295</v>
      </c>
      <c r="W18" s="2">
        <v>2.9489658997117125</v>
      </c>
      <c r="X18" s="2">
        <v>25.051034100288295</v>
      </c>
    </row>
    <row r="19" spans="1:24" ht="16.2" thickBot="1" x14ac:dyDescent="0.35">
      <c r="A19" s="29">
        <v>41061</v>
      </c>
      <c r="B19" s="13">
        <v>328</v>
      </c>
      <c r="C19" s="17">
        <v>18</v>
      </c>
      <c r="D19" s="12">
        <v>949.98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9">
        <v>0</v>
      </c>
      <c r="P19" s="2" t="s">
        <v>16</v>
      </c>
      <c r="Q19" s="2">
        <v>-5.0189962007598492</v>
      </c>
      <c r="R19" s="2">
        <v>0.81975357732687903</v>
      </c>
      <c r="S19" s="2">
        <v>-6.1225670001053381</v>
      </c>
      <c r="T19" s="2">
        <v>7.4931756808099606E-5</v>
      </c>
      <c r="U19" s="2">
        <v>-6.8232616593883435</v>
      </c>
      <c r="V19" s="2">
        <v>-3.2147307421313549</v>
      </c>
      <c r="W19" s="2">
        <v>-6.8232616593883435</v>
      </c>
      <c r="X19" s="2">
        <v>-3.2147307421313549</v>
      </c>
    </row>
    <row r="20" spans="1:24" ht="16.2" thickBot="1" x14ac:dyDescent="0.35">
      <c r="A20" s="29">
        <v>41091</v>
      </c>
      <c r="B20" s="13">
        <v>509</v>
      </c>
      <c r="C20" s="17">
        <v>19</v>
      </c>
      <c r="D20" s="12">
        <v>949.98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1</v>
      </c>
      <c r="K20" s="18">
        <v>0</v>
      </c>
      <c r="L20" s="18">
        <v>0</v>
      </c>
      <c r="M20" s="18">
        <v>0</v>
      </c>
      <c r="N20" s="19">
        <v>0</v>
      </c>
      <c r="P20" s="2" t="s">
        <v>17</v>
      </c>
      <c r="Q20" s="2">
        <v>-94.499999999999815</v>
      </c>
      <c r="R20" s="2">
        <v>115.48182555490199</v>
      </c>
      <c r="S20" s="2">
        <v>-0.81831058303692072</v>
      </c>
      <c r="T20" s="2">
        <v>0.430550222809158</v>
      </c>
      <c r="U20" s="2">
        <v>-348.67378430663041</v>
      </c>
      <c r="V20" s="2">
        <v>159.67378430663081</v>
      </c>
      <c r="W20" s="2">
        <v>-348.67378430663041</v>
      </c>
      <c r="X20" s="2">
        <v>159.67378430663081</v>
      </c>
    </row>
    <row r="21" spans="1:24" ht="16.2" thickBot="1" x14ac:dyDescent="0.35">
      <c r="A21" s="29">
        <v>41122</v>
      </c>
      <c r="B21" s="13">
        <v>429</v>
      </c>
      <c r="C21" s="17">
        <v>20</v>
      </c>
      <c r="D21" s="12">
        <v>949.98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9">
        <v>0</v>
      </c>
      <c r="P21" s="2" t="s">
        <v>2</v>
      </c>
      <c r="Q21" s="2">
        <v>45.499999999999993</v>
      </c>
      <c r="R21" s="2">
        <v>114.16449927511108</v>
      </c>
      <c r="S21" s="2">
        <v>0.39854771219514656</v>
      </c>
      <c r="T21" s="2">
        <v>0.69785363926994926</v>
      </c>
      <c r="U21" s="2">
        <v>-205.77436871381209</v>
      </c>
      <c r="V21" s="2">
        <v>296.77436871381207</v>
      </c>
      <c r="W21" s="2">
        <v>-205.77436871381209</v>
      </c>
      <c r="X21" s="2">
        <v>296.77436871381207</v>
      </c>
    </row>
    <row r="22" spans="1:24" ht="16.2" thickBot="1" x14ac:dyDescent="0.35">
      <c r="A22" s="29">
        <v>41153</v>
      </c>
      <c r="B22" s="13">
        <v>417</v>
      </c>
      <c r="C22" s="17">
        <v>21</v>
      </c>
      <c r="D22" s="12">
        <v>949.98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9">
        <v>0</v>
      </c>
      <c r="P22" s="2" t="s">
        <v>3</v>
      </c>
      <c r="Q22" s="2">
        <v>75.499999999999972</v>
      </c>
      <c r="R22" s="2">
        <v>113.8327857431586</v>
      </c>
      <c r="S22" s="2">
        <v>0.6632535565838733</v>
      </c>
      <c r="T22" s="2">
        <v>0.52082523229084143</v>
      </c>
      <c r="U22" s="2">
        <v>-175.04427215258312</v>
      </c>
      <c r="V22" s="2">
        <v>326.04427215258306</v>
      </c>
      <c r="W22" s="2">
        <v>-175.04427215258312</v>
      </c>
      <c r="X22" s="2">
        <v>326.04427215258306</v>
      </c>
    </row>
    <row r="23" spans="1:24" ht="16.2" thickBot="1" x14ac:dyDescent="0.35">
      <c r="A23" s="29">
        <v>41183</v>
      </c>
      <c r="B23" s="14">
        <v>1553</v>
      </c>
      <c r="C23" s="17">
        <v>22</v>
      </c>
      <c r="D23" s="12">
        <v>799.95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1</v>
      </c>
      <c r="M23" s="18">
        <v>0</v>
      </c>
      <c r="N23" s="19">
        <v>0</v>
      </c>
      <c r="P23" s="2" t="s">
        <v>4</v>
      </c>
      <c r="Q23" s="2">
        <v>-56.499999999999957</v>
      </c>
      <c r="R23" s="2">
        <v>113.72199955073854</v>
      </c>
      <c r="S23" s="2">
        <v>-0.49682559419641359</v>
      </c>
      <c r="T23" s="2">
        <v>0.62909169610125537</v>
      </c>
      <c r="U23" s="2">
        <v>-306.80043338712346</v>
      </c>
      <c r="V23" s="2">
        <v>193.80043338712352</v>
      </c>
      <c r="W23" s="2">
        <v>-306.80043338712346</v>
      </c>
      <c r="X23" s="2">
        <v>193.80043338712352</v>
      </c>
    </row>
    <row r="24" spans="1:24" ht="16.2" thickBot="1" x14ac:dyDescent="0.35">
      <c r="A24" s="29">
        <v>41214</v>
      </c>
      <c r="B24" s="14">
        <v>1670</v>
      </c>
      <c r="C24" s="17">
        <v>23</v>
      </c>
      <c r="D24" s="12">
        <v>799.95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9">
        <v>0</v>
      </c>
      <c r="P24" s="2" t="s">
        <v>5</v>
      </c>
      <c r="Q24" s="2">
        <v>-221.49999999999997</v>
      </c>
      <c r="R24" s="2">
        <v>113.83278574315857</v>
      </c>
      <c r="S24" s="2">
        <v>-1.9458365931566626</v>
      </c>
      <c r="T24" s="2">
        <v>7.7666255057354541E-2</v>
      </c>
      <c r="U24" s="2">
        <v>-472.04427215258301</v>
      </c>
      <c r="V24" s="2">
        <v>29.044272152583062</v>
      </c>
      <c r="W24" s="2">
        <v>-472.04427215258301</v>
      </c>
      <c r="X24" s="2">
        <v>29.044272152583062</v>
      </c>
    </row>
    <row r="25" spans="1:24" ht="16.2" thickBot="1" x14ac:dyDescent="0.35">
      <c r="A25" s="29">
        <v>41244</v>
      </c>
      <c r="B25" s="15">
        <v>1204</v>
      </c>
      <c r="C25" s="17">
        <v>24</v>
      </c>
      <c r="D25" s="12">
        <v>799.95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</v>
      </c>
      <c r="P25" s="2" t="s">
        <v>6</v>
      </c>
      <c r="Q25" s="2">
        <v>-144.99999999999997</v>
      </c>
      <c r="R25" s="2">
        <v>114.1644992751111</v>
      </c>
      <c r="S25" s="2">
        <v>-1.2700971047977196</v>
      </c>
      <c r="T25" s="2">
        <v>0.2302585598376968</v>
      </c>
      <c r="U25" s="2">
        <v>-396.27436871381212</v>
      </c>
      <c r="V25" s="2">
        <v>106.27436871381215</v>
      </c>
      <c r="W25" s="2">
        <v>-396.27436871381212</v>
      </c>
      <c r="X25" s="2">
        <v>106.27436871381215</v>
      </c>
    </row>
    <row r="26" spans="1:24" x14ac:dyDescent="0.3">
      <c r="P26" s="2" t="s">
        <v>18</v>
      </c>
      <c r="Q26" s="2">
        <v>-22.000000000000064</v>
      </c>
      <c r="R26" s="2">
        <v>115.48182555490203</v>
      </c>
      <c r="S26" s="2">
        <v>-0.19050616747949561</v>
      </c>
      <c r="T26" s="2">
        <v>0.85238284108750206</v>
      </c>
      <c r="U26" s="2">
        <v>-276.17378430663075</v>
      </c>
      <c r="V26" s="2">
        <v>232.17378430663064</v>
      </c>
      <c r="W26" s="2">
        <v>-276.17378430663075</v>
      </c>
      <c r="X26" s="2">
        <v>232.17378430663064</v>
      </c>
    </row>
    <row r="27" spans="1:24" x14ac:dyDescent="0.3">
      <c r="P27" s="2" t="s">
        <v>7</v>
      </c>
      <c r="Q27" s="2">
        <v>199.50000000000014</v>
      </c>
      <c r="R27" s="2">
        <v>125.82461972217386</v>
      </c>
      <c r="S27" s="2">
        <v>1.5855402578645155</v>
      </c>
      <c r="T27" s="2">
        <v>0.14115063255525126</v>
      </c>
      <c r="U27" s="2">
        <v>-77.438120782678226</v>
      </c>
      <c r="V27" s="2">
        <v>476.43812078267854</v>
      </c>
      <c r="W27" s="2">
        <v>-77.438120782678226</v>
      </c>
      <c r="X27" s="2">
        <v>476.43812078267854</v>
      </c>
    </row>
    <row r="28" spans="1:24" s="8" customFormat="1" x14ac:dyDescent="0.3">
      <c r="A28" s="35"/>
      <c r="B28" s="7"/>
      <c r="D28" s="7"/>
      <c r="P28" s="2" t="s">
        <v>8</v>
      </c>
      <c r="Q28" s="2">
        <v>266.00000000000011</v>
      </c>
      <c r="R28" s="2">
        <v>125.72440097292171</v>
      </c>
      <c r="S28" s="2">
        <v>2.1157388537272945</v>
      </c>
      <c r="T28" s="2">
        <v>5.7997023385667437E-2</v>
      </c>
      <c r="U28" s="2">
        <v>-10.7175408028113</v>
      </c>
      <c r="V28" s="2">
        <v>542.71754080281153</v>
      </c>
      <c r="W28" s="2">
        <v>-10.7175408028113</v>
      </c>
      <c r="X28" s="2">
        <v>542.71754080281153</v>
      </c>
    </row>
    <row r="29" spans="1:24" s="6" customFormat="1" ht="16.2" thickBot="1" x14ac:dyDescent="0.35">
      <c r="A29" s="36"/>
      <c r="B29" s="5"/>
      <c r="D29" s="5"/>
      <c r="P29" s="3" t="s">
        <v>9</v>
      </c>
      <c r="Q29" s="3">
        <v>-112.49999999999996</v>
      </c>
      <c r="R29" s="3">
        <v>125.82461972217385</v>
      </c>
      <c r="S29" s="3">
        <v>-0.8941016491717183</v>
      </c>
      <c r="T29" s="3">
        <v>0.390410920665198</v>
      </c>
      <c r="U29" s="3">
        <v>-389.43812078267825</v>
      </c>
      <c r="V29" s="3">
        <v>164.43812078267837</v>
      </c>
      <c r="W29" s="3">
        <v>-389.43812078267825</v>
      </c>
      <c r="X29" s="3">
        <v>164.43812078267837</v>
      </c>
    </row>
    <row r="33" spans="16:18" x14ac:dyDescent="0.3">
      <c r="P33" t="s">
        <v>44</v>
      </c>
    </row>
    <row r="34" spans="16:18" ht="16.2" thickBot="1" x14ac:dyDescent="0.35"/>
    <row r="35" spans="16:18" x14ac:dyDescent="0.3">
      <c r="P35" s="4" t="s">
        <v>45</v>
      </c>
      <c r="Q35" s="4" t="s">
        <v>13</v>
      </c>
      <c r="R35" s="4" t="s">
        <v>46</v>
      </c>
    </row>
    <row r="36" spans="16:18" x14ac:dyDescent="0.3">
      <c r="P36" s="2">
        <v>1</v>
      </c>
      <c r="Q36" s="2">
        <v>202.49999999999653</v>
      </c>
      <c r="R36" s="2">
        <v>16.500000000003467</v>
      </c>
    </row>
    <row r="37" spans="16:18" x14ac:dyDescent="0.3">
      <c r="P37" s="2">
        <v>2</v>
      </c>
      <c r="Q37" s="2">
        <v>310.99999999999636</v>
      </c>
      <c r="R37" s="2">
        <v>-135.99999999999636</v>
      </c>
    </row>
    <row r="38" spans="16:18" x14ac:dyDescent="0.3">
      <c r="P38" s="2">
        <v>3</v>
      </c>
      <c r="Q38" s="2">
        <v>370.49999999999636</v>
      </c>
      <c r="R38" s="2">
        <v>-64.499999999996362</v>
      </c>
    </row>
    <row r="39" spans="16:18" x14ac:dyDescent="0.3">
      <c r="P39" s="2">
        <v>4</v>
      </c>
      <c r="Q39" s="2">
        <v>414.49999999999636</v>
      </c>
      <c r="R39" s="2">
        <v>-20.499999999996362</v>
      </c>
    </row>
    <row r="40" spans="16:18" x14ac:dyDescent="0.3">
      <c r="P40" s="2">
        <v>5</v>
      </c>
      <c r="Q40" s="2">
        <v>296.49999999999642</v>
      </c>
      <c r="R40" s="2">
        <v>97.500000000003581</v>
      </c>
    </row>
    <row r="41" spans="16:18" x14ac:dyDescent="0.3">
      <c r="P41" s="2">
        <v>6</v>
      </c>
      <c r="Q41" s="2">
        <v>145.49999999999639</v>
      </c>
      <c r="R41" s="2">
        <v>-14.49999999999639</v>
      </c>
    </row>
    <row r="42" spans="16:18" x14ac:dyDescent="0.3">
      <c r="P42" s="2">
        <v>7</v>
      </c>
      <c r="Q42" s="2">
        <v>235.99999999999639</v>
      </c>
      <c r="R42" s="2">
        <v>-104.99999999999639</v>
      </c>
    </row>
    <row r="43" spans="16:18" x14ac:dyDescent="0.3">
      <c r="P43" s="2">
        <v>8</v>
      </c>
      <c r="Q43" s="2">
        <v>394.99999999999636</v>
      </c>
      <c r="R43" s="2">
        <v>43.000000000003638</v>
      </c>
    </row>
    <row r="44" spans="16:18" x14ac:dyDescent="0.3">
      <c r="P44" s="2">
        <v>9</v>
      </c>
      <c r="Q44" s="2">
        <v>386.99999999999631</v>
      </c>
      <c r="R44" s="2">
        <v>138.00000000000369</v>
      </c>
    </row>
    <row r="45" spans="16:18" x14ac:dyDescent="0.3">
      <c r="P45" s="2">
        <v>10</v>
      </c>
      <c r="Q45" s="2">
        <v>622.49999999999648</v>
      </c>
      <c r="R45" s="2">
        <v>-9.4999999999964757</v>
      </c>
    </row>
    <row r="46" spans="16:18" x14ac:dyDescent="0.3">
      <c r="P46" s="2">
        <v>11</v>
      </c>
      <c r="Q46" s="2">
        <v>702.99999999999648</v>
      </c>
      <c r="R46" s="2">
        <v>-45.999999999996476</v>
      </c>
    </row>
    <row r="47" spans="16:18" x14ac:dyDescent="0.3">
      <c r="P47" s="2">
        <v>12</v>
      </c>
      <c r="Q47" s="2">
        <v>338.49999999999642</v>
      </c>
      <c r="R47" s="2">
        <v>55.500000000003581</v>
      </c>
    </row>
    <row r="48" spans="16:18" x14ac:dyDescent="0.3">
      <c r="P48" s="2">
        <v>13</v>
      </c>
      <c r="Q48" s="2">
        <v>370.49999999999653</v>
      </c>
      <c r="R48" s="2">
        <v>-16.499999999996533</v>
      </c>
    </row>
    <row r="49" spans="16:18" x14ac:dyDescent="0.3">
      <c r="P49" s="2">
        <v>14</v>
      </c>
      <c r="Q49" s="2">
        <v>478.99999999999636</v>
      </c>
      <c r="R49" s="2">
        <v>227.00000000000364</v>
      </c>
    </row>
    <row r="50" spans="16:18" x14ac:dyDescent="0.3">
      <c r="P50" s="2">
        <v>15</v>
      </c>
      <c r="Q50" s="2">
        <v>538.49999999999636</v>
      </c>
      <c r="R50" s="2">
        <v>64.500000000003638</v>
      </c>
    </row>
    <row r="51" spans="16:18" x14ac:dyDescent="0.3">
      <c r="P51" s="2">
        <v>16</v>
      </c>
      <c r="Q51" s="2">
        <v>582.49999999999636</v>
      </c>
      <c r="R51" s="2">
        <v>20.500000000003638</v>
      </c>
    </row>
    <row r="52" spans="16:18" x14ac:dyDescent="0.3">
      <c r="P52" s="2">
        <v>17</v>
      </c>
      <c r="Q52" s="2">
        <v>464.49999999999642</v>
      </c>
      <c r="R52" s="2">
        <v>-97.499999999996419</v>
      </c>
    </row>
    <row r="53" spans="16:18" x14ac:dyDescent="0.3">
      <c r="P53" s="2">
        <v>18</v>
      </c>
      <c r="Q53" s="2">
        <v>313.49999999999636</v>
      </c>
      <c r="R53" s="2">
        <v>14.500000000003638</v>
      </c>
    </row>
    <row r="54" spans="16:18" x14ac:dyDescent="0.3">
      <c r="P54" s="2">
        <v>19</v>
      </c>
      <c r="Q54" s="2">
        <v>403.99999999999636</v>
      </c>
      <c r="R54" s="2">
        <v>105.00000000000364</v>
      </c>
    </row>
    <row r="55" spans="16:18" x14ac:dyDescent="0.3">
      <c r="P55" s="2">
        <v>20</v>
      </c>
      <c r="Q55" s="2">
        <v>562.99999999999636</v>
      </c>
      <c r="R55" s="2">
        <v>-133.99999999999636</v>
      </c>
    </row>
    <row r="56" spans="16:18" x14ac:dyDescent="0.3">
      <c r="P56" s="2">
        <v>21</v>
      </c>
      <c r="Q56" s="2">
        <v>554.99999999999625</v>
      </c>
      <c r="R56" s="2">
        <v>-137.99999999999625</v>
      </c>
    </row>
    <row r="57" spans="16:18" x14ac:dyDescent="0.3">
      <c r="P57" s="2">
        <v>22</v>
      </c>
      <c r="Q57" s="2">
        <v>1543.499999999997</v>
      </c>
      <c r="R57" s="2">
        <v>9.5000000000029559</v>
      </c>
    </row>
    <row r="58" spans="16:18" x14ac:dyDescent="0.3">
      <c r="P58" s="2">
        <v>23</v>
      </c>
      <c r="Q58" s="2">
        <v>1623.9999999999968</v>
      </c>
      <c r="R58" s="2">
        <v>46.000000000003183</v>
      </c>
    </row>
    <row r="59" spans="16:18" ht="16.2" thickBot="1" x14ac:dyDescent="0.35">
      <c r="P59" s="3">
        <v>24</v>
      </c>
      <c r="Q59" s="3">
        <v>1259.4999999999968</v>
      </c>
      <c r="R59" s="3">
        <v>-55.499999999996817</v>
      </c>
    </row>
  </sheetData>
  <pageMargins left="0.75" right="0.75" top="1" bottom="1" header="0.5" footer="0.5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tabSelected="1" topLeftCell="A28" workbookViewId="0">
      <selection activeCell="M56" sqref="M56"/>
    </sheetView>
  </sheetViews>
  <sheetFormatPr defaultRowHeight="14.4" x14ac:dyDescent="0.3"/>
  <cols>
    <col min="1" max="1" width="15.109375" style="33" customWidth="1"/>
    <col min="2" max="2" width="10.5546875" customWidth="1"/>
    <col min="4" max="4" width="10" customWidth="1"/>
    <col min="5" max="5" width="7" customWidth="1"/>
    <col min="6" max="6" width="6.77734375" customWidth="1"/>
    <col min="7" max="7" width="7.77734375" customWidth="1"/>
    <col min="8" max="8" width="7.21875" customWidth="1"/>
    <col min="9" max="9" width="7.109375" customWidth="1"/>
    <col min="10" max="10" width="7.5546875" customWidth="1"/>
    <col min="11" max="11" width="7.21875" customWidth="1"/>
    <col min="12" max="12" width="7.33203125" customWidth="1"/>
    <col min="13" max="13" width="7.44140625" customWidth="1"/>
    <col min="14" max="14" width="6.77734375" customWidth="1"/>
    <col min="16" max="16" width="19.6640625" customWidth="1"/>
  </cols>
  <sheetData>
    <row r="1" spans="1:14" ht="47.4" thickBot="1" x14ac:dyDescent="0.35">
      <c r="A1" s="32" t="s">
        <v>0</v>
      </c>
      <c r="B1" s="9" t="s">
        <v>14</v>
      </c>
      <c r="C1" s="11" t="s">
        <v>15</v>
      </c>
      <c r="D1" s="10" t="s">
        <v>16</v>
      </c>
      <c r="E1" s="16" t="s">
        <v>17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18</v>
      </c>
      <c r="L1" s="16" t="s">
        <v>7</v>
      </c>
      <c r="M1" s="16" t="s">
        <v>8</v>
      </c>
      <c r="N1" s="16" t="s">
        <v>9</v>
      </c>
    </row>
    <row r="2" spans="1:14" ht="16.2" thickBot="1" x14ac:dyDescent="0.35">
      <c r="A2" s="29">
        <v>40544</v>
      </c>
      <c r="B2" s="13">
        <v>219</v>
      </c>
      <c r="C2" s="17">
        <v>1</v>
      </c>
      <c r="D2" s="12">
        <v>949.98</v>
      </c>
      <c r="E2" s="18">
        <v>1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>
        <v>0</v>
      </c>
    </row>
    <row r="3" spans="1:14" ht="16.2" thickBot="1" x14ac:dyDescent="0.35">
      <c r="A3" s="29">
        <v>40575</v>
      </c>
      <c r="B3" s="13">
        <v>175</v>
      </c>
      <c r="C3" s="17">
        <v>2</v>
      </c>
      <c r="D3" s="12">
        <v>949.98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9">
        <v>0</v>
      </c>
    </row>
    <row r="4" spans="1:14" ht="16.2" thickBot="1" x14ac:dyDescent="0.35">
      <c r="A4" s="29">
        <v>40603</v>
      </c>
      <c r="B4" s="13">
        <v>306</v>
      </c>
      <c r="C4" s="17">
        <v>3</v>
      </c>
      <c r="D4" s="12">
        <v>949.98</v>
      </c>
      <c r="E4" s="18">
        <v>0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>
        <v>0</v>
      </c>
    </row>
    <row r="5" spans="1:14" ht="16.2" thickBot="1" x14ac:dyDescent="0.35">
      <c r="A5" s="29">
        <v>40634</v>
      </c>
      <c r="B5" s="13">
        <v>394</v>
      </c>
      <c r="C5" s="17">
        <v>4</v>
      </c>
      <c r="D5" s="12">
        <v>949.98</v>
      </c>
      <c r="E5" s="18">
        <v>0</v>
      </c>
      <c r="F5" s="18">
        <v>0</v>
      </c>
      <c r="G5" s="18">
        <v>1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>
        <v>0</v>
      </c>
    </row>
    <row r="6" spans="1:14" ht="16.2" thickBot="1" x14ac:dyDescent="0.35">
      <c r="A6" s="29">
        <v>40664</v>
      </c>
      <c r="B6" s="13">
        <v>394</v>
      </c>
      <c r="C6" s="17">
        <v>5</v>
      </c>
      <c r="D6" s="12">
        <v>949.98</v>
      </c>
      <c r="E6" s="18">
        <v>0</v>
      </c>
      <c r="F6" s="18">
        <v>0</v>
      </c>
      <c r="G6" s="18">
        <v>0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9">
        <v>0</v>
      </c>
    </row>
    <row r="7" spans="1:14" ht="16.2" thickBot="1" x14ac:dyDescent="0.35">
      <c r="A7" s="29">
        <v>40695</v>
      </c>
      <c r="B7" s="13">
        <v>131</v>
      </c>
      <c r="C7" s="17">
        <v>6</v>
      </c>
      <c r="D7" s="12">
        <v>949.98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18">
        <v>0</v>
      </c>
      <c r="N7" s="19">
        <v>0</v>
      </c>
    </row>
    <row r="8" spans="1:14" ht="16.2" thickBot="1" x14ac:dyDescent="0.35">
      <c r="A8" s="29">
        <v>40725</v>
      </c>
      <c r="B8" s="13">
        <v>131</v>
      </c>
      <c r="C8" s="17">
        <v>7</v>
      </c>
      <c r="D8" s="12">
        <v>949.98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19">
        <v>0</v>
      </c>
    </row>
    <row r="9" spans="1:14" ht="16.2" thickBot="1" x14ac:dyDescent="0.35">
      <c r="A9" s="29">
        <v>40756</v>
      </c>
      <c r="B9" s="13">
        <v>438</v>
      </c>
      <c r="C9" s="17">
        <v>8</v>
      </c>
      <c r="D9" s="12">
        <v>949.98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9">
        <v>0</v>
      </c>
    </row>
    <row r="10" spans="1:14" ht="16.2" thickBot="1" x14ac:dyDescent="0.35">
      <c r="A10" s="29">
        <v>40787</v>
      </c>
      <c r="B10" s="13">
        <v>525</v>
      </c>
      <c r="C10" s="17">
        <v>9</v>
      </c>
      <c r="D10" s="12">
        <v>949.98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  <c r="M10" s="18">
        <v>0</v>
      </c>
      <c r="N10" s="19">
        <v>0</v>
      </c>
    </row>
    <row r="11" spans="1:14" ht="16.2" thickBot="1" x14ac:dyDescent="0.35">
      <c r="A11" s="29">
        <v>40817</v>
      </c>
      <c r="B11" s="13">
        <v>613</v>
      </c>
      <c r="C11" s="17">
        <v>10</v>
      </c>
      <c r="D11" s="12">
        <v>949.98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8">
        <v>0</v>
      </c>
      <c r="N11" s="19">
        <v>0</v>
      </c>
    </row>
    <row r="12" spans="1:14" ht="16.2" thickBot="1" x14ac:dyDescent="0.35">
      <c r="A12" s="29">
        <v>40848</v>
      </c>
      <c r="B12" s="13">
        <v>657</v>
      </c>
      <c r="C12" s="17">
        <v>11</v>
      </c>
      <c r="D12" s="12">
        <v>949.98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9">
        <v>0</v>
      </c>
    </row>
    <row r="13" spans="1:14" ht="16.2" thickBot="1" x14ac:dyDescent="0.35">
      <c r="A13" s="29">
        <v>40878</v>
      </c>
      <c r="B13" s="13">
        <v>394</v>
      </c>
      <c r="C13" s="17">
        <v>12</v>
      </c>
      <c r="D13" s="12">
        <v>949.98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9">
        <v>1</v>
      </c>
    </row>
    <row r="14" spans="1:14" ht="16.2" thickBot="1" x14ac:dyDescent="0.35">
      <c r="A14" s="29">
        <v>40909</v>
      </c>
      <c r="B14" s="13">
        <v>354</v>
      </c>
      <c r="C14" s="17">
        <v>13</v>
      </c>
      <c r="D14" s="12">
        <v>949.98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</row>
    <row r="15" spans="1:14" ht="16.2" thickBot="1" x14ac:dyDescent="0.35">
      <c r="A15" s="29">
        <v>40940</v>
      </c>
      <c r="B15" s="13">
        <v>706</v>
      </c>
      <c r="C15" s="17">
        <v>14</v>
      </c>
      <c r="D15" s="12">
        <v>949.98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9">
        <v>0</v>
      </c>
    </row>
    <row r="16" spans="1:14" ht="16.2" thickBot="1" x14ac:dyDescent="0.35">
      <c r="A16" s="29">
        <v>40969</v>
      </c>
      <c r="B16" s="13">
        <v>603</v>
      </c>
      <c r="C16" s="17">
        <v>15</v>
      </c>
      <c r="D16" s="12">
        <v>949.98</v>
      </c>
      <c r="E16" s="18">
        <v>0</v>
      </c>
      <c r="F16" s="18">
        <v>1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</row>
    <row r="17" spans="1:17" ht="16.2" thickBot="1" x14ac:dyDescent="0.35">
      <c r="A17" s="29">
        <v>41000</v>
      </c>
      <c r="B17" s="13">
        <v>603</v>
      </c>
      <c r="C17" s="17">
        <v>16</v>
      </c>
      <c r="D17" s="12">
        <v>949.98</v>
      </c>
      <c r="E17" s="18">
        <v>0</v>
      </c>
      <c r="F17" s="18">
        <v>0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</row>
    <row r="18" spans="1:17" ht="16.2" thickBot="1" x14ac:dyDescent="0.35">
      <c r="A18" s="29">
        <v>41030</v>
      </c>
      <c r="B18" s="13">
        <v>367</v>
      </c>
      <c r="C18" s="17">
        <v>17</v>
      </c>
      <c r="D18" s="12">
        <v>949.98</v>
      </c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9">
        <v>0</v>
      </c>
    </row>
    <row r="19" spans="1:17" ht="16.2" thickBot="1" x14ac:dyDescent="0.35">
      <c r="A19" s="29">
        <v>41061</v>
      </c>
      <c r="B19" s="13">
        <v>328</v>
      </c>
      <c r="C19" s="17">
        <v>18</v>
      </c>
      <c r="D19" s="12">
        <v>949.98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9">
        <v>0</v>
      </c>
    </row>
    <row r="20" spans="1:17" ht="16.2" thickBot="1" x14ac:dyDescent="0.35">
      <c r="A20" s="29">
        <v>41091</v>
      </c>
      <c r="B20" s="13">
        <v>509</v>
      </c>
      <c r="C20" s="17">
        <v>19</v>
      </c>
      <c r="D20" s="12">
        <v>949.98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1</v>
      </c>
      <c r="K20" s="18">
        <v>0</v>
      </c>
      <c r="L20" s="18">
        <v>0</v>
      </c>
      <c r="M20" s="18">
        <v>0</v>
      </c>
      <c r="N20" s="19">
        <v>0</v>
      </c>
    </row>
    <row r="21" spans="1:17" ht="16.2" thickBot="1" x14ac:dyDescent="0.35">
      <c r="A21" s="29">
        <v>41122</v>
      </c>
      <c r="B21" s="13">
        <v>429</v>
      </c>
      <c r="C21" s="17">
        <v>20</v>
      </c>
      <c r="D21" s="12">
        <v>949.98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9">
        <v>0</v>
      </c>
    </row>
    <row r="22" spans="1:17" ht="16.2" thickBot="1" x14ac:dyDescent="0.35">
      <c r="A22" s="29">
        <v>41153</v>
      </c>
      <c r="B22" s="13">
        <v>417</v>
      </c>
      <c r="C22" s="17">
        <v>21</v>
      </c>
      <c r="D22" s="12">
        <v>949.98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9">
        <v>0</v>
      </c>
    </row>
    <row r="23" spans="1:17" ht="16.2" thickBot="1" x14ac:dyDescent="0.35">
      <c r="A23" s="29">
        <v>41183</v>
      </c>
      <c r="B23" s="14">
        <v>1553</v>
      </c>
      <c r="C23" s="17">
        <v>22</v>
      </c>
      <c r="D23" s="12">
        <v>799.95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1</v>
      </c>
      <c r="M23" s="18">
        <v>0</v>
      </c>
      <c r="N23" s="19">
        <v>0</v>
      </c>
    </row>
    <row r="24" spans="1:17" ht="16.2" thickBot="1" x14ac:dyDescent="0.35">
      <c r="A24" s="29">
        <v>41214</v>
      </c>
      <c r="B24" s="14">
        <v>1670</v>
      </c>
      <c r="C24" s="17">
        <v>23</v>
      </c>
      <c r="D24" s="12">
        <v>799.95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9">
        <v>0</v>
      </c>
    </row>
    <row r="25" spans="1:17" ht="16.2" thickBot="1" x14ac:dyDescent="0.35">
      <c r="A25" s="29">
        <v>41244</v>
      </c>
      <c r="B25" s="15">
        <v>1204</v>
      </c>
      <c r="C25" s="26">
        <v>24</v>
      </c>
      <c r="D25" s="27">
        <v>799.95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</v>
      </c>
    </row>
    <row r="26" spans="1:17" ht="63" thickBot="1" x14ac:dyDescent="0.35">
      <c r="A26" s="37"/>
      <c r="B26" s="39" t="s">
        <v>13</v>
      </c>
      <c r="C26" s="17"/>
      <c r="D26" s="3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7" ht="16.2" thickBot="1" x14ac:dyDescent="0.35">
      <c r="A27" s="30">
        <v>41275</v>
      </c>
      <c r="B27" s="42">
        <f>$Q$28 + MMULT(C27:N27,$Q$29:$Q$40)</f>
        <v>1291.4999999999968</v>
      </c>
      <c r="C27" s="23">
        <v>25</v>
      </c>
      <c r="D27" s="24">
        <f>D25</f>
        <v>799.95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P27" s="4"/>
      <c r="Q27" s="53" t="s">
        <v>1</v>
      </c>
    </row>
    <row r="28" spans="1:17" ht="16.2" thickBot="1" x14ac:dyDescent="0.35">
      <c r="A28" s="31">
        <v>41306</v>
      </c>
      <c r="B28" s="42">
        <f t="shared" ref="B28:B38" si="0">$Q$28 + MMULT(C28:N28,$Q$29:$Q$40)</f>
        <v>1399.9999999999968</v>
      </c>
      <c r="C28" s="23">
        <v>26</v>
      </c>
      <c r="D28" s="24">
        <f t="shared" ref="D28:D38" si="1">D27</f>
        <v>799.95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P28" s="54" t="s">
        <v>32</v>
      </c>
      <c r="Q28" s="52">
        <v>5050.9460107978384</v>
      </c>
    </row>
    <row r="29" spans="1:17" ht="16.2" thickBot="1" x14ac:dyDescent="0.35">
      <c r="A29" s="30">
        <v>41334</v>
      </c>
      <c r="B29" s="42">
        <f t="shared" si="0"/>
        <v>1459.4999999999968</v>
      </c>
      <c r="C29" s="23">
        <v>27</v>
      </c>
      <c r="D29" s="24">
        <f t="shared" si="1"/>
        <v>799.95</v>
      </c>
      <c r="E29" s="25">
        <v>0</v>
      </c>
      <c r="F29" s="25">
        <v>1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P29" s="54" t="s">
        <v>15</v>
      </c>
      <c r="Q29" s="52">
        <v>14.000000000000004</v>
      </c>
    </row>
    <row r="30" spans="1:17" ht="16.2" thickBot="1" x14ac:dyDescent="0.35">
      <c r="A30" s="31">
        <v>41365</v>
      </c>
      <c r="B30" s="42">
        <f t="shared" si="0"/>
        <v>1503.4999999999968</v>
      </c>
      <c r="C30" s="23">
        <v>28</v>
      </c>
      <c r="D30" s="24">
        <f t="shared" si="1"/>
        <v>799.95</v>
      </c>
      <c r="E30" s="25">
        <v>0</v>
      </c>
      <c r="F30" s="25">
        <v>0</v>
      </c>
      <c r="G30" s="25">
        <v>1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P30" s="54" t="s">
        <v>16</v>
      </c>
      <c r="Q30" s="52">
        <v>-5.0189962007598492</v>
      </c>
    </row>
    <row r="31" spans="1:17" ht="16.2" thickBot="1" x14ac:dyDescent="0.35">
      <c r="A31" s="30">
        <v>41395</v>
      </c>
      <c r="B31" s="42">
        <f t="shared" si="0"/>
        <v>1385.4999999999968</v>
      </c>
      <c r="C31" s="23">
        <v>29</v>
      </c>
      <c r="D31" s="24">
        <f t="shared" si="1"/>
        <v>799.95</v>
      </c>
      <c r="E31" s="25">
        <v>0</v>
      </c>
      <c r="F31" s="25">
        <v>0</v>
      </c>
      <c r="G31" s="25">
        <v>0</v>
      </c>
      <c r="H31" s="25">
        <v>1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P31" s="54" t="s">
        <v>17</v>
      </c>
      <c r="Q31" s="52">
        <v>-94.499999999999815</v>
      </c>
    </row>
    <row r="32" spans="1:17" ht="16.2" thickBot="1" x14ac:dyDescent="0.35">
      <c r="A32" s="31">
        <v>41426</v>
      </c>
      <c r="B32" s="42">
        <f t="shared" si="0"/>
        <v>1234.4999999999968</v>
      </c>
      <c r="C32" s="23">
        <v>30</v>
      </c>
      <c r="D32" s="24">
        <f t="shared" si="1"/>
        <v>799.95</v>
      </c>
      <c r="E32" s="25">
        <v>0</v>
      </c>
      <c r="F32" s="25">
        <v>0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P32" s="54" t="s">
        <v>2</v>
      </c>
      <c r="Q32" s="52">
        <v>45.499999999999993</v>
      </c>
    </row>
    <row r="33" spans="1:17" ht="16.2" thickBot="1" x14ac:dyDescent="0.35">
      <c r="A33" s="30">
        <v>41456</v>
      </c>
      <c r="B33" s="42">
        <f t="shared" si="0"/>
        <v>1324.9999999999968</v>
      </c>
      <c r="C33" s="23">
        <v>31</v>
      </c>
      <c r="D33" s="24">
        <f t="shared" si="1"/>
        <v>799.95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1</v>
      </c>
      <c r="K33" s="25">
        <v>0</v>
      </c>
      <c r="L33" s="25">
        <v>0</v>
      </c>
      <c r="M33" s="25">
        <v>0</v>
      </c>
      <c r="N33" s="25">
        <v>0</v>
      </c>
      <c r="P33" s="54" t="s">
        <v>3</v>
      </c>
      <c r="Q33" s="52">
        <v>75.499999999999972</v>
      </c>
    </row>
    <row r="34" spans="1:17" ht="16.2" thickBot="1" x14ac:dyDescent="0.35">
      <c r="A34" s="31">
        <v>41487</v>
      </c>
      <c r="B34" s="42">
        <f t="shared" si="0"/>
        <v>1483.9999999999968</v>
      </c>
      <c r="C34" s="23">
        <v>32</v>
      </c>
      <c r="D34" s="24">
        <f t="shared" si="1"/>
        <v>799.95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P34" s="54" t="s">
        <v>4</v>
      </c>
      <c r="Q34" s="52">
        <v>-56.499999999999957</v>
      </c>
    </row>
    <row r="35" spans="1:17" ht="16.2" thickBot="1" x14ac:dyDescent="0.35">
      <c r="A35" s="30">
        <v>41518</v>
      </c>
      <c r="B35" s="42">
        <f t="shared" si="0"/>
        <v>1475.9999999999968</v>
      </c>
      <c r="C35" s="23">
        <v>33</v>
      </c>
      <c r="D35" s="24">
        <f t="shared" si="1"/>
        <v>799.95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1</v>
      </c>
      <c r="L35" s="25">
        <v>0</v>
      </c>
      <c r="M35" s="25">
        <v>0</v>
      </c>
      <c r="N35" s="25">
        <v>0</v>
      </c>
      <c r="P35" s="54" t="s">
        <v>5</v>
      </c>
      <c r="Q35" s="52">
        <v>-221.49999999999997</v>
      </c>
    </row>
    <row r="36" spans="1:17" ht="16.2" thickBot="1" x14ac:dyDescent="0.35">
      <c r="A36" s="31">
        <v>41548</v>
      </c>
      <c r="B36" s="42">
        <f t="shared" si="0"/>
        <v>1711.4999999999968</v>
      </c>
      <c r="C36" s="23">
        <v>34</v>
      </c>
      <c r="D36" s="24">
        <f t="shared" si="1"/>
        <v>799.95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P36" s="54" t="s">
        <v>6</v>
      </c>
      <c r="Q36" s="52">
        <v>-144.99999999999997</v>
      </c>
    </row>
    <row r="37" spans="1:17" ht="16.2" thickBot="1" x14ac:dyDescent="0.35">
      <c r="A37" s="30">
        <v>41579</v>
      </c>
      <c r="B37" s="42">
        <f t="shared" si="0"/>
        <v>1791.9999999999968</v>
      </c>
      <c r="C37" s="23">
        <v>35</v>
      </c>
      <c r="D37" s="24">
        <f t="shared" si="1"/>
        <v>799.95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1</v>
      </c>
      <c r="N37" s="25">
        <v>0</v>
      </c>
      <c r="P37" s="54" t="s">
        <v>18</v>
      </c>
      <c r="Q37" s="52">
        <v>-22.000000000000064</v>
      </c>
    </row>
    <row r="38" spans="1:17" ht="16.2" thickBot="1" x14ac:dyDescent="0.35">
      <c r="A38" s="31">
        <v>41609</v>
      </c>
      <c r="B38" s="42">
        <f t="shared" si="0"/>
        <v>1427.4999999999968</v>
      </c>
      <c r="C38" s="23">
        <v>36</v>
      </c>
      <c r="D38" s="24">
        <f t="shared" si="1"/>
        <v>799.95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1</v>
      </c>
      <c r="P38" s="54" t="s">
        <v>7</v>
      </c>
      <c r="Q38" s="52">
        <v>199.50000000000014</v>
      </c>
    </row>
    <row r="39" spans="1:17" x14ac:dyDescent="0.3">
      <c r="P39" s="54" t="s">
        <v>8</v>
      </c>
      <c r="Q39" s="52">
        <v>266.00000000000011</v>
      </c>
    </row>
    <row r="40" spans="1:17" x14ac:dyDescent="0.3">
      <c r="P40" s="54" t="s">
        <v>9</v>
      </c>
      <c r="Q40" s="52">
        <v>-112.49999999999996</v>
      </c>
    </row>
    <row r="41" spans="1:17" x14ac:dyDescent="0.3">
      <c r="P41" s="2"/>
      <c r="Q41" s="22"/>
    </row>
    <row r="42" spans="1:17" x14ac:dyDescent="0.3">
      <c r="P42" s="28"/>
      <c r="Q42" s="28"/>
    </row>
    <row r="44" spans="1:17" ht="15" thickBot="1" x14ac:dyDescent="0.35"/>
    <row r="45" spans="1:17" x14ac:dyDescent="0.3">
      <c r="A45" s="43"/>
      <c r="B45" s="55" t="s">
        <v>10</v>
      </c>
      <c r="C45" s="55" t="s">
        <v>11</v>
      </c>
      <c r="D45" s="55" t="s">
        <v>12</v>
      </c>
      <c r="E45" s="55" t="s">
        <v>19</v>
      </c>
      <c r="F45" s="44">
        <f>AVERAGE(D46:D48)</f>
        <v>129.66666666666774</v>
      </c>
    </row>
    <row r="46" spans="1:17" x14ac:dyDescent="0.3">
      <c r="A46" s="45">
        <f t="shared" ref="A46:B57" si="2">A27</f>
        <v>41275</v>
      </c>
      <c r="B46" s="57">
        <f>B27</f>
        <v>1291.4999999999968</v>
      </c>
      <c r="C46" s="40">
        <v>1069</v>
      </c>
      <c r="D46" s="46">
        <f>ABS(C46-B46)</f>
        <v>222.49999999999682</v>
      </c>
      <c r="E46" s="56" t="s">
        <v>20</v>
      </c>
      <c r="F46" s="47">
        <f>F45/AVERAGE(C46:C48)</f>
        <v>9.4993894993895781E-2</v>
      </c>
    </row>
    <row r="47" spans="1:17" x14ac:dyDescent="0.3">
      <c r="A47" s="45">
        <f t="shared" si="2"/>
        <v>41306</v>
      </c>
      <c r="B47" s="57">
        <f t="shared" si="2"/>
        <v>1399.9999999999968</v>
      </c>
      <c r="C47" s="40">
        <v>1536</v>
      </c>
      <c r="D47" s="46">
        <f t="shared" ref="D47:D48" si="3">ABS(C47-B47)</f>
        <v>136.00000000000318</v>
      </c>
      <c r="E47" s="40"/>
      <c r="F47" s="48"/>
    </row>
    <row r="48" spans="1:17" x14ac:dyDescent="0.3">
      <c r="A48" s="45">
        <f t="shared" si="2"/>
        <v>41334</v>
      </c>
      <c r="B48" s="57">
        <f t="shared" si="2"/>
        <v>1459.4999999999968</v>
      </c>
      <c r="C48" s="40">
        <v>1490</v>
      </c>
      <c r="D48" s="46">
        <f t="shared" si="3"/>
        <v>30.500000000003183</v>
      </c>
      <c r="E48" s="40"/>
      <c r="F48" s="48"/>
    </row>
    <row r="49" spans="1:6" x14ac:dyDescent="0.3">
      <c r="A49" s="45">
        <f t="shared" si="2"/>
        <v>41365</v>
      </c>
      <c r="B49" s="57">
        <f t="shared" si="2"/>
        <v>1503.4999999999968</v>
      </c>
      <c r="C49" s="40"/>
      <c r="D49" s="40"/>
      <c r="E49" s="40"/>
      <c r="F49" s="48"/>
    </row>
    <row r="50" spans="1:6" x14ac:dyDescent="0.3">
      <c r="A50" s="45">
        <f t="shared" si="2"/>
        <v>41395</v>
      </c>
      <c r="B50" s="57">
        <f t="shared" si="2"/>
        <v>1385.4999999999968</v>
      </c>
      <c r="C50" s="40"/>
      <c r="D50" s="40"/>
      <c r="E50" s="40"/>
      <c r="F50" s="48"/>
    </row>
    <row r="51" spans="1:6" x14ac:dyDescent="0.3">
      <c r="A51" s="45">
        <f t="shared" si="2"/>
        <v>41426</v>
      </c>
      <c r="B51" s="57">
        <f t="shared" si="2"/>
        <v>1234.4999999999968</v>
      </c>
      <c r="C51" s="40"/>
      <c r="D51" s="40"/>
      <c r="E51" s="40"/>
      <c r="F51" s="48"/>
    </row>
    <row r="52" spans="1:6" x14ac:dyDescent="0.3">
      <c r="A52" s="45">
        <f t="shared" si="2"/>
        <v>41456</v>
      </c>
      <c r="B52" s="57">
        <f t="shared" si="2"/>
        <v>1324.9999999999968</v>
      </c>
      <c r="C52" s="40"/>
      <c r="D52" s="40"/>
      <c r="E52" s="40"/>
      <c r="F52" s="48"/>
    </row>
    <row r="53" spans="1:6" x14ac:dyDescent="0.3">
      <c r="A53" s="45">
        <f t="shared" si="2"/>
        <v>41487</v>
      </c>
      <c r="B53" s="57">
        <f t="shared" si="2"/>
        <v>1483.9999999999968</v>
      </c>
      <c r="C53" s="40"/>
      <c r="D53" s="40"/>
      <c r="E53" s="40"/>
      <c r="F53" s="48"/>
    </row>
    <row r="54" spans="1:6" x14ac:dyDescent="0.3">
      <c r="A54" s="45">
        <f t="shared" si="2"/>
        <v>41518</v>
      </c>
      <c r="B54" s="57">
        <f t="shared" si="2"/>
        <v>1475.9999999999968</v>
      </c>
      <c r="C54" s="40"/>
      <c r="D54" s="40"/>
      <c r="E54" s="40"/>
      <c r="F54" s="48"/>
    </row>
    <row r="55" spans="1:6" x14ac:dyDescent="0.3">
      <c r="A55" s="45">
        <f t="shared" si="2"/>
        <v>41548</v>
      </c>
      <c r="B55" s="57">
        <f t="shared" si="2"/>
        <v>1711.4999999999968</v>
      </c>
      <c r="C55" s="40"/>
      <c r="D55" s="40"/>
      <c r="E55" s="40"/>
      <c r="F55" s="48"/>
    </row>
    <row r="56" spans="1:6" x14ac:dyDescent="0.3">
      <c r="A56" s="45">
        <f t="shared" si="2"/>
        <v>41579</v>
      </c>
      <c r="B56" s="57">
        <f t="shared" si="2"/>
        <v>1791.9999999999968</v>
      </c>
      <c r="C56" s="40"/>
      <c r="D56" s="40"/>
      <c r="E56" s="40"/>
      <c r="F56" s="48"/>
    </row>
    <row r="57" spans="1:6" ht="15" thickBot="1" x14ac:dyDescent="0.35">
      <c r="A57" s="49">
        <f t="shared" si="2"/>
        <v>41609</v>
      </c>
      <c r="B57" s="58">
        <f t="shared" si="2"/>
        <v>1427.4999999999968</v>
      </c>
      <c r="C57" s="50"/>
      <c r="D57" s="50"/>
      <c r="E57" s="50"/>
      <c r="F57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Seasonality</vt:lpstr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rastogi</dc:creator>
  <cp:lastModifiedBy>satyam rastogi</cp:lastModifiedBy>
  <cp:lastPrinted>2013-04-19T19:32:59Z</cp:lastPrinted>
  <dcterms:created xsi:type="dcterms:W3CDTF">2013-02-13T20:01:55Z</dcterms:created>
  <dcterms:modified xsi:type="dcterms:W3CDTF">2020-09-01T08:04:04Z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