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ATYAPAK\Downloads\"/>
    </mc:Choice>
  </mc:AlternateContent>
  <bookViews>
    <workbookView xWindow="0" yWindow="0" windowWidth="21600" windowHeight="973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F48" i="23" l="1"/>
  <c r="E23" i="24" l="1"/>
  <c r="E17" i="24"/>
  <c r="D69" i="7" l="1"/>
  <c r="G23" i="24"/>
  <c r="G20" i="24"/>
  <c r="G17" i="24"/>
  <c r="C75" i="23"/>
  <c r="C93" i="23" s="1"/>
  <c r="C104" i="23" s="1"/>
  <c r="C74" i="23"/>
  <c r="B44" i="5" l="1"/>
  <c r="B42" i="5"/>
  <c r="C26" i="5"/>
  <c r="C20" i="5"/>
  <c r="C18" i="5"/>
  <c r="C17" i="5"/>
  <c r="B11" i="5"/>
  <c r="B10" i="5"/>
  <c r="D20" i="7"/>
  <c r="D19" i="7"/>
  <c r="D68" i="7"/>
  <c r="B69" i="7"/>
  <c r="B68" i="7"/>
  <c r="F59" i="7"/>
  <c r="F34" i="7"/>
  <c r="E34" i="7"/>
  <c r="D34" i="7"/>
  <c r="C34" i="7"/>
  <c r="B34" i="7"/>
  <c r="D23" i="7"/>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<sst xmlns="http://schemas.openxmlformats.org/spreadsheetml/2006/main" count="670" uniqueCount="508">
  <si>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</si>
  <si>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</si>
  <si>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</si>
  <si>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</si>
  <si>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</si>
  <si>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</si>
  <si>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</si>
  <si>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</si>
  <si>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</si>
  <si>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</si>
  <si>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</si>
  <si>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</si>
  <si>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</si>
  <si>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</si>
  <si>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</si>
  <si>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</si>
  <si>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</si>
  <si>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</si>
  <si>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</si>
  <si>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</si>
  <si>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</si>
  <si>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</si>
  <si>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</si>
  <si>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</si>
  <si>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</si>
  <si>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</si>
  <si>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</si>
  <si>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</si>
  <si>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</si>
  <si>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</si>
  <si>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</si>
  <si>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</si>
  <si>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</si>
  <si>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</si>
  <si>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</si>
  <si>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</si>
  <si>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</si>
  <si>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</si>
  <si>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</si>
  <si>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</si>
  <si>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</si>
  <si>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</si>
  <si>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</si>
  <si>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</si>
  <si>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</si>
  <si>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</si>
  <si>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</si>
  <si>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</si>
  <si>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</si>
  <si>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</si>
  <si>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</si>
  <si>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</si>
  <si>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</si>
  <si>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</si>
  <si>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</si>
  <si>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</si>
  <si>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</si>
  <si>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</si>
  <si>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</si>
  <si>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</si>
  <si>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</si>
  <si>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</si>
  <si>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</si>
  <si>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</si>
  <si>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</si>
  <si>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</si>
  <si>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</si>
  <si>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</si>
  <si>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</si>
  <si>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</si>
  <si>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</si>
  <si>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</si>
  <si>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</si>
  <si>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</si>
  <si>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</si>
  <si>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</si>
  <si>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</si>
  <si>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</si>
  <si>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</si>
  <si>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</si>
  <si>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</si>
  <si>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</si>
  <si>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</si>
  <si>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</si>
  <si>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</si>
  <si>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</si>
  <si>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</si>
  <si>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</si>
  <si>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</si>
  <si>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</si>
  <si>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</si>
  <si>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</si>
  <si>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</si>
  <si>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</si>
  <si>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</si>
  <si>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</si>
  <si>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</si>
  <si>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</si>
  <si>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</si>
  <si>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</si>
  <si>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</si>
  <si>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</si>
  <si>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</si>
  <si>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</si>
  <si>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</si>
  <si>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</si>
  <si>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</si>
  <si>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</si>
  <si>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</si>
  <si>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</si>
  <si>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</si>
  <si>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</si>
  <si>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</si>
  <si>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</si>
  <si>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</si>
  <si>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</si>
  <si>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</si>
  <si>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</si>
  <si>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</si>
  <si>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</si>
  <si>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</si>
  <si>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</si>
  <si>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</si>
  <si>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</si>
  <si>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</si>
  <si>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</si>
  <si>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</si>
  <si>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</si>
  <si>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</si>
  <si>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</si>
  <si>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</si>
  <si>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</si>
  <si>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</si>
  <si>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</si>
  <si>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</si>
  <si>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</si>
  <si>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</si>
  <si>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</si>
  <si>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</si>
  <si>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</si>
  <si>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</si>
  <si>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</si>
  <si>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</si>
  <si>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</si>
  <si>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</si>
  <si>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</si>
  <si>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</si>
  <si>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</si>
  <si>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</si>
  <si>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</si>
  <si>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</si>
  <si>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</si>
  <si>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</si>
  <si>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</si>
  <si>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</si>
  <si>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</si>
  <si>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</si>
  <si>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</si>
  <si>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</si>
  <si>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</si>
  <si>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</si>
  <si>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</si>
  <si>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</si>
  <si>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</si>
  <si>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</si>
  <si>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</si>
  <si>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</si>
  <si>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</si>
  <si>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</si>
  <si>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</si>
  <si>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</si>
  <si>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</si>
  <si>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</si>
  <si>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</si>
  <si>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</si>
  <si>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</si>
  <si>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</si>
  <si>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</si>
  <si>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</si>
  <si>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</si>
  <si>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</si>
  <si>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</si>
  <si>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</si>
  <si>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</si>
  <si>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</si>
  <si>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</si>
  <si>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</si>
  <si>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</si>
  <si>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</si>
  <si>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</si>
  <si>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</si>
  <si>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</si>
  <si>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</si>
  <si>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</si>
  <si>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</si>
  <si>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</si>
  <si>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</si>
  <si>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</si>
  <si>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</si>
  <si>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</si>
  <si>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</si>
  <si>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</si>
  <si>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</si>
  <si>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</si>
  <si>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</si>
  <si>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</si>
  <si>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</si>
  <si>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</si>
  <si>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</si>
  <si>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</si>
  <si>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</si>
  <si>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</si>
  <si>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</si>
  <si>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</si>
  <si>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</si>
  <si>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</si>
  <si>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</si>
  <si>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</si>
  <si>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</si>
  <si>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</si>
  <si>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</si>
  <si>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</si>
  <si>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</si>
  <si>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</si>
  <si>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</si>
  <si>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</si>
  <si>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</si>
  <si>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</si>
  <si>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</si>
  <si>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</si>
  <si>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</si>
  <si>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</si>
  <si>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</si>
  <si>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</si>
  <si>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</si>
  <si>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</si>
  <si>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</si>
  <si>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</si>
  <si>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</si>
  <si>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</si>
  <si>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</si>
  <si>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</si>
  <si>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</si>
  <si>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</si>
  <si>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</si>
  <si>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</si>
  <si>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</si>
  <si>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</si>
  <si>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</si>
  <si>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</si>
  <si>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</si>
  <si>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</si>
  <si>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</si>
  <si>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</si>
  <si>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</si>
  <si>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</si>
  <si>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</si>
  <si>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</si>
  <si>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</si>
  <si>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</si>
  <si>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</si>
  <si>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</si>
  <si>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</si>
  <si>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</si>
  <si>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</si>
  <si>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</si>
  <si>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</si>
  <si>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</si>
  <si>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</si>
  <si>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</si>
  <si>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</si>
  <si>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</si>
  <si>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</si>
  <si>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</si>
  <si>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</si>
  <si>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</si>
  <si>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</si>
  <si>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</si>
  <si>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</si>
  <si>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</si>
  <si>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</si>
  <si>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</si>
  <si>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</si>
  <si>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</si>
  <si>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</si>
  <si>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</si>
  <si>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</si>
  <si>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</si>
  <si>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</si>
  <si>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</si>
  <si>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</si>
  <si>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</si>
  <si>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</si>
  <si>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</si>
  <si>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</si>
  <si>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</si>
  <si>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</si>
  <si>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</si>
  <si>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</si>
  <si>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</si>
  <si>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</si>
  <si>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</si>
  <si>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</si>
  <si>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</si>
  <si>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</si>
  <si>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</si>
  <si>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</si>
  <si>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</si>
  <si>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</si>
  <si>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</si>
  <si>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</si>
  <si>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</si>
  <si>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</si>
  <si>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</si>
  <si>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</si>
  <si>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</si>
  <si>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</si>
  <si>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</si>
  <si>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</si>
  <si>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</si>
  <si>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</si>
  <si>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</si>
  <si>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</si>
  <si>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</si>
  <si>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</si>
  <si>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</si>
  <si>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</si>
  <si>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</si>
  <si>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</si>
  <si>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</si>
  <si>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</si>
  <si>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</si>
  <si>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</si>
  <si>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</si>
  <si>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</si>
  <si>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</si>
  <si>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</si>
  <si>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</si>
  <si>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</si>
  <si>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</si>
  <si>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</si>
  <si>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</si>
  <si>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</si>
  <si>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</si>
  <si>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</si>
  <si>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</si>
  <si>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</si>
  <si>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</si>
  <si>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</si>
  <si>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</si>
  <si>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</si>
  <si>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</si>
  <si>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</si>
  <si>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</si>
  <si>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</si>
  <si>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</si>
  <si>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</si>
  <si>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</si>
  <si>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</si>
  <si>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</si>
  <si>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</si>
  <si>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</si>
  <si>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</si>
  <si>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</si>
  <si>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</si>
  <si>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</si>
  <si>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</si>
  <si>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</si>
  <si>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</si>
  <si>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</si>
  <si>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</si>
  <si>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</si>
  <si>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</si>
  <si>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</si>
  <si>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</si>
  <si>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</si>
  <si>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</si>
  <si>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</si>
  <si>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</si>
  <si>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</si>
  <si>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</si>
  <si>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</si>
  <si>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</si>
  <si>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</si>
  <si>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</si>
  <si>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</si>
  <si>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</si>
  <si>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</si>
  <si>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</si>
  <si>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</si>
  <si>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</si>
  <si>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</si>
  <si>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</si>
  <si>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</si>
  <si>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</si>
  <si>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</si>
  <si>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</si>
  <si>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</si>
  <si>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</si>
  <si>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</si>
  <si>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</si>
  <si>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</si>
  <si>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</si>
  <si>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</si>
  <si>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</si>
  <si>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</si>
  <si>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</si>
  <si>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</si>
  <si>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</si>
  <si>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</si>
  <si>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</si>
  <si>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</si>
  <si>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</si>
  <si>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</si>
  <si>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</si>
  <si>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</si>
  <si>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</si>
  <si>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</si>
  <si>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</si>
  <si>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</si>
  <si>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</si>
  <si>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</si>
  <si>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</si>
  <si>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</si>
  <si>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</si>
  <si>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</si>
  <si>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</si>
  <si>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</si>
  <si>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</si>
  <si>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</si>
  <si>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</si>
  <si>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</si>
  <si>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</si>
  <si>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</si>
  <si>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</si>
  <si>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</si>
  <si>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</si>
  <si>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</si>
  <si>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</si>
  <si>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</si>
  <si>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</si>
  <si>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</si>
  <si>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</si>
  <si>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</si>
  <si>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</si>
  <si>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</si>
  <si>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</si>
  <si>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</si>
  <si>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</si>
  <si>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</si>
  <si>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</si>
  <si>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</si>
  <si>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</si>
  <si>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</si>
  <si>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</si>
  <si>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</si>
  <si>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</si>
  <si>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</si>
  <si>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</si>
  <si>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</si>
  <si>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</si>
  <si>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</si>
  <si>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</si>
  <si>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</si>
  <si>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</si>
  <si>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</si>
  <si>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</si>
  <si>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</si>
  <si>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</si>
  <si>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SATYAPAL</t>
  </si>
  <si>
    <t>KUMAR</t>
  </si>
  <si>
    <t>ANALYST A4</t>
  </si>
  <si>
    <t>24/05/2019</t>
  </si>
  <si>
    <t>TALWADE, PUNE</t>
  </si>
  <si>
    <t>SINGLE</t>
  </si>
  <si>
    <t>satyapaliit@gmail.com</t>
  </si>
  <si>
    <t>LALPUR, ALIGARH</t>
  </si>
  <si>
    <t>SATYAPAL KUMAR/</t>
  </si>
  <si>
    <t>VILL-LALPUR, POST-GHARBARA</t>
  </si>
  <si>
    <t>DIST-ALIGARH</t>
  </si>
  <si>
    <t>ALIGARH</t>
  </si>
  <si>
    <t>UTTAR PRADESH, 202165</t>
  </si>
  <si>
    <t>ARUN KUMAR</t>
  </si>
  <si>
    <t>VIRAJ ACCOMODATIONS,</t>
  </si>
  <si>
    <t>FLAT NO.-201 TALWADE</t>
  </si>
  <si>
    <t>PUNE, 412114</t>
  </si>
  <si>
    <t>PUNE</t>
  </si>
  <si>
    <t>MAHARASHTRA, 412114</t>
  </si>
  <si>
    <t>KUNAL GUNDALE</t>
  </si>
  <si>
    <t xml:space="preserve">HETRAM </t>
  </si>
  <si>
    <t>SINGH</t>
  </si>
  <si>
    <t>RAJWATI</t>
  </si>
  <si>
    <t>DEVI</t>
  </si>
  <si>
    <t>RAJWATI DEVI</t>
  </si>
  <si>
    <t>LALPUR ALIGARH</t>
  </si>
  <si>
    <t>0183944_IN</t>
  </si>
  <si>
    <t>SUMIT CHAUHAN</t>
  </si>
  <si>
    <t xml:space="preserve">TALWADE PUNE </t>
  </si>
  <si>
    <t>TALWADE PUNE</t>
  </si>
  <si>
    <t>RAJWATI DEVI, ALIGARH</t>
  </si>
  <si>
    <t>ARUN KUMAR, ALIGARH</t>
  </si>
  <si>
    <t>BROTHER</t>
  </si>
  <si>
    <t>HINDU</t>
  </si>
  <si>
    <t>SUMIT</t>
  </si>
  <si>
    <t>CHAUHAN</t>
  </si>
  <si>
    <t>NEAR DEVI INDRANI HOUSING SOCIETY, TALWADE</t>
  </si>
  <si>
    <t>KUNAL GUNDAL</t>
  </si>
  <si>
    <t>VIRAJ ACCOMODATION NEAR DEVI INDRANI HOUSING SOCIETY, TALWADE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</si>
</sst>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atyapaliit@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SATYAPAL  KUMAR</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t="str">
        <f>+MASTERSHEET!B6</f>
        <v>24/05/2019</v>
      </c>
      <c r="D3" s="456"/>
      <c r="E3" s="54"/>
      <c r="F3" s="41" t="s">
        <v>79</v>
      </c>
      <c r="G3" s="64" t="str">
        <f>+MASTERSHEET!B5</f>
        <v>ANALYST 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TALWADE, PUNE</v>
      </c>
      <c r="C20" s="54"/>
      <c r="D20" s="54"/>
      <c r="E20" s="124" t="s">
        <v>106</v>
      </c>
      <c r="F20" s="125" t="str">
        <f>+MASTERSHEET!B6</f>
        <v>24/05/2019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SATYAPAL  KUMAR</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SATYAPAL</v>
      </c>
      <c r="C31" s="41">
        <f>MASTERSHEET!D4</f>
        <v>0</v>
      </c>
      <c r="D31" s="40"/>
      <c r="E31" s="41" t="str">
        <f>MASTERSHEET!F4</f>
        <v>KUMAR</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24/05/2019</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24/05/2019</v>
      </c>
      <c r="C35" s="38"/>
      <c r="D35" s="38"/>
      <c r="E35" s="38"/>
      <c r="F35" s="38"/>
      <c r="G35" s="38"/>
      <c r="H35" s="48"/>
    </row>
    <row r="36" spans="1:8" ht="15.75" thickBot="1" x14ac:dyDescent="0.3">
      <c r="A36" s="71" t="s">
        <v>36</v>
      </c>
      <c r="B36" s="73" t="str">
        <f>MASTERSHEET!D6</f>
        <v>TALWADE, 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SATYAPAL</v>
      </c>
      <c r="C11" s="41" t="str">
        <f>MASTERSHEET!F4</f>
        <v>KUMAR</v>
      </c>
      <c r="D11" s="48"/>
      <c r="E11" s="38"/>
    </row>
    <row r="12" spans="1:5" ht="15" customHeight="1" x14ac:dyDescent="0.25">
      <c r="A12" s="49" t="s">
        <v>121</v>
      </c>
      <c r="B12" s="57" t="str">
        <f>MASTERSHEET!B6</f>
        <v>24/05/2019</v>
      </c>
      <c r="C12" s="41"/>
      <c r="D12" s="48"/>
      <c r="E12" s="38"/>
    </row>
    <row r="13" spans="1:5" ht="15" customHeight="1" x14ac:dyDescent="0.25">
      <c r="A13" s="49" t="s">
        <v>122</v>
      </c>
      <c r="B13" s="41" t="str">
        <f>MASTERSHEET!D6</f>
        <v>TALWADE, PUNE</v>
      </c>
      <c r="C13" s="41"/>
      <c r="D13" s="48"/>
      <c r="E13" s="38"/>
    </row>
    <row r="14" spans="1:5" ht="15" customHeight="1" x14ac:dyDescent="0.25">
      <c r="A14" s="49" t="s">
        <v>79</v>
      </c>
      <c r="B14" s="41" t="str">
        <f>MASTERSHEET!B5</f>
        <v>ANALYST 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SATYAPAL</v>
      </c>
      <c r="C28" s="41" t="str">
        <f>MASTERSHEET!F4</f>
        <v>KUMAR</v>
      </c>
      <c r="D28" s="48"/>
      <c r="E28" s="38"/>
    </row>
    <row r="29" spans="1:5" x14ac:dyDescent="0.25">
      <c r="A29" s="49"/>
      <c r="B29" s="38"/>
      <c r="C29" s="38"/>
      <c r="D29" s="48"/>
      <c r="E29" s="38"/>
    </row>
    <row r="30" spans="1:5" x14ac:dyDescent="0.25">
      <c r="A30" s="49" t="s">
        <v>106</v>
      </c>
      <c r="B30" s="57" t="str">
        <f>MASTERSHEET!B6</f>
        <v>24/05/2019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SATYAPAL</v>
      </c>
      <c r="D28" s="41" t="str">
        <f>MASTERSHEET!F4</f>
        <v>KUMAR</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24/05/2019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24/05/2019</v>
      </c>
      <c r="D33" s="38"/>
      <c r="E33" s="38"/>
      <c r="F33" s="38"/>
      <c r="G33" s="38"/>
      <c r="H33" s="38"/>
      <c r="I33" s="17" t="s">
        <v>120</v>
      </c>
      <c r="J33" s="81"/>
    </row>
    <row r="34" spans="1:10" ht="15" x14ac:dyDescent="0.25">
      <c r="A34" s="68" t="s">
        <v>36</v>
      </c>
      <c r="B34" s="38"/>
      <c r="C34" s="87" t="str">
        <f>MASTERSHEET!D6</f>
        <v>TALWADE, 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24/05/2019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B21" sqref="B21:D2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HETRAM   SINGH</v>
      </c>
      <c r="S3" s="172" t="str">
        <f>CONCATENATE(B18," ",C18," ",D18)</f>
        <v>HETRAM   SINGH</v>
      </c>
      <c r="T3" s="173" t="str">
        <f>CONCATENATE(B19," ",C19," ",D19)</f>
        <v>RAJWATI  DEVI</v>
      </c>
      <c r="W3" s="165" t="s">
        <v>188</v>
      </c>
    </row>
    <row r="4" spans="1:41" s="165" customFormat="1" ht="18" customHeight="1" x14ac:dyDescent="0.3">
      <c r="A4" s="447" t="s">
        <v>155</v>
      </c>
      <c r="B4" s="418" t="s">
        <v>469</v>
      </c>
      <c r="C4" s="450" t="s">
        <v>31</v>
      </c>
      <c r="D4" s="418"/>
      <c r="E4" s="450" t="s">
        <v>156</v>
      </c>
      <c r="F4" s="413" t="s">
        <v>470</v>
      </c>
      <c r="G4" s="144"/>
      <c r="H4" s="141"/>
      <c r="J4" s="167" t="s">
        <v>205</v>
      </c>
      <c r="L4" s="168" t="s">
        <v>191</v>
      </c>
      <c r="N4" s="169" t="s">
        <v>268</v>
      </c>
      <c r="R4" s="165" t="str">
        <f>CONCATENATE(B4," ",D4," ",F4)</f>
        <v>SATYAPAL  KUMAR</v>
      </c>
      <c r="W4" s="165" t="s">
        <v>190</v>
      </c>
    </row>
    <row r="5" spans="1:41" s="165" customFormat="1" ht="30.95" customHeight="1" x14ac:dyDescent="0.3">
      <c r="A5" s="449" t="s">
        <v>157</v>
      </c>
      <c r="B5" s="418" t="s">
        <v>471</v>
      </c>
      <c r="C5" s="430" t="s">
        <v>195</v>
      </c>
      <c r="D5" s="418"/>
      <c r="E5" s="430" t="s">
        <v>197</v>
      </c>
      <c r="F5" s="413"/>
      <c r="G5" s="144"/>
      <c r="H5" s="141"/>
      <c r="J5" s="167" t="s">
        <v>198</v>
      </c>
      <c r="L5" s="168" t="s">
        <v>189</v>
      </c>
      <c r="N5" s="169" t="s">
        <v>302</v>
      </c>
      <c r="R5" s="165" t="str">
        <f>F4</f>
        <v>KUMAR</v>
      </c>
      <c r="W5" s="165" t="s">
        <v>107</v>
      </c>
    </row>
    <row r="6" spans="1:41" s="165" customFormat="1" ht="18" customHeight="1" x14ac:dyDescent="0.3">
      <c r="A6" s="448" t="s">
        <v>158</v>
      </c>
      <c r="B6" s="419" t="s">
        <v>472</v>
      </c>
      <c r="C6" s="430" t="s">
        <v>159</v>
      </c>
      <c r="D6" s="418" t="s">
        <v>473</v>
      </c>
      <c r="E6" s="430" t="s">
        <v>196</v>
      </c>
      <c r="F6" s="413"/>
      <c r="G6" s="144"/>
      <c r="H6" s="141"/>
      <c r="J6" s="167" t="s">
        <v>199</v>
      </c>
      <c r="L6" s="168" t="s">
        <v>188</v>
      </c>
      <c r="N6" s="169" t="s">
        <v>303</v>
      </c>
      <c r="W6" s="165" t="s">
        <v>108</v>
      </c>
    </row>
    <row r="7" spans="1:41" s="165" customFormat="1" ht="18" customHeight="1" thickBot="1" x14ac:dyDescent="0.35">
      <c r="A7" s="448" t="s">
        <v>161</v>
      </c>
      <c r="B7" s="418" t="s">
        <v>442</v>
      </c>
      <c r="C7" s="430" t="s">
        <v>52</v>
      </c>
      <c r="D7" s="418" t="s">
        <v>474</v>
      </c>
      <c r="E7" s="430" t="s">
        <v>160</v>
      </c>
      <c r="F7" s="414" t="s">
        <v>475</v>
      </c>
      <c r="G7" s="144"/>
      <c r="H7" s="141"/>
      <c r="J7" s="167" t="s">
        <v>202</v>
      </c>
      <c r="L7" s="168" t="s">
        <v>219</v>
      </c>
      <c r="N7" s="169" t="s">
        <v>275</v>
      </c>
      <c r="O7" s="165" t="s">
        <v>277</v>
      </c>
      <c r="W7" s="165" t="s">
        <v>109</v>
      </c>
    </row>
    <row r="8" spans="1:41" s="165" customFormat="1" ht="18" customHeight="1" x14ac:dyDescent="0.3">
      <c r="A8" s="448" t="s">
        <v>53</v>
      </c>
      <c r="B8" s="419">
        <v>35828</v>
      </c>
      <c r="C8" s="430" t="s">
        <v>175</v>
      </c>
      <c r="D8" s="418" t="s">
        <v>476</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VILL-LALPUR, POST-GHARBARA DIST-ALIGARH</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ALIGARH</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UTTAR PRADESH, 202165</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VILL-LALPUR, POST-GHARBARA DIST-ALIGARH  ALIGARH UTTAR PRADESH, 202165</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489</v>
      </c>
      <c r="C18" s="418"/>
      <c r="D18" s="418" t="s">
        <v>490</v>
      </c>
      <c r="E18" s="430" t="s">
        <v>442</v>
      </c>
      <c r="F18" s="419">
        <v>19725</v>
      </c>
      <c r="G18" s="418">
        <v>65</v>
      </c>
      <c r="H18" s="420"/>
    </row>
    <row r="19" spans="1:41" s="165" customFormat="1" ht="18" customHeight="1" thickBot="1" x14ac:dyDescent="0.35">
      <c r="A19" s="429" t="s">
        <v>75</v>
      </c>
      <c r="B19" s="421" t="s">
        <v>491</v>
      </c>
      <c r="C19" s="418"/>
      <c r="D19" s="418" t="s">
        <v>492</v>
      </c>
      <c r="E19" s="431" t="s">
        <v>441</v>
      </c>
      <c r="F19" s="422">
        <v>20455</v>
      </c>
      <c r="G19" s="418">
        <v>63</v>
      </c>
      <c r="H19" s="420"/>
    </row>
    <row r="20" spans="1:41" ht="18" customHeight="1" thickBot="1" x14ac:dyDescent="0.35">
      <c r="A20" s="469"/>
      <c r="B20" s="464"/>
      <c r="C20" s="464"/>
      <c r="D20" s="465"/>
      <c r="E20" s="143"/>
      <c r="F20" s="143"/>
      <c r="G20" s="143"/>
      <c r="H20" s="142"/>
      <c r="AO20" s="165"/>
    </row>
    <row r="21" spans="1:41" ht="18" customHeight="1" thickBot="1" x14ac:dyDescent="0.35">
      <c r="A21" s="452" t="s">
        <v>468</v>
      </c>
      <c r="B21" s="466" t="s">
        <v>477</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478</v>
      </c>
      <c r="C25" s="433" t="s">
        <v>483</v>
      </c>
      <c r="D25" s="418" t="s">
        <v>478</v>
      </c>
      <c r="E25" s="434"/>
      <c r="F25" s="434"/>
      <c r="G25" s="434"/>
      <c r="H25" s="432"/>
    </row>
    <row r="26" spans="1:41" ht="18" customHeight="1" x14ac:dyDescent="0.3">
      <c r="A26" s="428" t="s">
        <v>262</v>
      </c>
      <c r="B26" s="418" t="s">
        <v>479</v>
      </c>
      <c r="C26" s="433" t="s">
        <v>484</v>
      </c>
      <c r="D26" s="418" t="s">
        <v>479</v>
      </c>
      <c r="E26" s="434"/>
      <c r="F26" s="434"/>
      <c r="G26" s="434"/>
      <c r="H26" s="432"/>
    </row>
    <row r="27" spans="1:41" ht="18" customHeight="1" x14ac:dyDescent="0.3">
      <c r="A27" s="428" t="s">
        <v>263</v>
      </c>
      <c r="B27" s="418"/>
      <c r="C27" s="433" t="s">
        <v>485</v>
      </c>
      <c r="D27" s="418"/>
      <c r="E27" s="434"/>
      <c r="F27" s="434"/>
      <c r="G27" s="434"/>
      <c r="H27" s="432"/>
    </row>
    <row r="28" spans="1:41" ht="18" customHeight="1" x14ac:dyDescent="0.3">
      <c r="A28" s="445" t="s">
        <v>264</v>
      </c>
      <c r="B28" s="418" t="s">
        <v>480</v>
      </c>
      <c r="C28" s="433" t="s">
        <v>486</v>
      </c>
      <c r="D28" s="418" t="s">
        <v>480</v>
      </c>
      <c r="E28" s="434"/>
      <c r="F28" s="434"/>
      <c r="G28" s="434"/>
      <c r="H28" s="432"/>
    </row>
    <row r="29" spans="1:41" ht="18" customHeight="1" x14ac:dyDescent="0.3">
      <c r="A29" s="445" t="s">
        <v>265</v>
      </c>
      <c r="B29" s="418" t="s">
        <v>481</v>
      </c>
      <c r="C29" s="433" t="s">
        <v>487</v>
      </c>
      <c r="D29" s="418" t="s">
        <v>481</v>
      </c>
      <c r="E29" s="434"/>
      <c r="F29" s="434"/>
      <c r="G29" s="435"/>
      <c r="H29" s="432"/>
    </row>
    <row r="30" spans="1:41" ht="18" customHeight="1" x14ac:dyDescent="0.3">
      <c r="A30" s="445" t="s">
        <v>64</v>
      </c>
      <c r="B30" s="433" t="s">
        <v>482</v>
      </c>
      <c r="C30" s="433" t="s">
        <v>488</v>
      </c>
      <c r="D30" s="433" t="s">
        <v>482</v>
      </c>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7983445712</v>
      </c>
      <c r="C32" s="433">
        <v>7618515569</v>
      </c>
      <c r="D32" s="433">
        <v>7618515569</v>
      </c>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440</v>
      </c>
      <c r="B36" s="418" t="s">
        <v>493</v>
      </c>
      <c r="C36" s="418" t="s">
        <v>75</v>
      </c>
      <c r="D36" s="418" t="s">
        <v>494</v>
      </c>
      <c r="E36" s="418">
        <v>63</v>
      </c>
      <c r="F36" s="440">
        <v>1</v>
      </c>
      <c r="G36" s="439"/>
      <c r="H36" s="432"/>
    </row>
    <row r="37" spans="1:8" ht="18" customHeight="1" x14ac:dyDescent="0.3">
      <c r="A37" s="428" t="s">
        <v>37</v>
      </c>
      <c r="B37" s="418" t="s">
        <v>493</v>
      </c>
      <c r="C37" s="418" t="s">
        <v>75</v>
      </c>
      <c r="D37" s="418" t="s">
        <v>494</v>
      </c>
      <c r="E37" s="418">
        <v>63</v>
      </c>
      <c r="F37" s="440">
        <v>1</v>
      </c>
      <c r="G37" s="439"/>
      <c r="H37" s="432"/>
    </row>
    <row r="38" spans="1:8" ht="28.5" customHeight="1" x14ac:dyDescent="0.3">
      <c r="A38" s="446" t="s">
        <v>449</v>
      </c>
      <c r="B38" s="418" t="s">
        <v>493</v>
      </c>
      <c r="C38" s="418" t="s">
        <v>75</v>
      </c>
      <c r="D38" s="418" t="s">
        <v>494</v>
      </c>
      <c r="E38" s="418">
        <v>63</v>
      </c>
      <c r="F38" s="440">
        <v>1</v>
      </c>
      <c r="G38" s="439"/>
      <c r="H38" s="432"/>
    </row>
    <row r="39" spans="1:8" ht="18" customHeight="1" x14ac:dyDescent="0.3">
      <c r="A39" s="428" t="s">
        <v>60</v>
      </c>
      <c r="B39" s="418" t="s">
        <v>493</v>
      </c>
      <c r="C39" s="418" t="s">
        <v>75</v>
      </c>
      <c r="D39" s="418" t="s">
        <v>494</v>
      </c>
      <c r="E39" s="418">
        <v>63</v>
      </c>
      <c r="F39" s="440">
        <v>1</v>
      </c>
      <c r="G39" s="439"/>
      <c r="H39" s="432"/>
    </row>
    <row r="40" spans="1:8" ht="18" customHeight="1" thickBot="1" x14ac:dyDescent="0.35">
      <c r="A40" s="429" t="s">
        <v>182</v>
      </c>
      <c r="B40" s="418" t="s">
        <v>493</v>
      </c>
      <c r="C40" s="418" t="s">
        <v>75</v>
      </c>
      <c r="D40" s="418" t="s">
        <v>494</v>
      </c>
      <c r="E40" s="418">
        <v>63</v>
      </c>
      <c r="F40" s="440">
        <v>1</v>
      </c>
      <c r="G40" s="439"/>
      <c r="H40" s="432"/>
    </row>
    <row r="41" spans="1:8" ht="18" customHeight="1" x14ac:dyDescent="0.3">
      <c r="A41" s="489"/>
      <c r="B41" s="490"/>
      <c r="C41" s="490"/>
      <c r="D41" s="490"/>
      <c r="E41" s="490"/>
      <c r="F41" s="491"/>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SATYAPAL</v>
      </c>
      <c r="B10" s="503">
        <f>MASTERSHEET!D4</f>
        <v>0</v>
      </c>
      <c r="C10" s="504" t="str">
        <f>MASTERSHEET!F4</f>
        <v>KUMAR</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t="str">
        <f>MASTERSHEET!B6</f>
        <v>24/05/2019</v>
      </c>
      <c r="C14" s="498"/>
    </row>
    <row r="15" spans="1:3" ht="14.25" x14ac:dyDescent="0.2">
      <c r="A15" s="19" t="s">
        <v>67</v>
      </c>
      <c r="B15" s="495" t="str">
        <f>MASTERSHEET!B5</f>
        <v>ANALYST A4</v>
      </c>
      <c r="C15" s="496"/>
    </row>
    <row r="16" spans="1:3" ht="14.25" x14ac:dyDescent="0.2">
      <c r="A16" s="19" t="s">
        <v>68</v>
      </c>
      <c r="B16" s="495">
        <f>MASTERSHEET!D5</f>
        <v>0</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VILL-LALPUR, POST-GHARBARA</v>
      </c>
      <c r="B19" s="30" t="str">
        <f>MASTERSHEET!C25</f>
        <v>VIRAJ ACCOMODATIONS,</v>
      </c>
      <c r="C19" s="31" t="str">
        <f>MASTERSHEET!D25</f>
        <v>VILL-LALPUR, POST-GHARBARA</v>
      </c>
    </row>
    <row r="20" spans="1:3" x14ac:dyDescent="0.25">
      <c r="A20" s="29" t="str">
        <f>MASTERSHEET!B26</f>
        <v>DIST-ALIGARH</v>
      </c>
      <c r="B20" s="30" t="str">
        <f>MASTERSHEET!C26</f>
        <v>FLAT NO.-201 TALWADE</v>
      </c>
      <c r="C20" s="31" t="str">
        <f>MASTERSHEET!D26</f>
        <v>DIST-ALIGARH</v>
      </c>
    </row>
    <row r="21" spans="1:3" x14ac:dyDescent="0.25">
      <c r="A21" s="29">
        <f>MASTERSHEET!B27</f>
        <v>0</v>
      </c>
      <c r="B21" s="30" t="str">
        <f>MASTERSHEET!C27</f>
        <v>PUNE, 412114</v>
      </c>
      <c r="C21" s="31">
        <f>MASTERSHEET!D27</f>
        <v>0</v>
      </c>
    </row>
    <row r="22" spans="1:3" x14ac:dyDescent="0.25">
      <c r="A22" s="29" t="str">
        <f>MASTERSHEET!B28</f>
        <v>ALIGARH</v>
      </c>
      <c r="B22" s="30" t="str">
        <f>MASTERSHEET!C28</f>
        <v>PUNE</v>
      </c>
      <c r="C22" s="31" t="str">
        <f>MASTERSHEET!D28</f>
        <v>ALIGARH</v>
      </c>
    </row>
    <row r="23" spans="1:3" x14ac:dyDescent="0.25">
      <c r="A23" s="29" t="str">
        <f>MASTERSHEET!B29</f>
        <v>UTTAR PRADESH, 202165</v>
      </c>
      <c r="B23" s="30" t="str">
        <f>MASTERSHEET!C29</f>
        <v>MAHARASHTRA, 412114</v>
      </c>
      <c r="C23" s="31" t="str">
        <f>MASTERSHEET!D29</f>
        <v>UTTAR PRADESH, 202165</v>
      </c>
    </row>
    <row r="24" spans="1:3" ht="14.25" x14ac:dyDescent="0.2">
      <c r="A24" s="28" t="s">
        <v>64</v>
      </c>
      <c r="B24" s="192" t="s">
        <v>64</v>
      </c>
      <c r="C24" s="193" t="s">
        <v>64</v>
      </c>
    </row>
    <row r="25" spans="1:3" x14ac:dyDescent="0.25">
      <c r="A25" s="29" t="str">
        <f>MASTERSHEET!B30</f>
        <v>ARUN KUMAR</v>
      </c>
      <c r="B25" s="30" t="str">
        <f>MASTERSHEET!C30</f>
        <v>KUNAL GUNDALE</v>
      </c>
      <c r="C25" s="31" t="str">
        <f>MASTERSHEET!D30</f>
        <v>ARUN KUMAR</v>
      </c>
    </row>
    <row r="26" spans="1:3" ht="14.25" x14ac:dyDescent="0.2">
      <c r="A26" s="28" t="s">
        <v>62</v>
      </c>
      <c r="B26" s="192" t="s">
        <v>62</v>
      </c>
      <c r="C26" s="193" t="s">
        <v>62</v>
      </c>
    </row>
    <row r="27" spans="1:3" x14ac:dyDescent="0.25">
      <c r="A27" s="29">
        <f>MASTERSHEET!B32</f>
        <v>7983445712</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7618515569</v>
      </c>
      <c r="C29" s="31">
        <f>MASTERSHEET!D32</f>
        <v>7618515569</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satyapaliit@gmail.com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35828</v>
      </c>
      <c r="C41" s="21"/>
    </row>
    <row r="42" spans="1:3" x14ac:dyDescent="0.25">
      <c r="A42" s="29"/>
      <c r="B42" s="30"/>
      <c r="C42" s="21"/>
    </row>
    <row r="43" spans="1:3" x14ac:dyDescent="0.25">
      <c r="A43" s="32" t="s">
        <v>15</v>
      </c>
      <c r="B43" s="30" t="str">
        <f>MASTERSHEET!D8</f>
        <v>LALPUR, ALIGARH</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24/05/2019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C46" sqref="C46"/>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422</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423</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18" t="str">
        <f>UPPER(+MASTERSHEET!B4&amp;"  "&amp;MASTERSHEET!D4&amp;"  "&amp;MASTERSHEET!F4)</f>
        <v>SATYAPAL    KUMAR</v>
      </c>
      <c r="C11" s="518"/>
      <c r="D11" s="518"/>
      <c r="E11" s="250" t="s">
        <v>425</v>
      </c>
      <c r="F11" s="278" t="s">
        <v>495</v>
      </c>
      <c r="G11" s="250"/>
      <c r="H11" s="251"/>
    </row>
    <row r="12" spans="1:13" ht="32.25" customHeight="1" x14ac:dyDescent="0.25">
      <c r="A12" s="519" t="str">
        <f>PROPER(MASTERSHEET!B25&amp;" "&amp;MASTERSHEET!B26&amp;" "&amp;MASTERSHEET!B27&amp;" "&amp;MASTERSHEET!B28&amp;" "&amp;MASTERSHEET!B29)</f>
        <v>Vill-Lalpur, Post-Gharbara Dist-Aligarh  Aligarh Uttar Pradesh, 202165</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x14ac:dyDescent="0.2">
      <c r="A17" s="267"/>
      <c r="B17" s="268"/>
      <c r="C17" s="511" t="s">
        <v>431</v>
      </c>
      <c r="D17" s="269" t="str">
        <f>+MASTERSHEET!B36</f>
        <v>RAJWATI DEVI</v>
      </c>
      <c r="E17" s="269">
        <f>+MASTERSHEET!H15</f>
        <v>0</v>
      </c>
      <c r="F17" s="266" t="str">
        <f>+MASTERSHEET!D36</f>
        <v>LALPUR ALIGARH</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x14ac:dyDescent="0.2">
      <c r="A20" s="267"/>
      <c r="B20" s="268"/>
      <c r="C20" s="511" t="s">
        <v>432</v>
      </c>
      <c r="D20" s="266" t="str">
        <f>+MASTERSHEET!B36</f>
        <v>RAJWATI DEVI</v>
      </c>
      <c r="E20" s="266">
        <f>+MASTERSHEET!H15</f>
        <v>0</v>
      </c>
      <c r="F20" s="266" t="str">
        <f>+MASTERSHEET!D36</f>
        <v>LALPUR ALIGARH</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x14ac:dyDescent="0.2">
      <c r="A23" s="267"/>
      <c r="B23" s="268"/>
      <c r="C23" s="511" t="s">
        <v>433</v>
      </c>
      <c r="D23" s="266" t="str">
        <f>+MASTERSHEET!B36</f>
        <v>RAJWATI DEVI</v>
      </c>
      <c r="E23" s="416" t="str">
        <f>+MASTERSHEET!C36</f>
        <v>MOTHER</v>
      </c>
      <c r="F23" s="266" t="str">
        <f>+MASTERSHEET!D36</f>
        <v>LALPUR ALIGARH</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462</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443</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444</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t="s">
        <v>496</v>
      </c>
      <c r="E36" s="260" t="s">
        <v>488</v>
      </c>
      <c r="F36" s="250"/>
      <c r="G36" s="250"/>
      <c r="H36" s="251"/>
    </row>
    <row r="37" spans="1:8" x14ac:dyDescent="0.25">
      <c r="A37" s="249"/>
      <c r="B37" s="250"/>
      <c r="C37" s="516" t="s">
        <v>437</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t="s">
        <v>497</v>
      </c>
      <c r="E39" s="260" t="s">
        <v>498</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t="str">
        <f>+MASTERSHEET!B6</f>
        <v>24/05/2019</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TALWADE, 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5" workbookViewId="0">
      <selection activeCell="D39" sqref="D3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450</v>
      </c>
      <c r="B7" s="524"/>
      <c r="C7" s="524"/>
      <c r="D7" s="524"/>
      <c r="E7" s="524"/>
      <c r="F7" s="524"/>
      <c r="G7" s="48"/>
    </row>
    <row r="8" spans="1:7" x14ac:dyDescent="0.25">
      <c r="A8" s="509" t="s">
        <v>451</v>
      </c>
      <c r="B8" s="510"/>
      <c r="C8" s="510"/>
      <c r="D8" s="510"/>
      <c r="E8" s="510"/>
      <c r="F8" s="510"/>
      <c r="G8" s="48"/>
    </row>
    <row r="9" spans="1:7" x14ac:dyDescent="0.25">
      <c r="A9" s="49"/>
      <c r="B9" s="38"/>
      <c r="C9" s="38"/>
      <c r="D9" s="38"/>
      <c r="E9" s="38"/>
      <c r="F9" s="38"/>
      <c r="G9" s="48"/>
    </row>
    <row r="10" spans="1:7" ht="18.75" customHeight="1" x14ac:dyDescent="0.25">
      <c r="A10" s="253" t="s">
        <v>452</v>
      </c>
      <c r="B10" s="529" t="str">
        <f>+MASTERSHEET!B4&amp;" "&amp;MASTERSHEET!D4&amp;" "&amp;MASTERSHEET!F4</f>
        <v>SATYAPAL  KUMAR</v>
      </c>
      <c r="C10" s="529"/>
      <c r="D10" s="405" t="s">
        <v>453</v>
      </c>
      <c r="E10" s="404" t="s">
        <v>495</v>
      </c>
      <c r="F10" s="38"/>
      <c r="G10" s="48"/>
    </row>
    <row r="11" spans="1:7" ht="21" customHeight="1" x14ac:dyDescent="0.25">
      <c r="A11" s="49" t="s">
        <v>54</v>
      </c>
      <c r="B11" s="37" t="str">
        <f>PROPER(MASTERSHEET!B25&amp;" "&amp;MASTERSHEET!B26&amp;" "&amp;MASTERSHEET!B27&amp;" "&amp;MASTERSHEET!B28&amp;" "&amp;MASTERSHEET!B29)</f>
        <v>Vill-Lalpur, Post-Gharbara Dist-Aligarh  Aligarh Uttar Pradesh, 202165</v>
      </c>
      <c r="C11" s="38"/>
      <c r="D11" s="38"/>
      <c r="E11" s="38"/>
      <c r="F11" s="38"/>
      <c r="G11" s="48"/>
    </row>
    <row r="12" spans="1:7" ht="30" customHeight="1" x14ac:dyDescent="0.25">
      <c r="A12" s="536" t="s">
        <v>463</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454</v>
      </c>
      <c r="D15" s="525" t="s">
        <v>455</v>
      </c>
      <c r="E15" s="38"/>
      <c r="F15" s="38"/>
      <c r="G15" s="48"/>
    </row>
    <row r="16" spans="1:7" ht="15.75" thickBot="1" x14ac:dyDescent="0.3">
      <c r="A16" s="49"/>
      <c r="B16" s="517"/>
      <c r="C16" s="526"/>
      <c r="D16" s="526"/>
      <c r="E16" s="38"/>
      <c r="F16" s="38"/>
      <c r="G16" s="48"/>
    </row>
    <row r="17" spans="1:7" ht="15.75" thickBot="1" x14ac:dyDescent="0.3">
      <c r="A17" s="49"/>
      <c r="B17" s="401" t="s">
        <v>456</v>
      </c>
      <c r="C17" s="260" t="str">
        <f>+MASTERSHEET!B37</f>
        <v>RAJWATI DEVI</v>
      </c>
      <c r="D17" s="260"/>
      <c r="E17" s="38"/>
      <c r="F17" s="38"/>
      <c r="G17" s="48"/>
    </row>
    <row r="18" spans="1:7" x14ac:dyDescent="0.25">
      <c r="A18" s="49"/>
      <c r="B18" s="516" t="s">
        <v>457</v>
      </c>
      <c r="C18" s="516" t="str">
        <f>+MASTERSHEET!C37</f>
        <v>MOTHER</v>
      </c>
      <c r="D18" s="516"/>
      <c r="E18" s="38"/>
      <c r="F18" s="38"/>
      <c r="G18" s="48"/>
    </row>
    <row r="19" spans="1:7" ht="15.75" thickBot="1" x14ac:dyDescent="0.3">
      <c r="A19" s="49"/>
      <c r="B19" s="517"/>
      <c r="C19" s="517"/>
      <c r="D19" s="517"/>
      <c r="E19" s="38"/>
      <c r="F19" s="38"/>
      <c r="G19" s="48"/>
    </row>
    <row r="20" spans="1:7" x14ac:dyDescent="0.25">
      <c r="A20" s="49"/>
      <c r="B20" s="527" t="s">
        <v>458</v>
      </c>
      <c r="C20" s="516" t="str">
        <f>+MASTERSHEET!D37</f>
        <v>LALPUR ALIGARH</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459</v>
      </c>
      <c r="C26" s="543">
        <f>+MASTERSHEET!F37</f>
        <v>1</v>
      </c>
      <c r="D26" s="516"/>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460</v>
      </c>
      <c r="B30" s="531"/>
      <c r="C30" s="531"/>
      <c r="D30" s="531"/>
      <c r="E30" s="531"/>
      <c r="F30" s="531"/>
      <c r="G30" s="532"/>
    </row>
    <row r="31" spans="1:7" x14ac:dyDescent="0.25">
      <c r="A31" s="49"/>
      <c r="B31" s="38"/>
      <c r="C31" s="38"/>
      <c r="D31" s="38"/>
      <c r="E31" s="38"/>
      <c r="F31" s="38"/>
      <c r="G31" s="48"/>
    </row>
    <row r="32" spans="1:7" ht="51" customHeight="1" x14ac:dyDescent="0.25">
      <c r="A32" s="533" t="s">
        <v>461</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t="s">
        <v>496</v>
      </c>
      <c r="D36" s="260" t="s">
        <v>488</v>
      </c>
      <c r="E36" s="38"/>
      <c r="F36" s="38"/>
      <c r="G36" s="48"/>
    </row>
    <row r="37" spans="1:7" x14ac:dyDescent="0.25">
      <c r="A37" s="49"/>
      <c r="B37" s="527" t="s">
        <v>437</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t="s">
        <v>498</v>
      </c>
      <c r="D39" s="260" t="s">
        <v>498</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t="str">
        <f>+MASTERSHEET!B6</f>
        <v>24/05/2019</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TALWADE, 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 workbookViewId="0">
      <selection activeCell="B85" sqref="B85"/>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t="s">
        <v>495</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SATYAPAL  KUMAR</v>
      </c>
      <c r="E16" s="297"/>
      <c r="F16" s="297"/>
      <c r="G16" s="298"/>
    </row>
    <row r="17" spans="2:7" x14ac:dyDescent="0.25">
      <c r="B17" s="302" t="s">
        <v>310</v>
      </c>
      <c r="C17" s="303" t="s">
        <v>330</v>
      </c>
      <c r="D17" s="417" t="str">
        <f>UPPER(MASTERSHEET!R3&amp;"/"&amp;MASTERSHEET!R9)</f>
        <v xml:space="preserve">HETRAM   SINGH/  </v>
      </c>
      <c r="E17" s="297"/>
      <c r="F17" s="297"/>
      <c r="G17" s="298"/>
    </row>
    <row r="18" spans="2:7" x14ac:dyDescent="0.25">
      <c r="B18" s="302" t="s">
        <v>311</v>
      </c>
      <c r="C18" s="303" t="s">
        <v>330</v>
      </c>
      <c r="D18" s="305">
        <f>MASTERSHEET!B8</f>
        <v>35828</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86" t="str">
        <f>PROPER(CONCATENATE(MASTERSHEET!B25,", ",MASTERSHEET!B26," ,",MASTERSHEET!B27,", ",MASTERSHEET!B28," , ",MASTERSHEET!B29))</f>
        <v>Vill-Lalpur, Post-Gharbara, Dist-Aligarh ,, Aligarh , Uttar Pradesh, 202165</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RAJWATI DEVI</v>
      </c>
      <c r="C34" s="325" t="str">
        <f>+MASTERSHEET!D38</f>
        <v>LALPUR ALIGARH</v>
      </c>
      <c r="D34" s="326" t="str">
        <f>+MASTERSHEET!C38</f>
        <v>MOTHER</v>
      </c>
      <c r="E34" s="326">
        <f>+MASTERSHEET!E38</f>
        <v>63</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
        <v>499</v>
      </c>
      <c r="D57" s="602">
        <v>19725</v>
      </c>
      <c r="E57" s="602"/>
      <c r="F57" s="603" t="s">
        <v>75</v>
      </c>
      <c r="G57" s="604"/>
    </row>
    <row r="58" spans="2:7" x14ac:dyDescent="0.25">
      <c r="B58" s="344">
        <v>2</v>
      </c>
      <c r="C58" s="343" t="s">
        <v>500</v>
      </c>
      <c r="D58" s="562">
        <v>34095</v>
      </c>
      <c r="E58" s="562"/>
      <c r="F58" s="603" t="s">
        <v>501</v>
      </c>
      <c r="G58" s="605"/>
    </row>
    <row r="59" spans="2:7" x14ac:dyDescent="0.25">
      <c r="B59" s="342">
        <v>3</v>
      </c>
      <c r="C59" s="343"/>
      <c r="D59" s="562"/>
      <c r="E59" s="562"/>
      <c r="F59" s="603">
        <f>+MASTERSHEET!H17</f>
        <v>0</v>
      </c>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HETRAM   SINGH</v>
      </c>
      <c r="C68" s="573"/>
      <c r="D68" s="562">
        <f>+MASTERSHEET!F18</f>
        <v>19725</v>
      </c>
      <c r="E68" s="562"/>
      <c r="F68" s="574" t="s">
        <v>74</v>
      </c>
      <c r="G68" s="574"/>
    </row>
    <row r="69" spans="2:9" ht="15.75" customHeight="1" x14ac:dyDescent="0.25">
      <c r="B69" s="560" t="str">
        <f>+MASTERSHEET!B19&amp;" "&amp;MASTERSHEET!C19&amp;" "&amp;MASTERSHEET!D19</f>
        <v>RAJWATI  DEVI</v>
      </c>
      <c r="C69" s="561"/>
      <c r="D69" s="562">
        <f>+MASTERSHEET!F19</f>
        <v>20455</v>
      </c>
      <c r="E69" s="562"/>
      <c r="F69" s="563" t="s">
        <v>75</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t="str">
        <f>MASTERSHEET!B6</f>
        <v>24/05/2019</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SATYAPAL  KUMAR</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TALWADE, PUNE</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t="str">
        <f>MASTERSHEET!B6</f>
        <v>24/05/2019</v>
      </c>
      <c r="C88" s="297"/>
      <c r="D88" s="547" t="s">
        <v>466</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446</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22" workbookViewId="0">
      <selection activeCell="A72" sqref="A72:I7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467</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SATYAPAL  KUMAR</v>
      </c>
      <c r="E14" s="674"/>
      <c r="F14" s="674"/>
      <c r="G14" s="674"/>
      <c r="H14" s="674"/>
      <c r="I14" s="675"/>
    </row>
    <row r="15" spans="1:10" ht="39" customHeight="1" x14ac:dyDescent="0.2">
      <c r="A15" s="656" t="s">
        <v>419</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420</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421</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RAJWATI DEVI</v>
      </c>
      <c r="C32" s="650"/>
      <c r="D32" s="650"/>
      <c r="E32" s="651"/>
      <c r="F32" s="649" t="str">
        <f>+MASTERSHEET!C39</f>
        <v>MOTHER</v>
      </c>
      <c r="G32" s="651"/>
      <c r="H32" s="393">
        <f>+MASTERSHEET!E39</f>
        <v>63</v>
      </c>
      <c r="I32" s="394">
        <f>+MASTERSHEET!F39</f>
        <v>1</v>
      </c>
    </row>
    <row r="33" spans="1:256" x14ac:dyDescent="0.2">
      <c r="A33" s="392" t="s">
        <v>375</v>
      </c>
      <c r="B33" s="649"/>
      <c r="C33" s="650"/>
      <c r="D33" s="650"/>
      <c r="E33" s="651"/>
      <c r="F33" s="652"/>
      <c r="G33" s="652"/>
      <c r="H33" s="393"/>
      <c r="I33" s="395"/>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SATYAPAL  KUMAR</v>
      </c>
      <c r="G41" s="645"/>
      <c r="H41" s="645"/>
      <c r="I41" s="646"/>
    </row>
    <row r="42" spans="1:256" ht="14.25" customHeight="1" x14ac:dyDescent="0.2">
      <c r="A42" s="227">
        <v>2</v>
      </c>
      <c r="B42" s="639" t="s">
        <v>380</v>
      </c>
      <c r="C42" s="639"/>
      <c r="D42" s="639"/>
      <c r="E42" s="396" t="s">
        <v>330</v>
      </c>
      <c r="F42" s="643" t="str">
        <f>UPPER(+MASTERSHEET!B7)</f>
        <v>MALE</v>
      </c>
      <c r="G42" s="643"/>
      <c r="H42" s="643"/>
      <c r="I42" s="644"/>
    </row>
    <row r="43" spans="1:256" ht="15" customHeight="1" x14ac:dyDescent="0.2">
      <c r="A43" s="227">
        <v>3</v>
      </c>
      <c r="B43" s="639" t="s">
        <v>381</v>
      </c>
      <c r="C43" s="639"/>
      <c r="D43" s="639"/>
      <c r="E43" s="396" t="s">
        <v>330</v>
      </c>
      <c r="F43" s="642" t="s">
        <v>502</v>
      </c>
      <c r="G43" s="643"/>
      <c r="H43" s="643"/>
      <c r="I43" s="644"/>
    </row>
    <row r="44" spans="1:256" ht="15.75" customHeight="1" x14ac:dyDescent="0.2">
      <c r="A44" s="227">
        <v>4</v>
      </c>
      <c r="B44" s="639" t="s">
        <v>382</v>
      </c>
      <c r="C44" s="639"/>
      <c r="D44" s="639"/>
      <c r="E44" s="396" t="s">
        <v>330</v>
      </c>
      <c r="F44" s="643" t="str">
        <f>UPPER(+MASTERSHEET!D7)</f>
        <v>SINGLE</v>
      </c>
      <c r="G44" s="643"/>
      <c r="H44" s="643"/>
      <c r="I44" s="644"/>
    </row>
    <row r="45" spans="1:256" ht="18.75" customHeight="1" x14ac:dyDescent="0.2">
      <c r="A45" s="227">
        <v>5</v>
      </c>
      <c r="B45" s="639" t="s">
        <v>383</v>
      </c>
      <c r="C45" s="639"/>
      <c r="D45" s="639"/>
      <c r="E45" s="396" t="s">
        <v>330</v>
      </c>
      <c r="F45" s="642" t="str">
        <f>UPPER(+MASTERSHEET!D6)</f>
        <v>TALWADE, PUNE</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ANALYST A4</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t="str">
        <f>+MASTERSHEET!B6</f>
        <v>24/05/2019</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Vill-Lalpur, Post-Gharbara, Dist-Aligarh ,, Aligarh , Uttar Pradesh, 202165</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8"/>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8"/>
      <c r="F53" s="638"/>
      <c r="G53" s="620" t="s">
        <v>169</v>
      </c>
      <c r="H53" s="62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392</v>
      </c>
      <c r="B56" s="620"/>
      <c r="C56" s="232" t="str">
        <f>UPPER(+MASTERSHEET!D6 )</f>
        <v>TALWADE, PUNE</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393</v>
      </c>
      <c r="B57" s="620"/>
      <c r="C57" s="233" t="str">
        <f>+MASTERSHEET!B6</f>
        <v>24/05/2019</v>
      </c>
      <c r="D57" s="232"/>
      <c r="E57" s="232"/>
      <c r="F57" s="623" t="s">
        <v>394</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395</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396</v>
      </c>
      <c r="B59" s="232"/>
      <c r="C59" s="232"/>
      <c r="D59" s="232"/>
      <c r="E59" s="232"/>
      <c r="F59" s="620" t="s">
        <v>397</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398</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399</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400</v>
      </c>
      <c r="B66" s="623"/>
      <c r="C66" s="623"/>
      <c r="D66" s="623"/>
      <c r="E66" s="623"/>
      <c r="F66" s="232"/>
      <c r="G66" s="623" t="s">
        <v>401</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t="s">
        <v>503</v>
      </c>
      <c r="C67" s="407" t="s">
        <v>504</v>
      </c>
      <c r="D67" s="407" t="s">
        <v>498</v>
      </c>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2" t="s">
        <v>505</v>
      </c>
      <c r="C68" s="632"/>
      <c r="D68" s="632"/>
      <c r="E68" s="632"/>
      <c r="F68" s="369" t="s">
        <v>403</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404</v>
      </c>
      <c r="B71" s="632" t="s">
        <v>506</v>
      </c>
      <c r="C71" s="632"/>
      <c r="D71" s="632"/>
      <c r="E71" s="632"/>
      <c r="F71" s="369" t="s">
        <v>405</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t="s">
        <v>507</v>
      </c>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406</v>
      </c>
      <c r="B74" s="620"/>
      <c r="C74" s="232" t="str">
        <f>UPPER(+MASTERSHEET!D6 )</f>
        <v>TALWADE, PUNE</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393</v>
      </c>
      <c r="B75" s="620"/>
      <c r="C75" s="233" t="str">
        <f>+MASTERSHEET!B6</f>
        <v>24/05/2019</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407</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408</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445</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409</v>
      </c>
      <c r="B84" s="232"/>
      <c r="C84" s="232"/>
      <c r="D84" s="232"/>
      <c r="E84" s="620" t="s">
        <v>410</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411</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467</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412</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413</v>
      </c>
      <c r="F90" s="623"/>
      <c r="G90" s="623"/>
      <c r="H90" s="623"/>
      <c r="I90" s="624"/>
    </row>
    <row r="91" spans="1:256" s="406" customFormat="1" x14ac:dyDescent="0.2">
      <c r="A91" s="368"/>
      <c r="B91" s="232"/>
      <c r="C91" s="232"/>
      <c r="D91" s="232"/>
      <c r="E91" s="623" t="s">
        <v>414</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393</v>
      </c>
      <c r="B93" s="620"/>
      <c r="C93" s="233" t="str">
        <f>+C75</f>
        <v>24/05/2019</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415</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416</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394</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t="str">
        <f>+C93</f>
        <v>24/05/2019</v>
      </c>
      <c r="D104" s="372"/>
      <c r="E104" s="372"/>
      <c r="F104" s="623" t="s">
        <v>417</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418</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SATYAPAL</v>
      </c>
      <c r="D31" s="37">
        <f>MASTERSHEET!D4</f>
        <v>0</v>
      </c>
      <c r="E31" s="37" t="str">
        <f>MASTERSHEET!F4</f>
        <v>KUMAR</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TALWADE, PUNE</v>
      </c>
      <c r="D34" s="37"/>
      <c r="E34" s="37"/>
      <c r="F34" s="38"/>
      <c r="G34" s="48"/>
      <c r="H34" s="38"/>
    </row>
    <row r="35" spans="1:8" x14ac:dyDescent="0.25">
      <c r="A35" s="49" t="s">
        <v>29</v>
      </c>
      <c r="B35" s="38"/>
      <c r="C35" s="57" t="str">
        <f>MASTERSHEET!B6</f>
        <v>24/05/2019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Kumar, Satyapal</cp:lastModifiedBy>
  <cp:lastPrinted>2015-12-01T11:26:18Z</cp:lastPrinted>
  <dcterms:created xsi:type="dcterms:W3CDTF">2006-10-17T09:26:01Z</dcterms:created>
  <dcterms:modified xsi:type="dcterms:W3CDTF">2019-05-30T05:16:32Z</dcterms:modified>
</cp:coreProperties>
</file>