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2A913477-EACA-4AF9-AC9D-757FD9A66DB8}" xr6:coauthVersionLast="47" xr6:coauthVersionMax="47" xr10:uidLastSave="{00000000-0000-0000-0000-000000000000}"/>
  <bookViews>
    <workbookView xWindow="-110" yWindow="-110" windowWidth="19420" windowHeight="10420" activeTab="6" xr2:uid="{00000000-000D-0000-FFFF-FFFF00000000}"/>
  </bookViews>
  <sheets>
    <sheet name="question" sheetId="1" r:id="rId1"/>
    <sheet name="menu_sheet" sheetId="2" r:id="rId2"/>
    <sheet name="bill sheet" sheetId="4" r:id="rId3"/>
    <sheet name="sem1" sheetId="5" r:id="rId4"/>
    <sheet name="sem2" sheetId="6" r:id="rId5"/>
    <sheet name="sem3" sheetId="9" r:id="rId6"/>
    <sheet name="FINAL MARKSHEET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E10" i="4"/>
  <c r="E11" i="4"/>
  <c r="E12" i="4"/>
  <c r="E13" i="4"/>
  <c r="F22" i="10"/>
  <c r="F23" i="10" s="1"/>
  <c r="D25" i="10" s="1"/>
  <c r="F22" i="9"/>
  <c r="F22" i="6"/>
  <c r="L16" i="10"/>
  <c r="L15" i="10"/>
  <c r="L14" i="10"/>
  <c r="L13" i="10"/>
  <c r="L12" i="10"/>
  <c r="L11" i="10"/>
  <c r="L16" i="9"/>
  <c r="L15" i="9"/>
  <c r="L14" i="9"/>
  <c r="L13" i="9"/>
  <c r="L12" i="9"/>
  <c r="L11" i="9"/>
  <c r="L16" i="6"/>
  <c r="L15" i="6"/>
  <c r="L14" i="6"/>
  <c r="L13" i="6"/>
  <c r="L12" i="6"/>
  <c r="L11" i="6"/>
  <c r="L16" i="5"/>
  <c r="L15" i="5"/>
  <c r="L14" i="5"/>
  <c r="L13" i="5"/>
  <c r="L12" i="5"/>
  <c r="L11" i="5"/>
  <c r="L18" i="5" s="1"/>
  <c r="F17" i="5" s="1"/>
  <c r="E15" i="4" l="1"/>
  <c r="L18" i="10"/>
  <c r="F17" i="10" s="1"/>
  <c r="L18" i="9"/>
  <c r="F17" i="9" s="1"/>
  <c r="L18" i="6"/>
  <c r="F17" i="6" s="1"/>
</calcChain>
</file>

<file path=xl/sharedStrings.xml><?xml version="1.0" encoding="utf-8"?>
<sst xmlns="http://schemas.openxmlformats.org/spreadsheetml/2006/main" count="206" uniqueCount="59">
  <si>
    <t xml:space="preserve">Q1. CREATE A MENU CONTAINING ITEMS (ITEM_NAME, PRICE) IN MENU SHEET(GIVEN IN WORKBOOK). NOW, PREPARE BILL ON BILL SHEET HAVING(ITEM_NAME, QUANTITY,AMOUNT) AND DISPLAY TOTAL AMOUNT PAID BY THE CUSTOMER BY TOTALING ALL AMOUNT OF ITEMS. YOU HAVE TO TAKE PRICE OF ITEM, ITEM_NAME FROM ITEM SHEET AND AMOUNT WILL BE EVALUATED AFTER MULTIPLYING PRICE OF ITEM WITH QUANTITY. </t>
  </si>
  <si>
    <t>Q2. CREATE FINAL MARKSHEET OF A STUDENT(CONSIDERING THE LAYOUT GIVEN IN WORKBOOK).
1.   CREATE MARKSHEET OF EACH SEMESTER CONSIDERING 4 SEMESTER. CALCULATE SGPA, CGPA BOTH. (SGPA= SUM ALL SUBJECT(GRADEVALUE*CREDIT)/SUM ALL SUBJECT CREDIT) AND CGPA= PERVIOUS SEMESTER SGPA/ SEMESTER COUNT.
2.   FINAL MARKSHEET CONTAINS SGPA  AND CGPA OF ALL SEMESTER, PERCENTAGE (CGPA*10), DIVISION (FIRST WITH HONS/FIRST/SECOND OR FAIL) IN SPECIFIC AREA GIVEN IN LAYOUT.</t>
  </si>
  <si>
    <t>ITEM_NAME</t>
  </si>
  <si>
    <t>PRICE</t>
  </si>
  <si>
    <t>PEN</t>
  </si>
  <si>
    <t>PENCIL</t>
  </si>
  <si>
    <t>INK</t>
  </si>
  <si>
    <t>MARKER</t>
  </si>
  <si>
    <t>PAGES</t>
  </si>
  <si>
    <t>SKETCH</t>
  </si>
  <si>
    <t>COLOR PEN</t>
  </si>
  <si>
    <t>SCALE</t>
  </si>
  <si>
    <t>ROLL NO</t>
  </si>
  <si>
    <t>ENROLL NO</t>
  </si>
  <si>
    <t>NAME</t>
  </si>
  <si>
    <t>COURSE</t>
  </si>
  <si>
    <t>FATHER'S NAME</t>
  </si>
  <si>
    <t>SEMSTER</t>
  </si>
  <si>
    <t>MOTHER'S NAME</t>
  </si>
  <si>
    <t>BATCH</t>
  </si>
  <si>
    <t>SID</t>
  </si>
  <si>
    <t>SUBJECT NAME</t>
  </si>
  <si>
    <t>GRADE</t>
  </si>
  <si>
    <t>CREDIT</t>
  </si>
  <si>
    <t>CV</t>
  </si>
  <si>
    <t>SGPA</t>
  </si>
  <si>
    <t>SGPA1</t>
  </si>
  <si>
    <t>SGPA2</t>
  </si>
  <si>
    <t>SGPA3</t>
  </si>
  <si>
    <t>SGPA4</t>
  </si>
  <si>
    <t>GGPA</t>
  </si>
  <si>
    <t xml:space="preserve">ITEM_NAME </t>
  </si>
  <si>
    <t>QUANTITY</t>
  </si>
  <si>
    <t>AMOUNT</t>
  </si>
  <si>
    <t>Total Amount</t>
  </si>
  <si>
    <t xml:space="preserve">BILL </t>
  </si>
  <si>
    <t>DSA</t>
  </si>
  <si>
    <t>OR</t>
  </si>
  <si>
    <t>DBMS</t>
  </si>
  <si>
    <t>FM</t>
  </si>
  <si>
    <t>STATS</t>
  </si>
  <si>
    <t xml:space="preserve">Ratan </t>
  </si>
  <si>
    <t>Seema</t>
  </si>
  <si>
    <t>Ramesh</t>
  </si>
  <si>
    <t>E</t>
  </si>
  <si>
    <t>D</t>
  </si>
  <si>
    <t>C</t>
  </si>
  <si>
    <t>B</t>
  </si>
  <si>
    <t>A</t>
  </si>
  <si>
    <t>GRADE POINT</t>
  </si>
  <si>
    <t>GRADE VALUE</t>
  </si>
  <si>
    <t>CREDIT *GRADE</t>
  </si>
  <si>
    <t xml:space="preserve">DEPARTMENT NAME </t>
  </si>
  <si>
    <t>NILL</t>
  </si>
  <si>
    <t>DIVISION</t>
  </si>
  <si>
    <t>PERCENTAGE %-</t>
  </si>
  <si>
    <t xml:space="preserve">                DEPARTMENT NAME </t>
  </si>
  <si>
    <t xml:space="preserve">     DEPARTMENT NAME </t>
  </si>
  <si>
    <t xml:space="preserve">            MENU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</si>
</sst>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name val="Arial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8"/>
      <color rgb="FFFF0000"/>
      <name val="Arial"/>
      <family val="2"/>
    </font>
    <font>
      <b/>
      <sz val="11"/>
      <color rgb="FF00B05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5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center"/>
    </xf>
    <xf numFmtId="0" fontId="5" fillId="5" borderId="4" xfId="0" applyFont="1" applyFill="1" applyBorder="1" applyAlignment="1"/>
    <xf numFmtId="0" fontId="5" fillId="5" borderId="4" xfId="0" applyFont="1" applyFill="1" applyBorder="1" applyAlignment="1">
      <alignment horizontal="left"/>
    </xf>
    <xf numFmtId="0" fontId="0" fillId="5" borderId="4" xfId="0" applyFont="1" applyFill="1" applyBorder="1" applyAlignment="1"/>
    <xf numFmtId="0" fontId="0" fillId="5" borderId="5" xfId="0" applyFont="1" applyFill="1" applyBorder="1" applyAlignment="1"/>
    <xf numFmtId="0" fontId="0" fillId="5" borderId="8" xfId="0" applyFont="1" applyFill="1" applyBorder="1" applyAlignment="1"/>
    <xf numFmtId="0" fontId="0" fillId="5" borderId="0" xfId="0" applyFont="1" applyFill="1" applyBorder="1" applyAlignment="1"/>
    <xf numFmtId="0" fontId="0" fillId="5" borderId="0" xfId="0" applyFont="1" applyFill="1" applyBorder="1" applyAlignment="1">
      <alignment horizontal="left"/>
    </xf>
    <xf numFmtId="0" fontId="0" fillId="5" borderId="9" xfId="0" applyFont="1" applyFill="1" applyBorder="1" applyAlignment="1"/>
    <xf numFmtId="0" fontId="8" fillId="5" borderId="8" xfId="0" applyFont="1" applyFill="1" applyBorder="1"/>
    <xf numFmtId="0" fontId="8" fillId="5" borderId="0" xfId="0" applyFont="1" applyFill="1" applyBorder="1"/>
    <xf numFmtId="0" fontId="0" fillId="5" borderId="9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left"/>
    </xf>
    <xf numFmtId="0" fontId="4" fillId="5" borderId="9" xfId="0" applyFont="1" applyFill="1" applyBorder="1" applyAlignment="1">
      <alignment horizontal="center"/>
    </xf>
    <xf numFmtId="0" fontId="8" fillId="5" borderId="8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6" fillId="5" borderId="19" xfId="0" applyFont="1" applyFill="1" applyBorder="1" applyAlignment="1">
      <alignment horizontal="left"/>
    </xf>
    <xf numFmtId="0" fontId="6" fillId="5" borderId="19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0" fontId="9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3" fillId="5" borderId="0" xfId="0" applyFont="1" applyFill="1" applyBorder="1"/>
    <xf numFmtId="0" fontId="3" fillId="5" borderId="0" xfId="0" applyFont="1" applyFill="1" applyBorder="1" applyAlignment="1">
      <alignment horizontal="left"/>
    </xf>
    <xf numFmtId="0" fontId="0" fillId="5" borderId="10" xfId="0" applyFont="1" applyFill="1" applyBorder="1" applyAlignment="1"/>
    <xf numFmtId="0" fontId="0" fillId="5" borderId="26" xfId="0" applyFont="1" applyFill="1" applyBorder="1" applyAlignment="1"/>
    <xf numFmtId="0" fontId="0" fillId="5" borderId="26" xfId="0" applyFont="1" applyFill="1" applyBorder="1" applyAlignment="1">
      <alignment horizontal="left"/>
    </xf>
    <xf numFmtId="0" fontId="0" fillId="5" borderId="11" xfId="0" applyFont="1" applyFill="1" applyBorder="1" applyAlignment="1"/>
    <xf numFmtId="0" fontId="1" fillId="4" borderId="15" xfId="0" applyFont="1" applyFill="1" applyBorder="1" applyAlignment="1">
      <alignment horizontal="left"/>
    </xf>
    <xf numFmtId="0" fontId="1" fillId="4" borderId="16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left"/>
    </xf>
    <xf numFmtId="0" fontId="5" fillId="5" borderId="0" xfId="0" applyFont="1" applyFill="1" applyBorder="1" applyAlignment="1"/>
    <xf numFmtId="0" fontId="4" fillId="5" borderId="9" xfId="0" applyFont="1" applyFill="1" applyBorder="1" applyAlignment="1">
      <alignment horizontal="left"/>
    </xf>
    <xf numFmtId="0" fontId="5" fillId="5" borderId="0" xfId="0" applyFont="1" applyFill="1" applyBorder="1" applyAlignment="1">
      <alignment vertical="center"/>
    </xf>
    <xf numFmtId="0" fontId="0" fillId="5" borderId="9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7" fillId="5" borderId="24" xfId="0" applyFont="1" applyFill="1" applyBorder="1"/>
    <xf numFmtId="0" fontId="11" fillId="5" borderId="25" xfId="0" applyFont="1" applyFill="1" applyBorder="1" applyAlignment="1">
      <alignment horizontal="left"/>
    </xf>
    <xf numFmtId="0" fontId="11" fillId="5" borderId="25" xfId="0" applyFont="1" applyFill="1" applyBorder="1" applyAlignment="1"/>
    <xf numFmtId="0" fontId="0" fillId="5" borderId="11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5" fillId="0" borderId="0" xfId="0" applyFont="1" applyAlignment="1"/>
    <xf numFmtId="0" fontId="14" fillId="2" borderId="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3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left"/>
    </xf>
    <xf numFmtId="0" fontId="1" fillId="5" borderId="32" xfId="0" applyFont="1" applyFill="1" applyBorder="1" applyAlignment="1">
      <alignment horizontal="center"/>
    </xf>
    <xf numFmtId="0" fontId="1" fillId="4" borderId="39" xfId="0" applyFont="1" applyFill="1" applyBorder="1" applyAlignment="1">
      <alignment horizontal="left"/>
    </xf>
    <xf numFmtId="0" fontId="1" fillId="4" borderId="40" xfId="0" applyFont="1" applyFill="1" applyBorder="1" applyAlignment="1">
      <alignment horizontal="left"/>
    </xf>
    <xf numFmtId="0" fontId="1" fillId="4" borderId="41" xfId="0" applyFont="1" applyFill="1" applyBorder="1" applyAlignment="1">
      <alignment horizontal="left"/>
    </xf>
    <xf numFmtId="0" fontId="1" fillId="5" borderId="33" xfId="0" applyFont="1" applyFill="1" applyBorder="1" applyAlignment="1">
      <alignment horizontal="center"/>
    </xf>
    <xf numFmtId="0" fontId="6" fillId="5" borderId="34" xfId="0" applyFont="1" applyFill="1" applyBorder="1" applyAlignment="1">
      <alignment horizontal="left"/>
    </xf>
    <xf numFmtId="0" fontId="6" fillId="5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left"/>
    </xf>
    <xf numFmtId="0" fontId="1" fillId="5" borderId="42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vertical="center"/>
    </xf>
    <xf numFmtId="0" fontId="9" fillId="5" borderId="44" xfId="0" applyFont="1" applyFill="1" applyBorder="1" applyAlignment="1">
      <alignment horizontal="center"/>
    </xf>
    <xf numFmtId="0" fontId="8" fillId="0" borderId="3" xfId="0" applyFont="1" applyBorder="1" applyAlignment="1">
      <alignment horizontal="left" vertical="top" wrapText="1"/>
    </xf>
    <xf numFmtId="0" fontId="5" fillId="0" borderId="4" xfId="0" applyFont="1" applyBorder="1" applyAlignment="1"/>
    <xf numFmtId="0" fontId="5" fillId="0" borderId="5" xfId="0" applyFont="1" applyBorder="1" applyAlignment="1"/>
    <xf numFmtId="0" fontId="8" fillId="0" borderId="10" xfId="0" applyFont="1" applyBorder="1" applyAlignment="1">
      <alignment horizontal="left" vertical="top" wrapText="1"/>
    </xf>
    <xf numFmtId="0" fontId="5" fillId="0" borderId="26" xfId="0" applyFont="1" applyBorder="1" applyAlignment="1"/>
    <xf numFmtId="0" fontId="5" fillId="0" borderId="11" xfId="0" applyFont="1" applyBorder="1" applyAlignment="1"/>
    <xf numFmtId="0" fontId="0" fillId="6" borderId="3" xfId="0" applyFont="1" applyFill="1" applyBorder="1" applyAlignment="1"/>
    <xf numFmtId="0" fontId="0" fillId="6" borderId="5" xfId="0" applyFont="1" applyFill="1" applyBorder="1" applyAlignment="1"/>
    <xf numFmtId="0" fontId="0" fillId="8" borderId="0" xfId="0" applyFont="1" applyFill="1" applyAlignment="1"/>
    <xf numFmtId="164" fontId="0" fillId="8" borderId="0" xfId="0" applyNumberFormat="1" applyFont="1" applyFill="1" applyAlignment="1"/>
    <xf numFmtId="0" fontId="1" fillId="8" borderId="27" xfId="0" applyFont="1" applyFill="1" applyBorder="1"/>
    <xf numFmtId="0" fontId="1" fillId="8" borderId="15" xfId="0" applyFont="1" applyFill="1" applyBorder="1" applyAlignment="1">
      <alignment horizontal="center"/>
    </xf>
    <xf numFmtId="164" fontId="1" fillId="8" borderId="49" xfId="0" applyNumberFormat="1" applyFont="1" applyFill="1" applyBorder="1" applyAlignment="1">
      <alignment horizontal="center" vertical="center"/>
    </xf>
    <xf numFmtId="0" fontId="1" fillId="8" borderId="6" xfId="0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7" xfId="0" applyNumberFormat="1" applyFont="1" applyFill="1" applyBorder="1" applyAlignment="1">
      <alignment horizontal="center" vertical="center"/>
    </xf>
    <xf numFmtId="0" fontId="1" fillId="8" borderId="21" xfId="0" applyFont="1" applyFill="1" applyBorder="1"/>
    <xf numFmtId="0" fontId="1" fillId="8" borderId="19" xfId="0" applyFont="1" applyFill="1" applyBorder="1" applyAlignment="1">
      <alignment horizontal="center"/>
    </xf>
    <xf numFmtId="164" fontId="1" fillId="8" borderId="22" xfId="0" applyNumberFormat="1" applyFont="1" applyFill="1" applyBorder="1" applyAlignment="1">
      <alignment horizontal="center" vertical="center"/>
    </xf>
    <xf numFmtId="0" fontId="0" fillId="7" borderId="8" xfId="0" applyFont="1" applyFill="1" applyBorder="1" applyAlignment="1"/>
    <xf numFmtId="0" fontId="0" fillId="7" borderId="0" xfId="0" applyFont="1" applyFill="1" applyBorder="1" applyAlignment="1"/>
    <xf numFmtId="0" fontId="0" fillId="7" borderId="9" xfId="0" applyFont="1" applyFill="1" applyBorder="1" applyAlignment="1"/>
    <xf numFmtId="0" fontId="0" fillId="7" borderId="10" xfId="0" applyFont="1" applyFill="1" applyBorder="1" applyAlignment="1"/>
    <xf numFmtId="0" fontId="0" fillId="7" borderId="26" xfId="0" applyFont="1" applyFill="1" applyBorder="1" applyAlignment="1"/>
    <xf numFmtId="0" fontId="0" fillId="7" borderId="11" xfId="0" applyFont="1" applyFill="1" applyBorder="1" applyAlignment="1"/>
    <xf numFmtId="0" fontId="8" fillId="7" borderId="6" xfId="0" applyFont="1" applyFill="1" applyBorder="1"/>
    <xf numFmtId="0" fontId="8" fillId="7" borderId="38" xfId="0" applyFont="1" applyFill="1" applyBorder="1"/>
    <xf numFmtId="0" fontId="5" fillId="6" borderId="4" xfId="0" applyFont="1" applyFill="1" applyBorder="1" applyAlignment="1"/>
    <xf numFmtId="0" fontId="0" fillId="6" borderId="4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37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8" fillId="9" borderId="33" xfId="0" applyFont="1" applyFill="1" applyBorder="1"/>
    <xf numFmtId="0" fontId="8" fillId="9" borderId="35" xfId="0" applyFont="1" applyFill="1" applyBorder="1" applyAlignment="1">
      <alignment horizontal="center"/>
    </xf>
    <xf numFmtId="0" fontId="0" fillId="9" borderId="28" xfId="0" applyFont="1" applyFill="1" applyBorder="1" applyAlignment="1"/>
    <xf numFmtId="0" fontId="5" fillId="9" borderId="48" xfId="0" applyFont="1" applyFill="1" applyBorder="1" applyAlignment="1">
      <alignment horizontal="center" vertical="center"/>
    </xf>
    <xf numFmtId="164" fontId="0" fillId="9" borderId="23" xfId="0" applyNumberFormat="1" applyFont="1" applyFill="1" applyBorder="1" applyAlignment="1"/>
    <xf numFmtId="0" fontId="5" fillId="5" borderId="28" xfId="0" applyFont="1" applyFill="1" applyBorder="1" applyAlignment="1"/>
    <xf numFmtId="0" fontId="5" fillId="5" borderId="2" xfId="0" applyFont="1" applyFill="1" applyBorder="1" applyAlignment="1"/>
    <xf numFmtId="164" fontId="5" fillId="5" borderId="23" xfId="0" applyNumberFormat="1" applyFont="1" applyFill="1" applyBorder="1" applyAlignment="1"/>
    <xf numFmtId="0" fontId="8" fillId="5" borderId="2" xfId="0" applyFont="1" applyFill="1" applyBorder="1" applyAlignment="1"/>
    <xf numFmtId="164" fontId="5" fillId="2" borderId="23" xfId="0" applyNumberFormat="1" applyFont="1" applyFill="1" applyBorder="1" applyAlignment="1"/>
    <xf numFmtId="10" fontId="10" fillId="5" borderId="46" xfId="0" applyNumberFormat="1" applyFont="1" applyFill="1" applyBorder="1" applyAlignment="1">
      <alignment horizontal="center" vertical="center" wrapText="1"/>
    </xf>
    <xf numFmtId="0" fontId="8" fillId="5" borderId="45" xfId="0" applyFont="1" applyFill="1" applyBorder="1" applyAlignment="1">
      <alignment horizontal="center"/>
    </xf>
    <xf numFmtId="0" fontId="16" fillId="5" borderId="47" xfId="0" applyFont="1" applyFill="1" applyBorder="1" applyAlignment="1">
      <alignment horizontal="center"/>
    </xf>
  </cellXfs>
  <cellStyles count="1">
    <cellStyle name="Normal" xfId="0" builtinId="0"/>
  </cellStyles>
  <dxfs count="74">
    <dxf>
      <fill>
        <patternFill>
          <fgColor indexed="64"/>
          <bgColor theme="6" tint="0.79998168889431442"/>
        </patternFill>
      </fill>
    </dxf>
    <dxf>
      <fill>
        <patternFill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.00"/>
      <fill>
        <patternFill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>
          <fgColor indexed="64"/>
          <bgColor theme="6" tint="0.79998168889431442"/>
        </patternFill>
      </fill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&quot;₹&quot;\ 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bottom style="thin">
          <color rgb="FF000000"/>
        </bottom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D913DC-DA11-4036-9086-2E9E7F9F7B54}" name="Table9" displayName="Table9" ref="C5:E13" headerRowCount="0" totalsRowShown="0" headerRowDxfId="1" dataDxfId="0" tableBorderDxfId="73">
  <tableColumns count="3">
    <tableColumn id="1" xr3:uid="{5FE6A867-A3BC-42BC-B8E4-34DEFEBFB42E}" name="Column1" dataDxfId="4"/>
    <tableColumn id="2" xr3:uid="{A2D716A6-DEBF-4AFE-BC35-D6AD3F075806}" name="Column2" dataDxfId="3"/>
    <tableColumn id="3" xr3:uid="{E5F3DA9D-7973-4AFD-9CD7-8A23164F4FC5}" name="Column3" headerRowDxfId="5" dataDxfId="2">
      <calculatedColumnFormula>menu_sheet!E5*D5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4946DE-5D10-4ECA-9FC5-0D14E01C8B9E}" name="Table3" displayName="Table3" ref="C10:F17" totalsRowShown="0" headerRowDxfId="61" dataDxfId="60" headerRowBorderDxfId="72" tableBorderDxfId="71">
  <autoFilter ref="C10:F17" xr:uid="{5D4946DE-5D10-4ECA-9FC5-0D14E01C8B9E}"/>
  <tableColumns count="4">
    <tableColumn id="1" xr3:uid="{845B517D-0E3E-4C25-AA1C-AF0C4DEB37F7}" name="SID" dataDxfId="39"/>
    <tableColumn id="2" xr3:uid="{D163AD07-0B42-4499-B310-93F4C69CD1EF}" name="SUBJECT NAME" dataDxfId="38"/>
    <tableColumn id="3" xr3:uid="{7B01482C-B012-4F47-887E-2A1E887DC08D}" name="GRADE" dataDxfId="37"/>
    <tableColumn id="4" xr3:uid="{5E8C67F1-EE7C-47E6-A640-32D3ACEEEFCF}" name="CREDIT" dataDxfId="3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AB0B99-B3CC-40CF-BF49-9E58EDF1C9F9}" name="Table4" displayName="Table4" ref="C19:F20" totalsRowShown="0" headerRowDxfId="28" dataDxfId="59" headerRowBorderDxfId="34" tableBorderDxfId="35" totalsRowBorderDxfId="33">
  <autoFilter ref="C19:F20" xr:uid="{CFAB0B99-B3CC-40CF-BF49-9E58EDF1C9F9}"/>
  <tableColumns count="4">
    <tableColumn id="1" xr3:uid="{413DB4BE-AAB6-4A6F-9D60-6C64033AF2C6}" name="SGPA1" dataDxfId="32"/>
    <tableColumn id="2" xr3:uid="{8FDD6288-E987-4B0E-9959-343F590A771C}" name="SGPA2" dataDxfId="31"/>
    <tableColumn id="3" xr3:uid="{7FD1F353-15F8-42F0-8E77-DDC196FED1B3}" name="SGPA3" dataDxfId="30"/>
    <tableColumn id="4" xr3:uid="{8791B32C-B299-47AC-BDE9-0EF0B692D102}" name="SGPA4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E8B88-E494-410F-BB02-D0BAB88AE885}" name="Table5" displayName="Table5" ref="C10:F17" totalsRowShown="0" headerRowDxfId="53" headerRowBorderDxfId="54" tableBorderDxfId="52">
  <autoFilter ref="C10:F17" xr:uid="{04AE8B88-E494-410F-BB02-D0BAB88AE885}"/>
  <tableColumns count="4">
    <tableColumn id="1" xr3:uid="{4F2DF7D4-79AF-45B9-9FA8-C0CC030C0FD4}" name="SID" dataDxfId="51"/>
    <tableColumn id="2" xr3:uid="{61F97575-9A05-49A2-BBCB-E903E3E37FBE}" name="SUBJECT NAME" dataDxfId="50"/>
    <tableColumn id="3" xr3:uid="{0BF0B22D-24B6-4BED-85FE-47E0B5205469}" name="GRADE" dataDxfId="49"/>
    <tableColumn id="4" xr3:uid="{A9810CA7-95A9-4A50-A3CC-D2C2B8B493FB}" name="CREDIT" dataDxfId="4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1C45F6-755C-440D-B466-D54B2A695A6B}" name="Table6" displayName="Table6" ref="C19:F20" totalsRowShown="0" headerRowDxfId="40" headerRowBorderDxfId="46" tableBorderDxfId="47" totalsRowBorderDxfId="45">
  <autoFilter ref="C19:F20" xr:uid="{321C45F6-755C-440D-B466-D54B2A695A6B}"/>
  <tableColumns count="4">
    <tableColumn id="1" xr3:uid="{1BC07FE3-7F21-4C6B-94A3-6CBE7C46E3D4}" name="SGPA1" dataDxfId="44"/>
    <tableColumn id="2" xr3:uid="{AFF303F0-903C-48D2-AD64-2E8833163023}" name="SGPA2" dataDxfId="43"/>
    <tableColumn id="3" xr3:uid="{B2E30CD7-1E0A-4A45-9135-21D566978ACB}" name="SGPA3" dataDxfId="42"/>
    <tableColumn id="4" xr3:uid="{14B28A4D-49AE-4F01-89DD-9F70E2514B82}" name="SGPA4" dataDxfId="4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83CA0F-5C0D-4054-9A4E-FF278048E546}" name="Table7" displayName="Table7" ref="C10:F17" totalsRowShown="0" headerRowDxfId="27" headerRowBorderDxfId="68" tableBorderDxfId="26">
  <autoFilter ref="C10:F17" xr:uid="{2083CA0F-5C0D-4054-9A4E-FF278048E546}"/>
  <tableColumns count="4">
    <tableColumn id="1" xr3:uid="{2000CD71-5954-4193-B736-7C520A9466AA}" name="SID" dataDxfId="25"/>
    <tableColumn id="2" xr3:uid="{423413FC-E840-41A3-81FE-4C4212ED07D4}" name="SUBJECT NAME" dataDxfId="24"/>
    <tableColumn id="3" xr3:uid="{9504C2F0-CF1D-4D85-8152-0A6C21ADAD96}" name="GRADE" dataDxfId="23"/>
    <tableColumn id="4" xr3:uid="{9E07A634-18AF-4A43-A3AD-BA5BEBF954AF}" name="CREDIT" dataDxfId="2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8D4F9F-3430-4463-81F2-CE87DED463EF}" name="Table8" displayName="Table8" ref="C19:F20" totalsRowShown="0" headerRowDxfId="14" headerRowBorderDxfId="20" tableBorderDxfId="21" totalsRowBorderDxfId="19">
  <autoFilter ref="C19:F20" xr:uid="{3B8D4F9F-3430-4463-81F2-CE87DED463EF}"/>
  <tableColumns count="4">
    <tableColumn id="1" xr3:uid="{FA452ED5-596A-4E86-B3C2-2B4112D0E665}" name="SGPA1" dataDxfId="18"/>
    <tableColumn id="2" xr3:uid="{C1AE889B-FC42-44A6-98BA-32874CE2A7B4}" name="SGPA2" dataDxfId="17"/>
    <tableColumn id="3" xr3:uid="{93B8969B-7E17-483E-B146-B45E49603659}" name="SGPA3" dataDxfId="16"/>
    <tableColumn id="4" xr3:uid="{23B56FEB-186D-4BDA-9253-1A154EFA2FCB}" name="SGPA4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7CCDE3-6105-41E7-A378-2379B3AA4EB9}" name="Table1" displayName="Table1" ref="C10:F17" totalsRowShown="0" headerRowDxfId="58" dataDxfId="57" headerRowBorderDxfId="66" tableBorderDxfId="65">
  <autoFilter ref="C10:F17" xr:uid="{B87CCDE3-6105-41E7-A378-2379B3AA4EB9}"/>
  <tableColumns count="4">
    <tableColumn id="1" xr3:uid="{9CC66E5B-75E8-422B-9656-CD025658E7BA}" name="SID" dataDxfId="13"/>
    <tableColumn id="2" xr3:uid="{599E1377-9774-467B-BFA2-44E81C010A31}" name="SUBJECT NAME" dataDxfId="12"/>
    <tableColumn id="3" xr3:uid="{504B5CA9-C6A7-4C60-9522-1CF6283D88E5}" name="GRADE" dataDxfId="11"/>
    <tableColumn id="4" xr3:uid="{2851C1FF-95CE-4027-9987-362EA22C99C6}" name="CREDIT" dataDxfId="1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414CE1-2C52-4517-9BBE-E3410129E743}" name="Table2" displayName="Table2" ref="C19:F20" totalsRowShown="0" headerRowDxfId="56" dataDxfId="55" headerRowBorderDxfId="64" tableBorderDxfId="63" totalsRowBorderDxfId="62">
  <autoFilter ref="C19:F20" xr:uid="{73414CE1-2C52-4517-9BBE-E3410129E743}"/>
  <tableColumns count="4">
    <tableColumn id="1" xr3:uid="{42CEF0B4-81FC-43FC-91C7-F2D1EABC0199}" name="SGPA1" dataDxfId="9"/>
    <tableColumn id="2" xr3:uid="{FEEA4101-1491-4D49-8947-8818C4726BEB}" name="SGPA2" dataDxfId="8"/>
    <tableColumn id="3" xr3:uid="{25F0018A-4BC8-4991-B876-D34D70A923DD}" name="SGPA3" dataDxfId="7"/>
    <tableColumn id="4" xr3:uid="{9869C65B-999D-4403-81E8-58831E3ECD72}" name="SGPA4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P3" sqref="P3"/>
    </sheetView>
  </sheetViews>
  <sheetFormatPr defaultColWidth="12.6640625" defaultRowHeight="15" customHeight="1" x14ac:dyDescent="0.3"/>
  <cols>
    <col min="1" max="1" width="12.6640625" style="8"/>
    <col min="2" max="8" width="7.6640625" customWidth="1"/>
    <col min="9" max="9" width="10.5" customWidth="1"/>
    <col min="10" max="27" width="7.6640625" customWidth="1"/>
  </cols>
  <sheetData>
    <row r="1" spans="2:14" s="8" customFormat="1" ht="15" customHeight="1" thickBot="1" x14ac:dyDescent="0.35"/>
    <row r="2" spans="2:14" ht="120.5" customHeight="1" x14ac:dyDescent="0.3">
      <c r="B2" s="117" t="s">
        <v>0</v>
      </c>
      <c r="C2" s="118"/>
      <c r="D2" s="118"/>
      <c r="E2" s="118"/>
      <c r="F2" s="118"/>
      <c r="G2" s="118"/>
      <c r="H2" s="118"/>
      <c r="I2" s="119"/>
      <c r="J2" s="1">
        <v>5</v>
      </c>
      <c r="N2" s="7"/>
    </row>
    <row r="3" spans="2:14" ht="182" customHeight="1" thickBot="1" x14ac:dyDescent="0.35">
      <c r="B3" s="120" t="s">
        <v>1</v>
      </c>
      <c r="C3" s="121"/>
      <c r="D3" s="121"/>
      <c r="E3" s="121"/>
      <c r="F3" s="121"/>
      <c r="G3" s="121"/>
      <c r="H3" s="121"/>
      <c r="I3" s="122"/>
      <c r="J3" s="1">
        <v>15</v>
      </c>
    </row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">
    <mergeCell ref="B2:I2"/>
    <mergeCell ref="B3:I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F7" sqref="F7"/>
    </sheetView>
  </sheetViews>
  <sheetFormatPr defaultColWidth="12.6640625" defaultRowHeight="15" customHeight="1" x14ac:dyDescent="0.3"/>
  <cols>
    <col min="1" max="1" width="10.25" customWidth="1"/>
    <col min="2" max="2" width="7.6640625" customWidth="1"/>
    <col min="3" max="3" width="4.58203125" customWidth="1"/>
    <col min="4" max="4" width="13.9140625" customWidth="1"/>
    <col min="5" max="5" width="11.4140625" style="2" customWidth="1"/>
    <col min="6" max="6" width="7" customWidth="1"/>
    <col min="7" max="26" width="7.6640625" customWidth="1"/>
  </cols>
  <sheetData>
    <row r="1" spans="3:6" ht="14" x14ac:dyDescent="0.3"/>
    <row r="2" spans="3:6" ht="14.5" thickBot="1" x14ac:dyDescent="0.35"/>
    <row r="3" spans="3:6" ht="14" x14ac:dyDescent="0.3">
      <c r="C3" s="123"/>
      <c r="D3" s="144" t="s">
        <v>58</v>
      </c>
      <c r="E3" s="145"/>
      <c r="F3" s="124"/>
    </row>
    <row r="4" spans="3:6" ht="14.5" thickBot="1" x14ac:dyDescent="0.35">
      <c r="C4" s="136"/>
      <c r="D4" s="137"/>
      <c r="E4" s="146"/>
      <c r="F4" s="138"/>
    </row>
    <row r="5" spans="3:6" ht="14.5" x14ac:dyDescent="0.35">
      <c r="C5" s="136"/>
      <c r="D5" s="150" t="s">
        <v>2</v>
      </c>
      <c r="E5" s="151" t="s">
        <v>3</v>
      </c>
      <c r="F5" s="138"/>
    </row>
    <row r="6" spans="3:6" ht="14.5" x14ac:dyDescent="0.35">
      <c r="C6" s="136"/>
      <c r="D6" s="142" t="s">
        <v>4</v>
      </c>
      <c r="E6" s="147">
        <v>15</v>
      </c>
      <c r="F6" s="138"/>
    </row>
    <row r="7" spans="3:6" ht="14.5" x14ac:dyDescent="0.35">
      <c r="C7" s="136"/>
      <c r="D7" s="142" t="s">
        <v>5</v>
      </c>
      <c r="E7" s="147">
        <v>10</v>
      </c>
      <c r="F7" s="138"/>
    </row>
    <row r="8" spans="3:6" ht="14.5" x14ac:dyDescent="0.35">
      <c r="C8" s="136"/>
      <c r="D8" s="142" t="s">
        <v>6</v>
      </c>
      <c r="E8" s="147">
        <v>35</v>
      </c>
      <c r="F8" s="138"/>
    </row>
    <row r="9" spans="3:6" ht="14.5" x14ac:dyDescent="0.35">
      <c r="C9" s="136"/>
      <c r="D9" s="142" t="s">
        <v>7</v>
      </c>
      <c r="E9" s="147">
        <v>25</v>
      </c>
      <c r="F9" s="138"/>
    </row>
    <row r="10" spans="3:6" ht="15" customHeight="1" x14ac:dyDescent="0.35">
      <c r="C10" s="136"/>
      <c r="D10" s="142" t="s">
        <v>8</v>
      </c>
      <c r="E10" s="147">
        <v>250</v>
      </c>
      <c r="F10" s="138"/>
    </row>
    <row r="11" spans="3:6" ht="15" customHeight="1" x14ac:dyDescent="0.35">
      <c r="C11" s="136"/>
      <c r="D11" s="142" t="s">
        <v>9</v>
      </c>
      <c r="E11" s="147">
        <v>20</v>
      </c>
      <c r="F11" s="138"/>
    </row>
    <row r="12" spans="3:6" ht="15" customHeight="1" x14ac:dyDescent="0.35">
      <c r="C12" s="136"/>
      <c r="D12" s="142" t="s">
        <v>10</v>
      </c>
      <c r="E12" s="147">
        <v>15</v>
      </c>
      <c r="F12" s="138"/>
    </row>
    <row r="13" spans="3:6" ht="15" customHeight="1" thickBot="1" x14ac:dyDescent="0.4">
      <c r="C13" s="136"/>
      <c r="D13" s="143" t="s">
        <v>11</v>
      </c>
      <c r="E13" s="148">
        <v>5</v>
      </c>
      <c r="F13" s="138"/>
    </row>
    <row r="14" spans="3:6" ht="15" customHeight="1" thickBot="1" x14ac:dyDescent="0.35">
      <c r="C14" s="139"/>
      <c r="D14" s="140"/>
      <c r="E14" s="149"/>
      <c r="F14" s="14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39AD-5F49-4880-AF25-93A9449B8743}">
  <dimension ref="B2:F16"/>
  <sheetViews>
    <sheetView workbookViewId="0">
      <selection activeCell="H11" sqref="H11"/>
    </sheetView>
  </sheetViews>
  <sheetFormatPr defaultRowHeight="14" x14ac:dyDescent="0.3"/>
  <cols>
    <col min="1" max="2" width="6.5" customWidth="1"/>
    <col min="3" max="4" width="13.83203125" customWidth="1"/>
    <col min="5" max="5" width="12.6640625" style="3" customWidth="1"/>
    <col min="6" max="6" width="6.83203125" customWidth="1"/>
  </cols>
  <sheetData>
    <row r="2" spans="2:6" ht="14.5" thickBot="1" x14ac:dyDescent="0.35">
      <c r="B2" s="125"/>
      <c r="C2" s="125"/>
      <c r="D2" s="125"/>
      <c r="E2" s="126"/>
      <c r="F2" s="125"/>
    </row>
    <row r="3" spans="2:6" ht="14.5" thickBot="1" x14ac:dyDescent="0.35">
      <c r="B3" s="125"/>
      <c r="C3" s="152"/>
      <c r="D3" s="153" t="s">
        <v>35</v>
      </c>
      <c r="E3" s="154"/>
      <c r="F3" s="125"/>
    </row>
    <row r="4" spans="2:6" ht="14.5" thickBot="1" x14ac:dyDescent="0.35">
      <c r="B4" s="125"/>
      <c r="C4" s="125"/>
      <c r="D4" s="125"/>
      <c r="E4" s="125"/>
      <c r="F4" s="125"/>
    </row>
    <row r="5" spans="2:6" ht="14.5" thickBot="1" x14ac:dyDescent="0.35">
      <c r="B5" s="125"/>
      <c r="C5" s="155" t="s">
        <v>31</v>
      </c>
      <c r="D5" s="156" t="s">
        <v>32</v>
      </c>
      <c r="E5" s="157" t="s">
        <v>33</v>
      </c>
      <c r="F5" s="125"/>
    </row>
    <row r="6" spans="2:6" ht="14.5" x14ac:dyDescent="0.35">
      <c r="B6" s="125"/>
      <c r="C6" s="127" t="s">
        <v>4</v>
      </c>
      <c r="D6" s="128">
        <v>5</v>
      </c>
      <c r="E6" s="129">
        <f>menu_sheet!E6*D6</f>
        <v>75</v>
      </c>
      <c r="F6" s="125"/>
    </row>
    <row r="7" spans="2:6" ht="14.5" x14ac:dyDescent="0.35">
      <c r="B7" s="125"/>
      <c r="C7" s="130" t="s">
        <v>5</v>
      </c>
      <c r="D7" s="131">
        <v>15</v>
      </c>
      <c r="E7" s="132">
        <f>menu_sheet!E7*D7</f>
        <v>150</v>
      </c>
      <c r="F7" s="125"/>
    </row>
    <row r="8" spans="2:6" ht="14.5" x14ac:dyDescent="0.35">
      <c r="B8" s="125"/>
      <c r="C8" s="130" t="s">
        <v>6</v>
      </c>
      <c r="D8" s="131">
        <v>4</v>
      </c>
      <c r="E8" s="132">
        <f>menu_sheet!E8*D8</f>
        <v>140</v>
      </c>
      <c r="F8" s="125"/>
    </row>
    <row r="9" spans="2:6" ht="14.5" x14ac:dyDescent="0.35">
      <c r="B9" s="125"/>
      <c r="C9" s="130" t="s">
        <v>7</v>
      </c>
      <c r="D9" s="131">
        <v>8</v>
      </c>
      <c r="E9" s="132">
        <f>menu_sheet!E9*D9</f>
        <v>200</v>
      </c>
      <c r="F9" s="125"/>
    </row>
    <row r="10" spans="2:6" ht="14.5" x14ac:dyDescent="0.35">
      <c r="B10" s="125"/>
      <c r="C10" s="130" t="s">
        <v>8</v>
      </c>
      <c r="D10" s="131">
        <v>250</v>
      </c>
      <c r="E10" s="132">
        <f>menu_sheet!E10*D10</f>
        <v>62500</v>
      </c>
      <c r="F10" s="125"/>
    </row>
    <row r="11" spans="2:6" ht="14.5" x14ac:dyDescent="0.35">
      <c r="B11" s="125"/>
      <c r="C11" s="130" t="s">
        <v>9</v>
      </c>
      <c r="D11" s="131">
        <v>12</v>
      </c>
      <c r="E11" s="132">
        <f>menu_sheet!E11*D11</f>
        <v>240</v>
      </c>
      <c r="F11" s="125"/>
    </row>
    <row r="12" spans="2:6" ht="14.5" x14ac:dyDescent="0.35">
      <c r="B12" s="125"/>
      <c r="C12" s="130" t="s">
        <v>10</v>
      </c>
      <c r="D12" s="131">
        <v>8</v>
      </c>
      <c r="E12" s="132">
        <f>menu_sheet!E12*D12</f>
        <v>120</v>
      </c>
      <c r="F12" s="125"/>
    </row>
    <row r="13" spans="2:6" ht="14.5" x14ac:dyDescent="0.35">
      <c r="B13" s="125"/>
      <c r="C13" s="133" t="s">
        <v>11</v>
      </c>
      <c r="D13" s="134">
        <v>9</v>
      </c>
      <c r="E13" s="135">
        <f>menu_sheet!E13*D13</f>
        <v>45</v>
      </c>
      <c r="F13" s="125"/>
    </row>
    <row r="14" spans="2:6" ht="14.5" thickBot="1" x14ac:dyDescent="0.35">
      <c r="B14" s="125"/>
      <c r="C14" s="125"/>
      <c r="D14" s="125"/>
      <c r="E14" s="126"/>
      <c r="F14" s="125"/>
    </row>
    <row r="15" spans="2:6" ht="15" thickBot="1" x14ac:dyDescent="0.4">
      <c r="B15" s="125"/>
      <c r="C15" s="125"/>
      <c r="D15" s="158" t="s">
        <v>34</v>
      </c>
      <c r="E15" s="159">
        <f>SUM(E6:E13)</f>
        <v>63470</v>
      </c>
      <c r="F15" s="125"/>
    </row>
    <row r="16" spans="2:6" x14ac:dyDescent="0.3">
      <c r="B16" s="125"/>
      <c r="C16" s="125"/>
      <c r="D16" s="125"/>
      <c r="E16" s="126"/>
      <c r="F16" s="1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2327-FFCC-4277-BA20-8A4242D47C0C}">
  <dimension ref="A1:L27"/>
  <sheetViews>
    <sheetView topLeftCell="A4" workbookViewId="0">
      <selection activeCell="I10" sqref="I10"/>
    </sheetView>
  </sheetViews>
  <sheetFormatPr defaultRowHeight="14" x14ac:dyDescent="0.3"/>
  <cols>
    <col min="1" max="1" width="8.6640625" style="8"/>
    <col min="2" max="2" width="12.4140625" customWidth="1"/>
    <col min="3" max="3" width="9" customWidth="1"/>
    <col min="4" max="4" width="16.08203125" style="9" customWidth="1"/>
    <col min="6" max="6" width="10.9140625" customWidth="1"/>
    <col min="9" max="9" width="12.5" style="2" customWidth="1"/>
    <col min="10" max="10" width="12.33203125" style="2" customWidth="1"/>
    <col min="11" max="11" width="4.58203125" customWidth="1"/>
    <col min="12" max="12" width="12.83203125" customWidth="1"/>
  </cols>
  <sheetData>
    <row r="1" spans="2:12" s="8" customFormat="1" ht="14.5" thickBot="1" x14ac:dyDescent="0.35">
      <c r="D1" s="9"/>
      <c r="I1" s="2"/>
      <c r="J1" s="2"/>
    </row>
    <row r="2" spans="2:12" ht="14.5" x14ac:dyDescent="0.35">
      <c r="B2" s="18"/>
      <c r="C2" s="19" t="s">
        <v>56</v>
      </c>
      <c r="D2" s="20"/>
      <c r="E2" s="21"/>
      <c r="F2" s="21"/>
      <c r="G2" s="22"/>
    </row>
    <row r="3" spans="2:12" x14ac:dyDescent="0.3">
      <c r="B3" s="23"/>
      <c r="C3" s="24"/>
      <c r="D3" s="25"/>
      <c r="E3" s="24"/>
      <c r="F3" s="24"/>
      <c r="G3" s="26"/>
    </row>
    <row r="4" spans="2:12" ht="14.5" x14ac:dyDescent="0.35">
      <c r="B4" s="27" t="s">
        <v>12</v>
      </c>
      <c r="C4" s="24"/>
      <c r="D4" s="25">
        <v>12</v>
      </c>
      <c r="E4" s="24"/>
      <c r="F4" s="28" t="s">
        <v>13</v>
      </c>
      <c r="G4" s="29">
        <v>190</v>
      </c>
    </row>
    <row r="5" spans="2:12" ht="14.5" x14ac:dyDescent="0.35">
      <c r="B5" s="27" t="s">
        <v>14</v>
      </c>
      <c r="C5" s="24"/>
      <c r="D5" s="30" t="s">
        <v>43</v>
      </c>
      <c r="E5" s="24"/>
      <c r="F5" s="28" t="s">
        <v>15</v>
      </c>
      <c r="G5" s="31" t="s">
        <v>36</v>
      </c>
    </row>
    <row r="6" spans="2:12" s="4" customFormat="1" ht="14.5" x14ac:dyDescent="0.3">
      <c r="B6" s="32" t="s">
        <v>16</v>
      </c>
      <c r="C6" s="33"/>
      <c r="D6" s="34" t="s">
        <v>41</v>
      </c>
      <c r="E6" s="33"/>
      <c r="F6" s="35" t="s">
        <v>17</v>
      </c>
      <c r="G6" s="36">
        <v>1</v>
      </c>
      <c r="I6" s="5"/>
      <c r="J6" s="5"/>
    </row>
    <row r="7" spans="2:12" ht="14.5" x14ac:dyDescent="0.35">
      <c r="B7" s="27" t="s">
        <v>18</v>
      </c>
      <c r="C7" s="24"/>
      <c r="D7" s="30" t="s">
        <v>42</v>
      </c>
      <c r="E7" s="24"/>
      <c r="F7" s="28" t="s">
        <v>19</v>
      </c>
      <c r="G7" s="29">
        <v>1</v>
      </c>
    </row>
    <row r="8" spans="2:12" x14ac:dyDescent="0.3">
      <c r="B8" s="23"/>
      <c r="C8" s="24"/>
      <c r="D8" s="25"/>
      <c r="E8" s="24"/>
      <c r="F8" s="24"/>
      <c r="G8" s="26"/>
    </row>
    <row r="9" spans="2:12" ht="14.5" thickBot="1" x14ac:dyDescent="0.35">
      <c r="B9" s="23"/>
      <c r="C9" s="37"/>
      <c r="D9" s="25"/>
      <c r="E9" s="37"/>
      <c r="F9" s="37"/>
      <c r="G9" s="29"/>
    </row>
    <row r="10" spans="2:12" s="9" customFormat="1" ht="15" thickBot="1" x14ac:dyDescent="0.4">
      <c r="B10" s="38"/>
      <c r="C10" s="101" t="s">
        <v>20</v>
      </c>
      <c r="D10" s="102" t="s">
        <v>21</v>
      </c>
      <c r="E10" s="102" t="s">
        <v>22</v>
      </c>
      <c r="F10" s="103" t="s">
        <v>23</v>
      </c>
      <c r="G10" s="39"/>
      <c r="I10" s="83" t="s">
        <v>50</v>
      </c>
      <c r="J10" s="83" t="s">
        <v>49</v>
      </c>
      <c r="K10" s="84"/>
      <c r="L10" s="98" t="s">
        <v>51</v>
      </c>
    </row>
    <row r="11" spans="2:12" ht="14.5" x14ac:dyDescent="0.35">
      <c r="B11" s="23"/>
      <c r="C11" s="104">
        <v>101</v>
      </c>
      <c r="D11" s="105" t="s">
        <v>37</v>
      </c>
      <c r="E11" s="106" t="s">
        <v>47</v>
      </c>
      <c r="F11" s="107">
        <v>5</v>
      </c>
      <c r="G11" s="29"/>
      <c r="I11" s="89" t="s">
        <v>48</v>
      </c>
      <c r="J11" s="89">
        <v>10</v>
      </c>
      <c r="K11" s="84"/>
      <c r="L11" s="90">
        <f>VLOOKUP(E11,I11:J15,2,FALSE)*F11</f>
        <v>40</v>
      </c>
    </row>
    <row r="12" spans="2:12" ht="14.5" x14ac:dyDescent="0.35">
      <c r="B12" s="23"/>
      <c r="C12" s="40">
        <v>102</v>
      </c>
      <c r="D12" s="41" t="s">
        <v>38</v>
      </c>
      <c r="E12" s="42" t="s">
        <v>47</v>
      </c>
      <c r="F12" s="108">
        <v>4</v>
      </c>
      <c r="G12" s="29"/>
      <c r="I12" s="89" t="s">
        <v>47</v>
      </c>
      <c r="J12" s="89">
        <v>8</v>
      </c>
      <c r="K12" s="84"/>
      <c r="L12" s="90">
        <f>VLOOKUP(E12,I11:J15,2,FALSE)*F12</f>
        <v>32</v>
      </c>
    </row>
    <row r="13" spans="2:12" ht="14.5" x14ac:dyDescent="0.35">
      <c r="B13" s="23"/>
      <c r="C13" s="40">
        <v>103</v>
      </c>
      <c r="D13" s="41" t="s">
        <v>39</v>
      </c>
      <c r="E13" s="42" t="s">
        <v>46</v>
      </c>
      <c r="F13" s="108">
        <v>6</v>
      </c>
      <c r="G13" s="29"/>
      <c r="I13" s="89" t="s">
        <v>46</v>
      </c>
      <c r="J13" s="89">
        <v>6</v>
      </c>
      <c r="K13" s="84"/>
      <c r="L13" s="90">
        <f>VLOOKUP(E13,I11:J15,2,FALSE)*F13</f>
        <v>36</v>
      </c>
    </row>
    <row r="14" spans="2:12" ht="14.5" x14ac:dyDescent="0.35">
      <c r="B14" s="23"/>
      <c r="C14" s="40">
        <v>104</v>
      </c>
      <c r="D14" s="41" t="s">
        <v>40</v>
      </c>
      <c r="E14" s="42" t="s">
        <v>48</v>
      </c>
      <c r="F14" s="108">
        <v>4</v>
      </c>
      <c r="G14" s="29"/>
      <c r="I14" s="89" t="s">
        <v>45</v>
      </c>
      <c r="J14" s="89">
        <v>4</v>
      </c>
      <c r="K14" s="84"/>
      <c r="L14" s="90">
        <f>VLOOKUP(E14,I11:J15,2,FALSE)*F14</f>
        <v>40</v>
      </c>
    </row>
    <row r="15" spans="2:12" ht="15" thickBot="1" x14ac:dyDescent="0.4">
      <c r="B15" s="23"/>
      <c r="C15" s="40">
        <v>105</v>
      </c>
      <c r="D15" s="41" t="s">
        <v>36</v>
      </c>
      <c r="E15" s="42" t="s">
        <v>47</v>
      </c>
      <c r="F15" s="108">
        <v>4</v>
      </c>
      <c r="G15" s="29"/>
      <c r="I15" s="91" t="s">
        <v>44</v>
      </c>
      <c r="J15" s="91">
        <v>2</v>
      </c>
      <c r="K15" s="84"/>
      <c r="L15" s="90">
        <f>VLOOKUP(E15,I11:J15,2,FALSE)*F15</f>
        <v>32</v>
      </c>
    </row>
    <row r="16" spans="2:12" ht="14.5" x14ac:dyDescent="0.35">
      <c r="B16" s="23"/>
      <c r="C16" s="40">
        <v>106</v>
      </c>
      <c r="D16" s="44" t="s">
        <v>24</v>
      </c>
      <c r="E16" s="42" t="s">
        <v>48</v>
      </c>
      <c r="F16" s="108">
        <v>2</v>
      </c>
      <c r="G16" s="29"/>
      <c r="I16" s="85"/>
      <c r="J16" s="85"/>
      <c r="K16" s="84"/>
      <c r="L16" s="90">
        <f>VLOOKUP(E16,I11:J15,2,FALSE)*F16</f>
        <v>20</v>
      </c>
    </row>
    <row r="17" spans="2:12" ht="15" thickBot="1" x14ac:dyDescent="0.4">
      <c r="B17" s="23"/>
      <c r="C17" s="109"/>
      <c r="D17" s="58"/>
      <c r="E17" s="110" t="s">
        <v>25</v>
      </c>
      <c r="F17" s="111">
        <f>L18/SUM(F11:F16)</f>
        <v>8</v>
      </c>
      <c r="G17" s="29"/>
      <c r="I17" s="85"/>
      <c r="J17" s="85"/>
      <c r="K17" s="84"/>
      <c r="L17" s="90"/>
    </row>
    <row r="18" spans="2:12" ht="14.5" thickBot="1" x14ac:dyDescent="0.35">
      <c r="B18" s="23"/>
      <c r="C18" s="37"/>
      <c r="D18" s="25"/>
      <c r="E18" s="37"/>
      <c r="F18" s="37"/>
      <c r="G18" s="29"/>
      <c r="I18" s="85"/>
      <c r="J18" s="85"/>
      <c r="K18" s="84"/>
      <c r="L18" s="92">
        <f>SUM(L11:L16)</f>
        <v>200</v>
      </c>
    </row>
    <row r="19" spans="2:12" s="9" customFormat="1" ht="14.5" x14ac:dyDescent="0.35">
      <c r="B19" s="38"/>
      <c r="C19" s="99" t="s">
        <v>26</v>
      </c>
      <c r="D19" s="60" t="s">
        <v>27</v>
      </c>
      <c r="E19" s="60" t="s">
        <v>28</v>
      </c>
      <c r="F19" s="61" t="s">
        <v>29</v>
      </c>
      <c r="G19" s="39"/>
    </row>
    <row r="20" spans="2:12" ht="14.5" x14ac:dyDescent="0.35">
      <c r="B20" s="23"/>
      <c r="C20" s="75">
        <v>8</v>
      </c>
      <c r="D20" s="46" t="s">
        <v>53</v>
      </c>
      <c r="E20" s="47" t="s">
        <v>53</v>
      </c>
      <c r="F20" s="48" t="s">
        <v>53</v>
      </c>
      <c r="G20" s="29"/>
    </row>
    <row r="21" spans="2:12" ht="15" thickBot="1" x14ac:dyDescent="0.4">
      <c r="B21" s="49"/>
      <c r="C21" s="50"/>
      <c r="D21" s="51"/>
      <c r="E21" s="50"/>
      <c r="F21" s="50"/>
      <c r="G21" s="29"/>
    </row>
    <row r="22" spans="2:12" ht="15" thickBot="1" x14ac:dyDescent="0.4">
      <c r="B22" s="49"/>
      <c r="C22" s="50"/>
      <c r="D22" s="25"/>
      <c r="E22" s="52" t="s">
        <v>30</v>
      </c>
      <c r="F22" s="53">
        <v>8</v>
      </c>
      <c r="G22" s="29"/>
    </row>
    <row r="23" spans="2:12" x14ac:dyDescent="0.3">
      <c r="B23" s="45"/>
      <c r="C23" s="37"/>
      <c r="D23" s="25"/>
      <c r="E23" s="37"/>
      <c r="F23" s="37"/>
      <c r="G23" s="29"/>
    </row>
    <row r="24" spans="2:12" ht="14.5" x14ac:dyDescent="0.35">
      <c r="B24" s="49"/>
      <c r="C24" s="54"/>
      <c r="D24" s="55"/>
      <c r="E24" s="54"/>
      <c r="F24" s="54"/>
      <c r="G24" s="26"/>
    </row>
    <row r="25" spans="2:12" ht="14.5" thickBot="1" x14ac:dyDescent="0.35">
      <c r="B25" s="56"/>
      <c r="C25" s="57"/>
      <c r="D25" s="58"/>
      <c r="E25" s="57"/>
      <c r="F25" s="57"/>
      <c r="G25" s="59"/>
    </row>
    <row r="26" spans="2:12" x14ac:dyDescent="0.3">
      <c r="B26" s="7"/>
      <c r="C26" s="7"/>
      <c r="D26" s="12"/>
      <c r="E26" s="7"/>
      <c r="F26" s="7"/>
      <c r="G26" s="7"/>
    </row>
    <row r="27" spans="2:12" x14ac:dyDescent="0.3">
      <c r="B27" s="7"/>
      <c r="C27" s="7"/>
      <c r="D27" s="12"/>
      <c r="E27" s="7"/>
      <c r="F27" s="7"/>
      <c r="G27" s="7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D230-9766-4300-B608-3B9D7939698E}">
  <dimension ref="A1:L27"/>
  <sheetViews>
    <sheetView topLeftCell="A10" zoomScale="115" zoomScaleNormal="115" workbookViewId="0">
      <selection activeCell="B4" sqref="B4"/>
    </sheetView>
  </sheetViews>
  <sheetFormatPr defaultRowHeight="14" x14ac:dyDescent="0.3"/>
  <cols>
    <col min="1" max="1" width="8.6640625" style="8"/>
    <col min="3" max="3" width="8.1640625" customWidth="1"/>
    <col min="4" max="4" width="14" customWidth="1"/>
    <col min="5" max="5" width="8.6640625" customWidth="1"/>
    <col min="6" max="6" width="11" customWidth="1"/>
    <col min="7" max="7" width="8.6640625" style="9"/>
    <col min="8" max="8" width="11.08203125" customWidth="1"/>
    <col min="9" max="9" width="11.33203125" customWidth="1"/>
    <col min="10" max="10" width="11.08203125" customWidth="1"/>
    <col min="11" max="11" width="5.6640625" customWidth="1"/>
    <col min="12" max="12" width="11.33203125" style="2" customWidth="1"/>
  </cols>
  <sheetData>
    <row r="1" spans="2:12" s="8" customFormat="1" ht="14.5" thickBot="1" x14ac:dyDescent="0.35">
      <c r="G1" s="9"/>
      <c r="L1" s="2"/>
    </row>
    <row r="2" spans="2:12" ht="14.5" x14ac:dyDescent="0.35">
      <c r="B2" s="18"/>
      <c r="C2" s="19"/>
      <c r="D2" s="20" t="s">
        <v>52</v>
      </c>
      <c r="E2" s="21"/>
      <c r="F2" s="21"/>
      <c r="G2" s="63"/>
      <c r="I2" s="2"/>
      <c r="J2" s="2"/>
    </row>
    <row r="3" spans="2:12" x14ac:dyDescent="0.3">
      <c r="B3" s="23"/>
      <c r="C3" s="24"/>
      <c r="D3" s="25"/>
      <c r="E3" s="24"/>
      <c r="F3" s="24"/>
      <c r="G3" s="39"/>
      <c r="I3" s="2"/>
      <c r="J3" s="2"/>
    </row>
    <row r="4" spans="2:12" ht="14.5" x14ac:dyDescent="0.35">
      <c r="B4" s="27" t="s">
        <v>12</v>
      </c>
      <c r="C4" s="24"/>
      <c r="D4" s="25">
        <v>12</v>
      </c>
      <c r="E4" s="24"/>
      <c r="F4" s="28" t="s">
        <v>13</v>
      </c>
      <c r="G4" s="39">
        <v>190</v>
      </c>
      <c r="I4" s="2"/>
      <c r="J4" s="2"/>
    </row>
    <row r="5" spans="2:12" ht="14.5" x14ac:dyDescent="0.35">
      <c r="B5" s="27" t="s">
        <v>14</v>
      </c>
      <c r="C5" s="24"/>
      <c r="D5" s="30" t="s">
        <v>43</v>
      </c>
      <c r="E5" s="24"/>
      <c r="F5" s="28" t="s">
        <v>15</v>
      </c>
      <c r="G5" s="65" t="s">
        <v>36</v>
      </c>
      <c r="I5" s="2"/>
      <c r="J5" s="2"/>
    </row>
    <row r="6" spans="2:12" s="4" customFormat="1" ht="14.5" x14ac:dyDescent="0.3">
      <c r="B6" s="32" t="s">
        <v>16</v>
      </c>
      <c r="C6" s="33"/>
      <c r="D6" s="34" t="s">
        <v>41</v>
      </c>
      <c r="E6" s="33"/>
      <c r="F6" s="35" t="s">
        <v>17</v>
      </c>
      <c r="G6" s="67">
        <v>2</v>
      </c>
      <c r="I6" s="5"/>
      <c r="J6" s="5"/>
      <c r="L6" s="5"/>
    </row>
    <row r="7" spans="2:12" ht="14.5" x14ac:dyDescent="0.35">
      <c r="B7" s="27" t="s">
        <v>18</v>
      </c>
      <c r="C7" s="24"/>
      <c r="D7" s="30" t="s">
        <v>42</v>
      </c>
      <c r="E7" s="24"/>
      <c r="F7" s="28" t="s">
        <v>19</v>
      </c>
      <c r="G7" s="39">
        <v>1</v>
      </c>
      <c r="I7" s="2"/>
      <c r="J7" s="2"/>
    </row>
    <row r="8" spans="2:12" x14ac:dyDescent="0.3">
      <c r="B8" s="23"/>
      <c r="C8" s="24"/>
      <c r="D8" s="25"/>
      <c r="E8" s="24"/>
      <c r="F8" s="24"/>
      <c r="G8" s="39"/>
      <c r="I8" s="2"/>
      <c r="J8" s="2"/>
    </row>
    <row r="9" spans="2:12" ht="14.5" thickBot="1" x14ac:dyDescent="0.35">
      <c r="B9" s="23"/>
      <c r="C9" s="37"/>
      <c r="D9" s="25"/>
      <c r="E9" s="37"/>
      <c r="F9" s="37"/>
      <c r="G9" s="39"/>
      <c r="I9" s="2"/>
      <c r="J9" s="2"/>
    </row>
    <row r="10" spans="2:12" ht="15" thickBot="1" x14ac:dyDescent="0.4">
      <c r="B10" s="38"/>
      <c r="C10" s="99" t="s">
        <v>20</v>
      </c>
      <c r="D10" s="60" t="s">
        <v>21</v>
      </c>
      <c r="E10" s="60" t="s">
        <v>22</v>
      </c>
      <c r="F10" s="61" t="s">
        <v>23</v>
      </c>
      <c r="G10" s="39"/>
      <c r="I10" s="86" t="s">
        <v>50</v>
      </c>
      <c r="J10" s="86" t="s">
        <v>49</v>
      </c>
      <c r="K10" s="87"/>
      <c r="L10" s="88" t="s">
        <v>51</v>
      </c>
    </row>
    <row r="11" spans="2:12" ht="14.5" x14ac:dyDescent="0.35">
      <c r="B11" s="23"/>
      <c r="C11" s="100">
        <v>101</v>
      </c>
      <c r="D11" s="41" t="s">
        <v>37</v>
      </c>
      <c r="E11" s="42" t="s">
        <v>48</v>
      </c>
      <c r="F11" s="43">
        <v>5</v>
      </c>
      <c r="G11" s="39"/>
      <c r="I11" s="93" t="s">
        <v>48</v>
      </c>
      <c r="J11" s="93">
        <v>10</v>
      </c>
      <c r="K11" s="87"/>
      <c r="L11" s="94">
        <f>VLOOKUP(E11,I11:J15,2,FALSE)*F11</f>
        <v>50</v>
      </c>
    </row>
    <row r="12" spans="2:12" ht="14.5" x14ac:dyDescent="0.35">
      <c r="B12" s="23"/>
      <c r="C12" s="100">
        <v>102</v>
      </c>
      <c r="D12" s="41" t="s">
        <v>38</v>
      </c>
      <c r="E12" s="42" t="s">
        <v>47</v>
      </c>
      <c r="F12" s="43">
        <v>4</v>
      </c>
      <c r="G12" s="39"/>
      <c r="I12" s="93" t="s">
        <v>47</v>
      </c>
      <c r="J12" s="93">
        <v>8</v>
      </c>
      <c r="K12" s="87"/>
      <c r="L12" s="94">
        <f>VLOOKUP(E12,I11:J15,2,FALSE)*F12</f>
        <v>32</v>
      </c>
    </row>
    <row r="13" spans="2:12" ht="14.5" x14ac:dyDescent="0.35">
      <c r="B13" s="23"/>
      <c r="C13" s="100">
        <v>103</v>
      </c>
      <c r="D13" s="41" t="s">
        <v>39</v>
      </c>
      <c r="E13" s="42" t="s">
        <v>48</v>
      </c>
      <c r="F13" s="43">
        <v>6</v>
      </c>
      <c r="G13" s="39"/>
      <c r="I13" s="93" t="s">
        <v>46</v>
      </c>
      <c r="J13" s="93">
        <v>6</v>
      </c>
      <c r="K13" s="87"/>
      <c r="L13" s="94">
        <f>VLOOKUP(E13,I11:J15,2,FALSE)*F13</f>
        <v>60</v>
      </c>
    </row>
    <row r="14" spans="2:12" ht="14.5" x14ac:dyDescent="0.35">
      <c r="B14" s="23"/>
      <c r="C14" s="100">
        <v>104</v>
      </c>
      <c r="D14" s="41" t="s">
        <v>40</v>
      </c>
      <c r="E14" s="42" t="s">
        <v>47</v>
      </c>
      <c r="F14" s="43">
        <v>4</v>
      </c>
      <c r="G14" s="39"/>
      <c r="I14" s="93" t="s">
        <v>45</v>
      </c>
      <c r="J14" s="93">
        <v>4</v>
      </c>
      <c r="K14" s="87"/>
      <c r="L14" s="94">
        <f>VLOOKUP(E14,I11:J15,2,FALSE)*F14</f>
        <v>32</v>
      </c>
    </row>
    <row r="15" spans="2:12" ht="15" thickBot="1" x14ac:dyDescent="0.4">
      <c r="B15" s="23"/>
      <c r="C15" s="100">
        <v>105</v>
      </c>
      <c r="D15" s="41" t="s">
        <v>36</v>
      </c>
      <c r="E15" s="42" t="s">
        <v>47</v>
      </c>
      <c r="F15" s="43">
        <v>4</v>
      </c>
      <c r="G15" s="39"/>
      <c r="I15" s="95" t="s">
        <v>44</v>
      </c>
      <c r="J15" s="95">
        <v>2</v>
      </c>
      <c r="K15" s="87"/>
      <c r="L15" s="94">
        <f>VLOOKUP(E15,I11:J15,2,FALSE)*F15</f>
        <v>32</v>
      </c>
    </row>
    <row r="16" spans="2:12" ht="14.5" x14ac:dyDescent="0.35">
      <c r="B16" s="23"/>
      <c r="C16" s="75">
        <v>106</v>
      </c>
      <c r="D16" s="44" t="s">
        <v>24</v>
      </c>
      <c r="E16" s="42" t="s">
        <v>47</v>
      </c>
      <c r="F16" s="43">
        <v>2</v>
      </c>
      <c r="G16" s="39"/>
      <c r="I16" s="96"/>
      <c r="J16" s="96"/>
      <c r="K16" s="87"/>
      <c r="L16" s="94">
        <f>VLOOKUP(E16,I11:J15,2,FALSE)*F16</f>
        <v>16</v>
      </c>
    </row>
    <row r="17" spans="2:12" ht="15" thickBot="1" x14ac:dyDescent="0.4">
      <c r="B17" s="24"/>
      <c r="C17" s="24"/>
      <c r="D17" s="25"/>
      <c r="E17" s="77" t="s">
        <v>25</v>
      </c>
      <c r="F17" s="78">
        <f>L18/SUM(F11:F16)</f>
        <v>8.8800000000000008</v>
      </c>
      <c r="G17" s="39"/>
      <c r="I17" s="96"/>
      <c r="J17" s="96"/>
      <c r="K17" s="87"/>
      <c r="L17" s="94"/>
    </row>
    <row r="18" spans="2:12" ht="15" thickBot="1" x14ac:dyDescent="0.4">
      <c r="B18" s="23"/>
      <c r="C18" s="50"/>
      <c r="D18" s="25"/>
      <c r="E18" s="37"/>
      <c r="F18" s="37"/>
      <c r="G18" s="39"/>
      <c r="I18" s="96"/>
      <c r="J18" s="96"/>
      <c r="K18" s="87"/>
      <c r="L18" s="97">
        <f>SUM(L11:L16)</f>
        <v>222</v>
      </c>
    </row>
    <row r="19" spans="2:12" ht="14.5" x14ac:dyDescent="0.35">
      <c r="B19" s="38"/>
      <c r="C19" s="99" t="s">
        <v>26</v>
      </c>
      <c r="D19" s="60" t="s">
        <v>27</v>
      </c>
      <c r="E19" s="60" t="s">
        <v>28</v>
      </c>
      <c r="F19" s="61" t="s">
        <v>29</v>
      </c>
      <c r="G19" s="39"/>
      <c r="I19" s="2"/>
      <c r="J19" s="2"/>
      <c r="K19" s="7"/>
    </row>
    <row r="20" spans="2:12" s="2" customFormat="1" ht="14.5" x14ac:dyDescent="0.35">
      <c r="B20" s="23"/>
      <c r="C20" s="75">
        <v>8</v>
      </c>
      <c r="D20" s="46">
        <v>8.8800000000000008</v>
      </c>
      <c r="E20" s="47" t="s">
        <v>53</v>
      </c>
      <c r="F20" s="48" t="s">
        <v>53</v>
      </c>
      <c r="G20" s="39"/>
    </row>
    <row r="21" spans="2:12" ht="15" thickBot="1" x14ac:dyDescent="0.4">
      <c r="B21" s="49"/>
      <c r="C21" s="50"/>
      <c r="D21" s="51"/>
      <c r="E21" s="50"/>
      <c r="F21" s="50"/>
      <c r="G21" s="39"/>
      <c r="I21" s="2"/>
      <c r="J21" s="2"/>
    </row>
    <row r="22" spans="2:12" ht="15" thickBot="1" x14ac:dyDescent="0.4">
      <c r="B22" s="49"/>
      <c r="C22" s="50"/>
      <c r="D22" s="25"/>
      <c r="E22" s="52" t="s">
        <v>30</v>
      </c>
      <c r="F22" s="53">
        <f>SUM(C20:D20)/2</f>
        <v>8.4400000000000013</v>
      </c>
      <c r="G22" s="39"/>
      <c r="I22" s="2"/>
      <c r="J22" s="2"/>
    </row>
    <row r="23" spans="2:12" x14ac:dyDescent="0.3">
      <c r="B23" s="45"/>
      <c r="C23" s="37"/>
      <c r="D23" s="25"/>
      <c r="E23" s="37"/>
      <c r="F23" s="37"/>
      <c r="G23" s="39"/>
      <c r="I23" s="2"/>
      <c r="J23" s="2"/>
    </row>
    <row r="24" spans="2:12" ht="14.5" x14ac:dyDescent="0.35">
      <c r="B24" s="49"/>
      <c r="C24" s="54"/>
      <c r="D24" s="55"/>
      <c r="E24" s="54"/>
      <c r="F24" s="54"/>
      <c r="G24" s="39"/>
      <c r="I24" s="2"/>
      <c r="J24" s="2"/>
    </row>
    <row r="25" spans="2:12" ht="14.5" thickBot="1" x14ac:dyDescent="0.35">
      <c r="B25" s="56"/>
      <c r="C25" s="57"/>
      <c r="D25" s="58"/>
      <c r="E25" s="57"/>
      <c r="F25" s="57"/>
      <c r="G25" s="82"/>
    </row>
    <row r="26" spans="2:12" x14ac:dyDescent="0.3">
      <c r="B26" s="8"/>
      <c r="C26" s="8"/>
      <c r="D26" s="8"/>
      <c r="E26" s="8"/>
      <c r="F26" s="8"/>
    </row>
    <row r="27" spans="2:12" x14ac:dyDescent="0.3">
      <c r="B27" s="8"/>
      <c r="C27" s="8"/>
      <c r="D27" s="8"/>
      <c r="E27" s="8"/>
      <c r="F27" s="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E772-37C5-419C-A131-607CF5498926}">
  <dimension ref="A1:O27"/>
  <sheetViews>
    <sheetView topLeftCell="A10" workbookViewId="0">
      <selection activeCell="L10" sqref="L10"/>
    </sheetView>
  </sheetViews>
  <sheetFormatPr defaultRowHeight="14" x14ac:dyDescent="0.3"/>
  <cols>
    <col min="1" max="1" width="8.6640625" style="8"/>
    <col min="3" max="3" width="11.5" customWidth="1"/>
    <col min="4" max="4" width="16.75" customWidth="1"/>
    <col min="6" max="6" width="15.08203125" customWidth="1"/>
    <col min="9" max="9" width="12" customWidth="1"/>
    <col min="10" max="10" width="10.1640625" customWidth="1"/>
    <col min="12" max="12" width="11.9140625" customWidth="1"/>
    <col min="13" max="13" width="8.6640625" style="7"/>
  </cols>
  <sheetData>
    <row r="1" spans="2:15" s="8" customFormat="1" ht="14.5" thickBot="1" x14ac:dyDescent="0.35">
      <c r="M1" s="7"/>
    </row>
    <row r="2" spans="2:15" ht="14.5" x14ac:dyDescent="0.35">
      <c r="B2" s="18"/>
      <c r="C2" s="19"/>
      <c r="D2" s="20" t="s">
        <v>52</v>
      </c>
      <c r="E2" s="21"/>
      <c r="F2" s="21"/>
      <c r="G2" s="22"/>
      <c r="I2" s="2"/>
      <c r="J2" s="2"/>
    </row>
    <row r="3" spans="2:15" x14ac:dyDescent="0.3">
      <c r="B3" s="23"/>
      <c r="C3" s="24"/>
      <c r="D3" s="25"/>
      <c r="E3" s="24"/>
      <c r="F3" s="24"/>
      <c r="G3" s="26"/>
      <c r="I3" s="2"/>
      <c r="J3" s="2"/>
    </row>
    <row r="4" spans="2:15" ht="14.5" x14ac:dyDescent="0.35">
      <c r="B4" s="27" t="s">
        <v>12</v>
      </c>
      <c r="C4" s="24"/>
      <c r="D4" s="25">
        <v>12</v>
      </c>
      <c r="E4" s="24"/>
      <c r="F4" s="28" t="s">
        <v>13</v>
      </c>
      <c r="G4" s="29">
        <v>190</v>
      </c>
      <c r="I4" s="2"/>
      <c r="J4" s="2"/>
    </row>
    <row r="5" spans="2:15" ht="14.5" x14ac:dyDescent="0.35">
      <c r="B5" s="27" t="s">
        <v>14</v>
      </c>
      <c r="C5" s="24"/>
      <c r="D5" s="30" t="s">
        <v>43</v>
      </c>
      <c r="E5" s="24"/>
      <c r="F5" s="28" t="s">
        <v>15</v>
      </c>
      <c r="G5" s="31" t="s">
        <v>36</v>
      </c>
      <c r="I5" s="2"/>
      <c r="J5" s="2"/>
    </row>
    <row r="6" spans="2:15" ht="14.5" x14ac:dyDescent="0.3">
      <c r="B6" s="32" t="s">
        <v>16</v>
      </c>
      <c r="C6" s="33"/>
      <c r="D6" s="34" t="s">
        <v>41</v>
      </c>
      <c r="E6" s="33"/>
      <c r="F6" s="35" t="s">
        <v>17</v>
      </c>
      <c r="G6" s="36">
        <v>3</v>
      </c>
      <c r="H6" s="4"/>
      <c r="I6" s="5"/>
      <c r="J6" s="5"/>
      <c r="K6" s="4"/>
      <c r="L6" s="4"/>
    </row>
    <row r="7" spans="2:15" ht="14.5" x14ac:dyDescent="0.35">
      <c r="B7" s="27" t="s">
        <v>18</v>
      </c>
      <c r="C7" s="24"/>
      <c r="D7" s="30" t="s">
        <v>42</v>
      </c>
      <c r="E7" s="24"/>
      <c r="F7" s="28" t="s">
        <v>19</v>
      </c>
      <c r="G7" s="29">
        <v>1</v>
      </c>
      <c r="I7" s="2"/>
      <c r="J7" s="2"/>
    </row>
    <row r="8" spans="2:15" x14ac:dyDescent="0.3">
      <c r="B8" s="23"/>
      <c r="C8" s="24"/>
      <c r="D8" s="25"/>
      <c r="E8" s="24"/>
      <c r="F8" s="24"/>
      <c r="G8" s="26"/>
      <c r="I8" s="2"/>
      <c r="J8" s="2"/>
    </row>
    <row r="9" spans="2:15" ht="14.5" thickBot="1" x14ac:dyDescent="0.35">
      <c r="B9" s="23"/>
      <c r="C9" s="37"/>
      <c r="D9" s="25"/>
      <c r="E9" s="37"/>
      <c r="F9" s="37"/>
      <c r="G9" s="29"/>
      <c r="I9" s="2"/>
      <c r="J9" s="2"/>
    </row>
    <row r="10" spans="2:15" ht="15" thickBot="1" x14ac:dyDescent="0.4">
      <c r="B10" s="38"/>
      <c r="C10" s="112" t="s">
        <v>20</v>
      </c>
      <c r="D10" s="102" t="s">
        <v>21</v>
      </c>
      <c r="E10" s="102" t="s">
        <v>22</v>
      </c>
      <c r="F10" s="103" t="s">
        <v>23</v>
      </c>
      <c r="G10" s="39"/>
      <c r="I10" s="86" t="s">
        <v>50</v>
      </c>
      <c r="J10" s="86" t="s">
        <v>49</v>
      </c>
      <c r="K10" s="87"/>
      <c r="L10" s="115" t="s">
        <v>51</v>
      </c>
    </row>
    <row r="11" spans="2:15" ht="14.5" x14ac:dyDescent="0.35">
      <c r="B11" s="23"/>
      <c r="C11" s="113">
        <v>101</v>
      </c>
      <c r="D11" s="105" t="s">
        <v>37</v>
      </c>
      <c r="E11" s="106" t="s">
        <v>47</v>
      </c>
      <c r="F11" s="114">
        <v>5</v>
      </c>
      <c r="G11" s="29"/>
      <c r="I11" s="89" t="s">
        <v>48</v>
      </c>
      <c r="J11" s="89">
        <v>10</v>
      </c>
      <c r="K11" s="84"/>
      <c r="L11" s="90">
        <f>VLOOKUP(E11,I11:J15,2,FALSE)*F11</f>
        <v>40</v>
      </c>
    </row>
    <row r="12" spans="2:15" ht="14.5" x14ac:dyDescent="0.35">
      <c r="B12" s="23"/>
      <c r="C12" s="100">
        <v>102</v>
      </c>
      <c r="D12" s="41" t="s">
        <v>38</v>
      </c>
      <c r="E12" s="42" t="s">
        <v>47</v>
      </c>
      <c r="F12" s="43">
        <v>4</v>
      </c>
      <c r="G12" s="29"/>
      <c r="I12" s="89" t="s">
        <v>47</v>
      </c>
      <c r="J12" s="89">
        <v>8</v>
      </c>
      <c r="K12" s="84"/>
      <c r="L12" s="90">
        <f>VLOOKUP(E12,I11:J15,2,FALSE)*F12</f>
        <v>32</v>
      </c>
    </row>
    <row r="13" spans="2:15" ht="15" thickBot="1" x14ac:dyDescent="0.4">
      <c r="B13" s="23"/>
      <c r="C13" s="100">
        <v>103</v>
      </c>
      <c r="D13" s="41" t="s">
        <v>39</v>
      </c>
      <c r="E13" s="42" t="s">
        <v>48</v>
      </c>
      <c r="F13" s="43">
        <v>6</v>
      </c>
      <c r="G13" s="29"/>
      <c r="I13" s="89" t="s">
        <v>46</v>
      </c>
      <c r="J13" s="89">
        <v>6</v>
      </c>
      <c r="K13" s="84"/>
      <c r="L13" s="90">
        <f>VLOOKUP(E13,I11:J15,2,FALSE)*F13</f>
        <v>60</v>
      </c>
    </row>
    <row r="14" spans="2:15" ht="15" thickBot="1" x14ac:dyDescent="0.4">
      <c r="B14" s="23"/>
      <c r="C14" s="100">
        <v>104</v>
      </c>
      <c r="D14" s="41" t="s">
        <v>40</v>
      </c>
      <c r="E14" s="42" t="s">
        <v>47</v>
      </c>
      <c r="F14" s="43">
        <v>4</v>
      </c>
      <c r="G14" s="29"/>
      <c r="I14" s="89" t="s">
        <v>45</v>
      </c>
      <c r="J14" s="89">
        <v>4</v>
      </c>
      <c r="K14" s="84"/>
      <c r="L14" s="90">
        <f>VLOOKUP(E14,I11:J15,2,FALSE)*F14</f>
        <v>32</v>
      </c>
      <c r="O14" s="6"/>
    </row>
    <row r="15" spans="2:15" ht="15" thickBot="1" x14ac:dyDescent="0.4">
      <c r="B15" s="23"/>
      <c r="C15" s="100">
        <v>105</v>
      </c>
      <c r="D15" s="41" t="s">
        <v>36</v>
      </c>
      <c r="E15" s="42" t="s">
        <v>47</v>
      </c>
      <c r="F15" s="43">
        <v>4</v>
      </c>
      <c r="G15" s="29"/>
      <c r="I15" s="91" t="s">
        <v>44</v>
      </c>
      <c r="J15" s="91">
        <v>2</v>
      </c>
      <c r="K15" s="84"/>
      <c r="L15" s="90">
        <f>VLOOKUP(E15,I11:J15,2,FALSE)*F15</f>
        <v>32</v>
      </c>
    </row>
    <row r="16" spans="2:15" ht="14.5" x14ac:dyDescent="0.35">
      <c r="B16" s="23"/>
      <c r="C16" s="100">
        <v>106</v>
      </c>
      <c r="D16" s="44" t="s">
        <v>24</v>
      </c>
      <c r="E16" s="42" t="s">
        <v>47</v>
      </c>
      <c r="F16" s="43">
        <v>2</v>
      </c>
      <c r="G16" s="29"/>
      <c r="I16" s="85"/>
      <c r="J16" s="85"/>
      <c r="K16" s="84"/>
      <c r="L16" s="90">
        <f>VLOOKUP(E16,I11:J15,2,FALSE)*F16</f>
        <v>16</v>
      </c>
    </row>
    <row r="17" spans="2:13" ht="15" thickBot="1" x14ac:dyDescent="0.4">
      <c r="B17" s="23"/>
      <c r="C17" s="37"/>
      <c r="D17" s="25"/>
      <c r="E17" s="77" t="s">
        <v>25</v>
      </c>
      <c r="F17" s="78">
        <f>L18/SUM(F11:F16)</f>
        <v>8.48</v>
      </c>
      <c r="G17" s="29"/>
      <c r="I17" s="85"/>
      <c r="J17" s="85"/>
      <c r="K17" s="84"/>
      <c r="L17" s="90"/>
    </row>
    <row r="18" spans="2:13" ht="14.5" thickBot="1" x14ac:dyDescent="0.35">
      <c r="B18" s="23"/>
      <c r="C18" s="37"/>
      <c r="D18" s="25"/>
      <c r="E18" s="37"/>
      <c r="F18" s="37"/>
      <c r="G18" s="29"/>
      <c r="I18" s="85"/>
      <c r="J18" s="85"/>
      <c r="K18" s="84"/>
      <c r="L18" s="92">
        <f>SUM(L11:L16)</f>
        <v>212</v>
      </c>
    </row>
    <row r="19" spans="2:13" ht="14.5" x14ac:dyDescent="0.35">
      <c r="B19" s="38"/>
      <c r="C19" s="99" t="s">
        <v>26</v>
      </c>
      <c r="D19" s="60" t="s">
        <v>27</v>
      </c>
      <c r="E19" s="60" t="s">
        <v>28</v>
      </c>
      <c r="F19" s="61" t="s">
        <v>29</v>
      </c>
      <c r="G19" s="39"/>
      <c r="I19" s="2"/>
      <c r="J19" s="2"/>
    </row>
    <row r="20" spans="2:13" s="2" customFormat="1" ht="14.5" x14ac:dyDescent="0.35">
      <c r="B20" s="23"/>
      <c r="C20" s="75">
        <v>8</v>
      </c>
      <c r="D20" s="46">
        <v>8.8800000000000008</v>
      </c>
      <c r="E20" s="47">
        <v>8.48</v>
      </c>
      <c r="F20" s="48" t="s">
        <v>53</v>
      </c>
      <c r="G20" s="29"/>
      <c r="M20" s="10"/>
    </row>
    <row r="21" spans="2:13" ht="15" thickBot="1" x14ac:dyDescent="0.4">
      <c r="B21" s="49"/>
      <c r="C21" s="50"/>
      <c r="D21" s="51"/>
      <c r="E21" s="50"/>
      <c r="F21" s="50"/>
      <c r="G21" s="29"/>
      <c r="I21" s="2"/>
      <c r="J21" s="2"/>
    </row>
    <row r="22" spans="2:13" ht="15" thickBot="1" x14ac:dyDescent="0.4">
      <c r="B22" s="49"/>
      <c r="C22" s="50"/>
      <c r="D22" s="25"/>
      <c r="E22" s="52" t="s">
        <v>30</v>
      </c>
      <c r="F22" s="53">
        <f>SUM(C20:E20)/3</f>
        <v>8.4533333333333349</v>
      </c>
      <c r="G22" s="29"/>
      <c r="I22" s="2"/>
      <c r="J22" s="2"/>
    </row>
    <row r="23" spans="2:13" x14ac:dyDescent="0.3">
      <c r="B23" s="45"/>
      <c r="C23" s="37"/>
      <c r="D23" s="25"/>
      <c r="E23" s="37"/>
      <c r="F23" s="37"/>
      <c r="G23" s="29"/>
      <c r="I23" s="2"/>
      <c r="J23" s="2"/>
    </row>
    <row r="24" spans="2:13" ht="14.5" x14ac:dyDescent="0.35">
      <c r="B24" s="49"/>
      <c r="C24" s="54"/>
      <c r="D24" s="55"/>
      <c r="E24" s="54"/>
      <c r="F24" s="54"/>
      <c r="G24" s="26"/>
      <c r="I24" s="2"/>
      <c r="J24" s="2"/>
    </row>
    <row r="25" spans="2:13" ht="14.5" thickBot="1" x14ac:dyDescent="0.35">
      <c r="B25" s="56"/>
      <c r="C25" s="57"/>
      <c r="D25" s="58"/>
      <c r="E25" s="57"/>
      <c r="F25" s="57"/>
      <c r="G25" s="59"/>
    </row>
    <row r="26" spans="2:13" x14ac:dyDescent="0.3">
      <c r="B26" s="8"/>
      <c r="C26" s="8"/>
      <c r="D26" s="8"/>
      <c r="E26" s="8"/>
      <c r="F26" s="8"/>
      <c r="G26" s="8"/>
    </row>
    <row r="27" spans="2:13" x14ac:dyDescent="0.3">
      <c r="B27" s="8"/>
      <c r="C27" s="8"/>
      <c r="D27" s="8"/>
      <c r="E27" s="8"/>
      <c r="F27" s="8"/>
      <c r="G27" s="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A226-8D35-4DC2-AFF9-B0D096AA36A2}">
  <dimension ref="A1:L30"/>
  <sheetViews>
    <sheetView tabSelected="1" topLeftCell="A16" workbookViewId="0">
      <selection activeCell="G22" sqref="G22"/>
    </sheetView>
  </sheetViews>
  <sheetFormatPr defaultRowHeight="14" x14ac:dyDescent="0.3"/>
  <cols>
    <col min="1" max="1" width="8.6640625" style="8"/>
    <col min="2" max="2" width="9.83203125" customWidth="1"/>
    <col min="3" max="3" width="10.08203125" customWidth="1"/>
    <col min="4" max="4" width="15.4140625" style="9" customWidth="1"/>
    <col min="5" max="5" width="13.08203125" customWidth="1"/>
    <col min="6" max="6" width="12.33203125" customWidth="1"/>
    <col min="7" max="7" width="8.6640625" style="9"/>
    <col min="9" max="9" width="13.5" customWidth="1"/>
    <col min="10" max="10" width="12.33203125" customWidth="1"/>
    <col min="12" max="12" width="12.75" style="5" customWidth="1"/>
  </cols>
  <sheetData>
    <row r="1" spans="2:12" s="8" customFormat="1" ht="14.5" thickBot="1" x14ac:dyDescent="0.35">
      <c r="D1" s="9"/>
      <c r="G1" s="9"/>
      <c r="L1" s="5"/>
    </row>
    <row r="2" spans="2:12" ht="14.5" x14ac:dyDescent="0.35">
      <c r="B2" s="62"/>
      <c r="C2" s="21"/>
      <c r="D2" s="20" t="s">
        <v>57</v>
      </c>
      <c r="E2" s="19"/>
      <c r="F2" s="21"/>
      <c r="G2" s="63"/>
      <c r="I2" s="2"/>
      <c r="J2" s="2"/>
    </row>
    <row r="3" spans="2:12" x14ac:dyDescent="0.3">
      <c r="B3" s="23"/>
      <c r="C3" s="24"/>
      <c r="D3" s="25"/>
      <c r="E3" s="24"/>
      <c r="F3" s="24"/>
      <c r="G3" s="39"/>
      <c r="I3" s="2"/>
      <c r="J3" s="2"/>
    </row>
    <row r="4" spans="2:12" ht="14.5" x14ac:dyDescent="0.35">
      <c r="B4" s="27" t="s">
        <v>12</v>
      </c>
      <c r="C4" s="64"/>
      <c r="D4" s="25">
        <v>12</v>
      </c>
      <c r="E4" s="24"/>
      <c r="F4" s="28" t="s">
        <v>13</v>
      </c>
      <c r="G4" s="39">
        <v>190</v>
      </c>
      <c r="I4" s="2"/>
      <c r="J4" s="2"/>
    </row>
    <row r="5" spans="2:12" ht="14.5" x14ac:dyDescent="0.35">
      <c r="B5" s="27" t="s">
        <v>14</v>
      </c>
      <c r="C5" s="64"/>
      <c r="D5" s="30" t="s">
        <v>43</v>
      </c>
      <c r="E5" s="24"/>
      <c r="F5" s="28" t="s">
        <v>15</v>
      </c>
      <c r="G5" s="65" t="s">
        <v>36</v>
      </c>
      <c r="I5" s="2"/>
      <c r="J5" s="2"/>
    </row>
    <row r="6" spans="2:12" ht="14.5" x14ac:dyDescent="0.3">
      <c r="B6" s="32" t="s">
        <v>16</v>
      </c>
      <c r="C6" s="66"/>
      <c r="D6" s="34" t="s">
        <v>41</v>
      </c>
      <c r="E6" s="33"/>
      <c r="F6" s="35" t="s">
        <v>17</v>
      </c>
      <c r="G6" s="67">
        <v>4</v>
      </c>
      <c r="H6" s="4"/>
      <c r="I6" s="5"/>
      <c r="J6" s="5"/>
      <c r="K6" s="4"/>
    </row>
    <row r="7" spans="2:12" ht="14.5" x14ac:dyDescent="0.35">
      <c r="B7" s="27" t="s">
        <v>18</v>
      </c>
      <c r="C7" s="64"/>
      <c r="D7" s="30" t="s">
        <v>42</v>
      </c>
      <c r="E7" s="24"/>
      <c r="F7" s="28" t="s">
        <v>19</v>
      </c>
      <c r="G7" s="39">
        <v>1</v>
      </c>
      <c r="I7" s="2"/>
      <c r="J7" s="2"/>
    </row>
    <row r="8" spans="2:12" x14ac:dyDescent="0.3">
      <c r="B8" s="23"/>
      <c r="C8" s="24"/>
      <c r="D8" s="25"/>
      <c r="E8" s="24"/>
      <c r="F8" s="24"/>
      <c r="G8" s="39"/>
      <c r="I8" s="2"/>
      <c r="J8" s="8"/>
    </row>
    <row r="9" spans="2:12" ht="14.5" thickBot="1" x14ac:dyDescent="0.35">
      <c r="B9" s="23"/>
      <c r="C9" s="24"/>
      <c r="D9" s="25"/>
      <c r="E9" s="24"/>
      <c r="F9" s="24"/>
      <c r="G9" s="39"/>
      <c r="J9" s="8"/>
    </row>
    <row r="10" spans="2:12" ht="15" thickBot="1" x14ac:dyDescent="0.4">
      <c r="B10" s="23"/>
      <c r="C10" s="13" t="s">
        <v>20</v>
      </c>
      <c r="D10" s="15" t="s">
        <v>21</v>
      </c>
      <c r="E10" s="13" t="s">
        <v>22</v>
      </c>
      <c r="F10" s="14" t="s">
        <v>23</v>
      </c>
      <c r="G10" s="39"/>
      <c r="I10" s="83" t="s">
        <v>50</v>
      </c>
      <c r="J10" s="83" t="s">
        <v>49</v>
      </c>
      <c r="K10" s="84"/>
      <c r="L10" s="98" t="s">
        <v>51</v>
      </c>
    </row>
    <row r="11" spans="2:12" ht="14.5" x14ac:dyDescent="0.3">
      <c r="B11" s="23"/>
      <c r="C11" s="68">
        <v>101</v>
      </c>
      <c r="D11" s="69" t="s">
        <v>37</v>
      </c>
      <c r="E11" s="70" t="s">
        <v>48</v>
      </c>
      <c r="F11" s="71">
        <v>5</v>
      </c>
      <c r="G11" s="39"/>
      <c r="I11" s="89" t="s">
        <v>48</v>
      </c>
      <c r="J11" s="89">
        <v>10</v>
      </c>
      <c r="K11" s="84"/>
      <c r="L11" s="90">
        <f>VLOOKUP(E11,I11:J15,2,FALSE)*F11</f>
        <v>50</v>
      </c>
    </row>
    <row r="12" spans="2:12" ht="14.5" x14ac:dyDescent="0.3">
      <c r="B12" s="23"/>
      <c r="C12" s="68">
        <v>102</v>
      </c>
      <c r="D12" s="69" t="s">
        <v>38</v>
      </c>
      <c r="E12" s="70" t="s">
        <v>48</v>
      </c>
      <c r="F12" s="71">
        <v>4</v>
      </c>
      <c r="G12" s="39"/>
      <c r="I12" s="89" t="s">
        <v>47</v>
      </c>
      <c r="J12" s="89">
        <v>8</v>
      </c>
      <c r="K12" s="84"/>
      <c r="L12" s="90">
        <f>VLOOKUP(E12,I11:J15,2,FALSE)*F12</f>
        <v>40</v>
      </c>
    </row>
    <row r="13" spans="2:12" ht="14.5" x14ac:dyDescent="0.3">
      <c r="B13" s="23"/>
      <c r="C13" s="68">
        <v>103</v>
      </c>
      <c r="D13" s="69" t="s">
        <v>39</v>
      </c>
      <c r="E13" s="70" t="s">
        <v>47</v>
      </c>
      <c r="F13" s="71">
        <v>6</v>
      </c>
      <c r="G13" s="39"/>
      <c r="I13" s="89" t="s">
        <v>46</v>
      </c>
      <c r="J13" s="89">
        <v>6</v>
      </c>
      <c r="K13" s="84"/>
      <c r="L13" s="90">
        <f>VLOOKUP(E13,I11:J15,2,FALSE)*F13</f>
        <v>48</v>
      </c>
    </row>
    <row r="14" spans="2:12" ht="14.5" x14ac:dyDescent="0.3">
      <c r="B14" s="23"/>
      <c r="C14" s="68">
        <v>104</v>
      </c>
      <c r="D14" s="69" t="s">
        <v>40</v>
      </c>
      <c r="E14" s="70" t="s">
        <v>48</v>
      </c>
      <c r="F14" s="71">
        <v>4</v>
      </c>
      <c r="G14" s="39"/>
      <c r="I14" s="89" t="s">
        <v>45</v>
      </c>
      <c r="J14" s="89">
        <v>4</v>
      </c>
      <c r="K14" s="84"/>
      <c r="L14" s="90">
        <f>VLOOKUP(E14,I11:J15,2,FALSE)*F14</f>
        <v>40</v>
      </c>
    </row>
    <row r="15" spans="2:12" ht="15" thickBot="1" x14ac:dyDescent="0.35">
      <c r="B15" s="23"/>
      <c r="C15" s="68">
        <v>105</v>
      </c>
      <c r="D15" s="69" t="s">
        <v>36</v>
      </c>
      <c r="E15" s="70" t="s">
        <v>47</v>
      </c>
      <c r="F15" s="71">
        <v>4</v>
      </c>
      <c r="G15" s="39"/>
      <c r="I15" s="91" t="s">
        <v>44</v>
      </c>
      <c r="J15" s="91">
        <v>2</v>
      </c>
      <c r="K15" s="84"/>
      <c r="L15" s="90">
        <f>VLOOKUP(E15,I11:J15,2,FALSE)*F15</f>
        <v>32</v>
      </c>
    </row>
    <row r="16" spans="2:12" ht="14.5" x14ac:dyDescent="0.3">
      <c r="B16" s="23"/>
      <c r="C16" s="68">
        <v>106</v>
      </c>
      <c r="D16" s="72" t="s">
        <v>24</v>
      </c>
      <c r="E16" s="70" t="s">
        <v>48</v>
      </c>
      <c r="F16" s="71">
        <v>2</v>
      </c>
      <c r="G16" s="39"/>
      <c r="I16" s="85"/>
      <c r="J16" s="85"/>
      <c r="K16" s="84"/>
      <c r="L16" s="90">
        <f>VLOOKUP(E16,I11:J15,2,FALSE)*F16</f>
        <v>20</v>
      </c>
    </row>
    <row r="17" spans="2:12" ht="15" thickBot="1" x14ac:dyDescent="0.35">
      <c r="B17" s="23"/>
      <c r="C17" s="73"/>
      <c r="D17" s="74"/>
      <c r="E17" s="68" t="s">
        <v>25</v>
      </c>
      <c r="F17" s="71">
        <f>L18/SUM(F11:F16)</f>
        <v>9.1999999999999993</v>
      </c>
      <c r="G17" s="39"/>
      <c r="I17" s="85"/>
      <c r="J17" s="85"/>
      <c r="K17" s="84"/>
      <c r="L17" s="90"/>
    </row>
    <row r="18" spans="2:12" ht="14.5" thickBot="1" x14ac:dyDescent="0.35">
      <c r="B18" s="23"/>
      <c r="C18" s="24"/>
      <c r="D18" s="25"/>
      <c r="E18" s="24"/>
      <c r="F18" s="24"/>
      <c r="G18" s="39"/>
      <c r="I18" s="85"/>
      <c r="J18" s="85"/>
      <c r="K18" s="84"/>
      <c r="L18" s="92">
        <f>SUM(L11:L16)</f>
        <v>230</v>
      </c>
    </row>
    <row r="19" spans="2:12" s="9" customFormat="1" ht="14.5" x14ac:dyDescent="0.35">
      <c r="B19" s="38"/>
      <c r="C19" s="17" t="s">
        <v>26</v>
      </c>
      <c r="D19" s="15" t="s">
        <v>27</v>
      </c>
      <c r="E19" s="15" t="s">
        <v>28</v>
      </c>
      <c r="F19" s="16" t="s">
        <v>29</v>
      </c>
      <c r="G19" s="39"/>
      <c r="L19" s="5"/>
    </row>
    <row r="20" spans="2:12" ht="14.5" x14ac:dyDescent="0.35">
      <c r="B20" s="23"/>
      <c r="C20" s="75">
        <v>8</v>
      </c>
      <c r="D20" s="76">
        <v>8.8800000000000008</v>
      </c>
      <c r="E20" s="77">
        <v>8.48</v>
      </c>
      <c r="F20" s="78">
        <v>9.1999999999999993</v>
      </c>
      <c r="G20" s="39"/>
      <c r="I20" s="2"/>
      <c r="J20" s="2"/>
    </row>
    <row r="21" spans="2:12" ht="15" thickBot="1" x14ac:dyDescent="0.4">
      <c r="B21" s="49"/>
      <c r="C21" s="50"/>
      <c r="D21" s="51"/>
      <c r="E21" s="50"/>
      <c r="F21" s="50"/>
      <c r="G21" s="39"/>
      <c r="I21" s="2"/>
      <c r="J21" s="2"/>
      <c r="K21" s="2"/>
    </row>
    <row r="22" spans="2:12" ht="14.5" x14ac:dyDescent="0.35">
      <c r="B22" s="49"/>
      <c r="C22" s="50"/>
      <c r="D22" s="25"/>
      <c r="E22" s="116" t="s">
        <v>30</v>
      </c>
      <c r="F22" s="161">
        <f>SUM(C20:F20)/4</f>
        <v>8.64</v>
      </c>
      <c r="G22" s="39"/>
      <c r="I22" s="2"/>
      <c r="J22" s="2"/>
    </row>
    <row r="23" spans="2:12" ht="15" thickBot="1" x14ac:dyDescent="0.4">
      <c r="B23" s="45"/>
      <c r="C23" s="37"/>
      <c r="D23" s="25"/>
      <c r="E23" s="160" t="s">
        <v>55</v>
      </c>
      <c r="F23" s="162">
        <f>F22*10</f>
        <v>86.4</v>
      </c>
      <c r="G23" s="39"/>
      <c r="I23" s="2"/>
      <c r="J23" s="2"/>
    </row>
    <row r="24" spans="2:12" ht="14.5" thickBot="1" x14ac:dyDescent="0.35">
      <c r="B24" s="23"/>
      <c r="C24" s="24"/>
      <c r="D24" s="25"/>
      <c r="E24" s="24"/>
      <c r="F24" s="24"/>
      <c r="G24" s="39"/>
    </row>
    <row r="25" spans="2:12" s="7" customFormat="1" ht="15" thickBot="1" x14ac:dyDescent="0.4">
      <c r="B25" s="49"/>
      <c r="C25" s="79" t="s">
        <v>54</v>
      </c>
      <c r="D25" s="80" t="str">
        <f>IF(F23&gt;=7.5,"FIRST DIVISION WITH HONS",IF(F23&gt;=6.5,"FIRST DIVISION",IF(AND(F23&lt;6.5,F23&gt;4),"SECOND DIVISION",IF(F23&lt;=4,"DROP"))))</f>
        <v>FIRST DIVISION WITH HONS</v>
      </c>
      <c r="E25" s="81"/>
      <c r="F25" s="25"/>
      <c r="G25" s="39"/>
      <c r="I25" s="10"/>
      <c r="J25" s="10"/>
      <c r="L25" s="11"/>
    </row>
    <row r="26" spans="2:12" x14ac:dyDescent="0.3">
      <c r="B26" s="23"/>
      <c r="C26" s="24"/>
      <c r="D26" s="25"/>
      <c r="E26" s="24"/>
      <c r="F26" s="24"/>
      <c r="G26" s="39"/>
    </row>
    <row r="27" spans="2:12" ht="14.5" thickBot="1" x14ac:dyDescent="0.35">
      <c r="B27" s="56"/>
      <c r="C27" s="57"/>
      <c r="D27" s="58"/>
      <c r="E27" s="57"/>
      <c r="F27" s="57"/>
      <c r="G27" s="82"/>
    </row>
    <row r="28" spans="2:12" x14ac:dyDescent="0.3">
      <c r="B28" s="8"/>
      <c r="C28" s="8"/>
      <c r="D28" s="8"/>
      <c r="E28" s="8"/>
      <c r="F28" s="8"/>
      <c r="G28" s="8"/>
    </row>
    <row r="29" spans="2:12" x14ac:dyDescent="0.3">
      <c r="B29" s="8"/>
      <c r="C29" s="8"/>
      <c r="D29" s="8"/>
      <c r="E29" s="8"/>
      <c r="F29" s="8"/>
      <c r="G29" s="8"/>
    </row>
    <row r="30" spans="2:12" x14ac:dyDescent="0.3">
      <c r="B30" s="8"/>
      <c r="C30" s="8"/>
      <c r="D30" s="8"/>
      <c r="E30" s="8"/>
      <c r="F30" s="8"/>
      <c r="G30" s="8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</vt:lpstr>
      <vt:lpstr>menu_sheet</vt:lpstr>
      <vt:lpstr>bill sheet</vt:lpstr>
      <vt:lpstr>sem1</vt:lpstr>
      <vt:lpstr>sem2</vt:lpstr>
      <vt:lpstr>sem3</vt:lpstr>
      <vt:lpstr>FINAL MARKSHEET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2022-10-31T13:55:28Z</dcterms:modified>
</cp:coreProperties>
</file>