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pivotTables/pivotTable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saubh\Anudip excel project\"/>
    </mc:Choice>
  </mc:AlternateContent>
  <xr:revisionPtr revIDLastSave="0" documentId="13_ncr:1_{907F06E1-1719-4BEE-81F9-B7913C08CDC3}" xr6:coauthVersionLast="47" xr6:coauthVersionMax="47" xr10:uidLastSave="{00000000-0000-0000-0000-000000000000}"/>
  <bookViews>
    <workbookView xWindow="-108" yWindow="-108" windowWidth="23256" windowHeight="12456" firstSheet="3" activeTab="8" xr2:uid="{F8E5A744-92BF-4D04-B66D-36554F2C1428}"/>
  </bookViews>
  <sheets>
    <sheet name="Revenue_vs_Category" sheetId="9" state="hidden" r:id="rId1"/>
    <sheet name="Delivery_Status" sheetId="10" state="hidden" r:id="rId2"/>
    <sheet name="Region_Analysis" sheetId="11" state="hidden" r:id="rId3"/>
    <sheet name="KPI_Calculation" sheetId="18" r:id="rId4"/>
    <sheet name="Raw_Data" sheetId="17" r:id="rId5"/>
    <sheet name="Salesperson Performance" sheetId="20" state="hidden" r:id="rId6"/>
    <sheet name="Clean_Data" sheetId="1" r:id="rId7"/>
    <sheet name="Data Cleaning instructions" sheetId="6" r:id="rId8"/>
    <sheet name="Executive_Dashboard" sheetId="8" r:id="rId9"/>
    <sheet name="Home" sheetId="13" r:id="rId10"/>
  </sheets>
  <definedNames>
    <definedName name="_xlnm._FilterDatabase" localSheetId="6" hidden="1">Raw_Data!$A$1:$N$202</definedName>
    <definedName name="_xlcn.WorksheetConnection_DATARAWCUMCLEANEDP1AC2021" hidden="1">Clean_Data!$P$1:$AC$202</definedName>
    <definedName name="Clean">Clean_Data!$P$1</definedName>
    <definedName name="Clean_Data">Clean_Data!$P$1</definedName>
    <definedName name="Slicer_Category">#N/A</definedName>
    <definedName name="Slicer_Category1">#N/A</definedName>
    <definedName name="Slicer_Product">#N/A</definedName>
    <definedName name="Slicer_Region">#N/A</definedName>
    <definedName name="table1">Raw_Data!$A$1</definedName>
    <definedName name="table2">Clean_Data!$P$1</definedName>
    <definedName name="Uncleaned">Raw_Data!$A$1</definedName>
    <definedName name="Uncleaned_Data">Raw_Data!$A$1</definedName>
  </definedNames>
  <calcPr calcId="191029"/>
  <pivotCaches>
    <pivotCache cacheId="39" r:id="rId11"/>
    <pivotCache cacheId="45" r:id="rId12"/>
    <pivotCache cacheId="84" r:id="rId13"/>
    <pivotCache cacheId="90" r:id="rId14"/>
  </pivotCaches>
  <extLst>
    <ext xmlns:x14="http://schemas.microsoft.com/office/spreadsheetml/2009/9/main" uri="{876F7934-8845-4945-9796-88D515C7AA90}">
      <x14:pivotCaches>
        <pivotCache cacheId="4" r:id="rId15"/>
        <pivotCache cacheId="5" r:id="rId16"/>
        <pivotCache cacheId="6" r:id="rId17"/>
      </x14:pivotCaches>
    </ex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DATA(RAW CUM CLEANED)!$P$1:$AC$20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14" i="18" l="1"/>
  <c r="B12" i="18"/>
  <c r="B10" i="18"/>
  <c r="B8" i="18"/>
  <c r="B6" i="18"/>
  <c r="B4" i="18"/>
  <c r="B2" i="18"/>
  <c r="AC202" i="1"/>
  <c r="X202" i="1"/>
  <c r="Z202" i="1" s="1"/>
  <c r="W202" i="1"/>
  <c r="V202" i="1"/>
  <c r="U202" i="1"/>
  <c r="T202" i="1"/>
  <c r="S202" i="1"/>
  <c r="R202" i="1"/>
  <c r="Q202" i="1"/>
  <c r="P202" i="1"/>
  <c r="AC201" i="1"/>
  <c r="X201" i="1"/>
  <c r="Z201" i="1" s="1"/>
  <c r="W201" i="1"/>
  <c r="V201" i="1"/>
  <c r="U201" i="1"/>
  <c r="T201" i="1"/>
  <c r="S201" i="1"/>
  <c r="R201" i="1"/>
  <c r="Q201" i="1"/>
  <c r="P201" i="1"/>
  <c r="AC200" i="1"/>
  <c r="X200" i="1"/>
  <c r="Z200" i="1" s="1"/>
  <c r="W200" i="1"/>
  <c r="V200" i="1"/>
  <c r="U200" i="1"/>
  <c r="T200" i="1"/>
  <c r="S200" i="1"/>
  <c r="R200" i="1"/>
  <c r="Q200" i="1"/>
  <c r="P200" i="1"/>
  <c r="AC199" i="1"/>
  <c r="X199" i="1"/>
  <c r="Z199" i="1" s="1"/>
  <c r="W199" i="1"/>
  <c r="V199" i="1"/>
  <c r="U199" i="1"/>
  <c r="T199" i="1"/>
  <c r="S199" i="1"/>
  <c r="R199" i="1"/>
  <c r="Q199" i="1"/>
  <c r="P199" i="1"/>
  <c r="AC198" i="1"/>
  <c r="X198" i="1"/>
  <c r="Z198" i="1" s="1"/>
  <c r="W198" i="1"/>
  <c r="V198" i="1"/>
  <c r="U198" i="1"/>
  <c r="T198" i="1"/>
  <c r="S198" i="1"/>
  <c r="R198" i="1"/>
  <c r="Q198" i="1"/>
  <c r="P198" i="1"/>
  <c r="AC197" i="1"/>
  <c r="Z197" i="1"/>
  <c r="X197" i="1"/>
  <c r="W197" i="1"/>
  <c r="V197" i="1"/>
  <c r="U197" i="1"/>
  <c r="T197" i="1"/>
  <c r="S197" i="1"/>
  <c r="R197" i="1"/>
  <c r="Q197" i="1"/>
  <c r="P197" i="1"/>
  <c r="AC196" i="1"/>
  <c r="X196" i="1"/>
  <c r="Z196" i="1" s="1"/>
  <c r="W196" i="1"/>
  <c r="V196" i="1"/>
  <c r="U196" i="1"/>
  <c r="T196" i="1"/>
  <c r="S196" i="1"/>
  <c r="R196" i="1"/>
  <c r="Q196" i="1"/>
  <c r="P196" i="1"/>
  <c r="AC195" i="1"/>
  <c r="X195" i="1"/>
  <c r="Z195" i="1" s="1"/>
  <c r="W195" i="1"/>
  <c r="V195" i="1"/>
  <c r="U195" i="1"/>
  <c r="T195" i="1"/>
  <c r="S195" i="1"/>
  <c r="R195" i="1"/>
  <c r="Q195" i="1"/>
  <c r="P195" i="1"/>
  <c r="AC194" i="1"/>
  <c r="X194" i="1"/>
  <c r="Z194" i="1" s="1"/>
  <c r="W194" i="1"/>
  <c r="V194" i="1"/>
  <c r="U194" i="1"/>
  <c r="T194" i="1"/>
  <c r="S194" i="1"/>
  <c r="R194" i="1"/>
  <c r="Q194" i="1"/>
  <c r="P194" i="1"/>
  <c r="AC193" i="1"/>
  <c r="X193" i="1"/>
  <c r="Z193" i="1" s="1"/>
  <c r="W193" i="1"/>
  <c r="V193" i="1"/>
  <c r="U193" i="1"/>
  <c r="T193" i="1"/>
  <c r="S193" i="1"/>
  <c r="R193" i="1"/>
  <c r="Q193" i="1"/>
  <c r="P193" i="1"/>
  <c r="AC192" i="1"/>
  <c r="X192" i="1"/>
  <c r="Z192" i="1" s="1"/>
  <c r="W192" i="1"/>
  <c r="V192" i="1"/>
  <c r="U192" i="1"/>
  <c r="T192" i="1"/>
  <c r="S192" i="1"/>
  <c r="R192" i="1"/>
  <c r="Q192" i="1"/>
  <c r="P192" i="1"/>
  <c r="AC191" i="1"/>
  <c r="X191" i="1"/>
  <c r="Z191" i="1" s="1"/>
  <c r="W191" i="1"/>
  <c r="V191" i="1"/>
  <c r="U191" i="1"/>
  <c r="T191" i="1"/>
  <c r="S191" i="1"/>
  <c r="R191" i="1"/>
  <c r="Q191" i="1"/>
  <c r="P191" i="1"/>
  <c r="AC190" i="1"/>
  <c r="X190" i="1"/>
  <c r="Z190" i="1" s="1"/>
  <c r="W190" i="1"/>
  <c r="V190" i="1"/>
  <c r="U190" i="1"/>
  <c r="T190" i="1"/>
  <c r="S190" i="1"/>
  <c r="R190" i="1"/>
  <c r="Q190" i="1"/>
  <c r="P190" i="1"/>
  <c r="AC189" i="1"/>
  <c r="X189" i="1"/>
  <c r="Z189" i="1" s="1"/>
  <c r="W189" i="1"/>
  <c r="V189" i="1"/>
  <c r="U189" i="1"/>
  <c r="T189" i="1"/>
  <c r="S189" i="1"/>
  <c r="R189" i="1"/>
  <c r="Q189" i="1"/>
  <c r="P189" i="1"/>
  <c r="AC188" i="1"/>
  <c r="Z188" i="1"/>
  <c r="X188" i="1"/>
  <c r="W188" i="1"/>
  <c r="V188" i="1"/>
  <c r="U188" i="1"/>
  <c r="T188" i="1"/>
  <c r="S188" i="1"/>
  <c r="R188" i="1"/>
  <c r="Q188" i="1"/>
  <c r="P188" i="1"/>
  <c r="AC187" i="1"/>
  <c r="Z187" i="1"/>
  <c r="X187" i="1"/>
  <c r="W187" i="1"/>
  <c r="V187" i="1"/>
  <c r="U187" i="1"/>
  <c r="T187" i="1"/>
  <c r="S187" i="1"/>
  <c r="R187" i="1"/>
  <c r="Q187" i="1"/>
  <c r="P187" i="1"/>
  <c r="AC186" i="1"/>
  <c r="X186" i="1"/>
  <c r="Z186" i="1" s="1"/>
  <c r="W186" i="1"/>
  <c r="V186" i="1"/>
  <c r="U186" i="1"/>
  <c r="T186" i="1"/>
  <c r="S186" i="1"/>
  <c r="R186" i="1"/>
  <c r="Q186" i="1"/>
  <c r="P186" i="1"/>
  <c r="AC185" i="1"/>
  <c r="X185" i="1"/>
  <c r="Z185" i="1" s="1"/>
  <c r="W185" i="1"/>
  <c r="V185" i="1"/>
  <c r="U185" i="1"/>
  <c r="T185" i="1"/>
  <c r="S185" i="1"/>
  <c r="R185" i="1"/>
  <c r="Q185" i="1"/>
  <c r="P185" i="1"/>
  <c r="AC184" i="1"/>
  <c r="X184" i="1"/>
  <c r="Z184" i="1" s="1"/>
  <c r="W184" i="1"/>
  <c r="V184" i="1"/>
  <c r="U184" i="1"/>
  <c r="T184" i="1"/>
  <c r="S184" i="1"/>
  <c r="R184" i="1"/>
  <c r="Q184" i="1"/>
  <c r="P184" i="1"/>
  <c r="AC183" i="1"/>
  <c r="X183" i="1"/>
  <c r="Z183" i="1" s="1"/>
  <c r="W183" i="1"/>
  <c r="V183" i="1"/>
  <c r="U183" i="1"/>
  <c r="T183" i="1"/>
  <c r="S183" i="1"/>
  <c r="R183" i="1"/>
  <c r="Q183" i="1"/>
  <c r="P183" i="1"/>
  <c r="AC182" i="1"/>
  <c r="X182" i="1"/>
  <c r="Z182" i="1" s="1"/>
  <c r="W182" i="1"/>
  <c r="V182" i="1"/>
  <c r="U182" i="1"/>
  <c r="T182" i="1"/>
  <c r="S182" i="1"/>
  <c r="R182" i="1"/>
  <c r="Q182" i="1"/>
  <c r="P182" i="1"/>
  <c r="AC181" i="1"/>
  <c r="X181" i="1"/>
  <c r="Z181" i="1" s="1"/>
  <c r="W181" i="1"/>
  <c r="V181" i="1"/>
  <c r="U181" i="1"/>
  <c r="T181" i="1"/>
  <c r="S181" i="1"/>
  <c r="R181" i="1"/>
  <c r="Q181" i="1"/>
  <c r="P181" i="1"/>
  <c r="AC180" i="1"/>
  <c r="X180" i="1"/>
  <c r="Z180" i="1" s="1"/>
  <c r="W180" i="1"/>
  <c r="V180" i="1"/>
  <c r="U180" i="1"/>
  <c r="T180" i="1"/>
  <c r="S180" i="1"/>
  <c r="R180" i="1"/>
  <c r="Q180" i="1"/>
  <c r="P180" i="1"/>
  <c r="AC179" i="1"/>
  <c r="X179" i="1"/>
  <c r="Z179" i="1" s="1"/>
  <c r="W179" i="1"/>
  <c r="V179" i="1"/>
  <c r="U179" i="1"/>
  <c r="T179" i="1"/>
  <c r="S179" i="1"/>
  <c r="R179" i="1"/>
  <c r="Q179" i="1"/>
  <c r="P179" i="1"/>
  <c r="AC178" i="1"/>
  <c r="X178" i="1"/>
  <c r="Z178" i="1" s="1"/>
  <c r="W178" i="1"/>
  <c r="V178" i="1"/>
  <c r="U178" i="1"/>
  <c r="T178" i="1"/>
  <c r="S178" i="1"/>
  <c r="R178" i="1"/>
  <c r="Q178" i="1"/>
  <c r="P178" i="1"/>
  <c r="AC177" i="1"/>
  <c r="X177" i="1"/>
  <c r="Z177" i="1" s="1"/>
  <c r="W177" i="1"/>
  <c r="V177" i="1"/>
  <c r="U177" i="1"/>
  <c r="T177" i="1"/>
  <c r="S177" i="1"/>
  <c r="R177" i="1"/>
  <c r="Q177" i="1"/>
  <c r="P177" i="1"/>
  <c r="AC176" i="1"/>
  <c r="X176" i="1"/>
  <c r="Z176" i="1" s="1"/>
  <c r="W176" i="1"/>
  <c r="V176" i="1"/>
  <c r="U176" i="1"/>
  <c r="T176" i="1"/>
  <c r="S176" i="1"/>
  <c r="R176" i="1"/>
  <c r="Q176" i="1"/>
  <c r="P176" i="1"/>
  <c r="AC175" i="1"/>
  <c r="X175" i="1"/>
  <c r="Z175" i="1" s="1"/>
  <c r="W175" i="1"/>
  <c r="V175" i="1"/>
  <c r="U175" i="1"/>
  <c r="T175" i="1"/>
  <c r="S175" i="1"/>
  <c r="R175" i="1"/>
  <c r="Q175" i="1"/>
  <c r="P175" i="1"/>
  <c r="AC174" i="1"/>
  <c r="X174" i="1"/>
  <c r="Z174" i="1" s="1"/>
  <c r="W174" i="1"/>
  <c r="V174" i="1"/>
  <c r="U174" i="1"/>
  <c r="T174" i="1"/>
  <c r="S174" i="1"/>
  <c r="R174" i="1"/>
  <c r="Q174" i="1"/>
  <c r="P174" i="1"/>
  <c r="AC173" i="1"/>
  <c r="X173" i="1"/>
  <c r="Z173" i="1" s="1"/>
  <c r="W173" i="1"/>
  <c r="V173" i="1"/>
  <c r="U173" i="1"/>
  <c r="T173" i="1"/>
  <c r="S173" i="1"/>
  <c r="R173" i="1"/>
  <c r="Q173" i="1"/>
  <c r="P173" i="1"/>
  <c r="AC172" i="1"/>
  <c r="Z172" i="1"/>
  <c r="X172" i="1"/>
  <c r="W172" i="1"/>
  <c r="V172" i="1"/>
  <c r="U172" i="1"/>
  <c r="T172" i="1"/>
  <c r="S172" i="1"/>
  <c r="R172" i="1"/>
  <c r="Q172" i="1"/>
  <c r="P172" i="1"/>
  <c r="AC171" i="1"/>
  <c r="X171" i="1"/>
  <c r="Z171" i="1" s="1"/>
  <c r="W171" i="1"/>
  <c r="V171" i="1"/>
  <c r="U171" i="1"/>
  <c r="T171" i="1"/>
  <c r="S171" i="1"/>
  <c r="R171" i="1"/>
  <c r="Q171" i="1"/>
  <c r="P171" i="1"/>
  <c r="AC170" i="1"/>
  <c r="X170" i="1"/>
  <c r="Z170" i="1" s="1"/>
  <c r="W170" i="1"/>
  <c r="V170" i="1"/>
  <c r="U170" i="1"/>
  <c r="T170" i="1"/>
  <c r="S170" i="1"/>
  <c r="R170" i="1"/>
  <c r="Q170" i="1"/>
  <c r="P170" i="1"/>
  <c r="AC169" i="1"/>
  <c r="X169" i="1"/>
  <c r="Z169" i="1" s="1"/>
  <c r="W169" i="1"/>
  <c r="V169" i="1"/>
  <c r="U169" i="1"/>
  <c r="T169" i="1"/>
  <c r="S169" i="1"/>
  <c r="R169" i="1"/>
  <c r="Q169" i="1"/>
  <c r="P169" i="1"/>
  <c r="AC168" i="1"/>
  <c r="X168" i="1"/>
  <c r="Z168" i="1" s="1"/>
  <c r="W168" i="1"/>
  <c r="V168" i="1"/>
  <c r="U168" i="1"/>
  <c r="T168" i="1"/>
  <c r="S168" i="1"/>
  <c r="R168" i="1"/>
  <c r="Q168" i="1"/>
  <c r="P168" i="1"/>
  <c r="AC167" i="1"/>
  <c r="X167" i="1"/>
  <c r="Z167" i="1" s="1"/>
  <c r="W167" i="1"/>
  <c r="V167" i="1"/>
  <c r="U167" i="1"/>
  <c r="T167" i="1"/>
  <c r="S167" i="1"/>
  <c r="R167" i="1"/>
  <c r="Q167" i="1"/>
  <c r="P167" i="1"/>
  <c r="AC166" i="1"/>
  <c r="X166" i="1"/>
  <c r="Z166" i="1" s="1"/>
  <c r="W166" i="1"/>
  <c r="V166" i="1"/>
  <c r="U166" i="1"/>
  <c r="T166" i="1"/>
  <c r="S166" i="1"/>
  <c r="R166" i="1"/>
  <c r="Q166" i="1"/>
  <c r="P166" i="1"/>
  <c r="AC165" i="1"/>
  <c r="X165" i="1"/>
  <c r="Z165" i="1" s="1"/>
  <c r="W165" i="1"/>
  <c r="V165" i="1"/>
  <c r="U165" i="1"/>
  <c r="T165" i="1"/>
  <c r="S165" i="1"/>
  <c r="R165" i="1"/>
  <c r="Q165" i="1"/>
  <c r="P165" i="1"/>
  <c r="AC164" i="1"/>
  <c r="Z164" i="1"/>
  <c r="X164" i="1"/>
  <c r="W164" i="1"/>
  <c r="V164" i="1"/>
  <c r="U164" i="1"/>
  <c r="T164" i="1"/>
  <c r="S164" i="1"/>
  <c r="R164" i="1"/>
  <c r="Q164" i="1"/>
  <c r="P164" i="1"/>
  <c r="AC163" i="1"/>
  <c r="X163" i="1"/>
  <c r="Z163" i="1" s="1"/>
  <c r="W163" i="1"/>
  <c r="V163" i="1"/>
  <c r="U163" i="1"/>
  <c r="T163" i="1"/>
  <c r="S163" i="1"/>
  <c r="R163" i="1"/>
  <c r="Q163" i="1"/>
  <c r="P163" i="1"/>
  <c r="AC162" i="1"/>
  <c r="X162" i="1"/>
  <c r="Z162" i="1" s="1"/>
  <c r="W162" i="1"/>
  <c r="V162" i="1"/>
  <c r="U162" i="1"/>
  <c r="T162" i="1"/>
  <c r="S162" i="1"/>
  <c r="R162" i="1"/>
  <c r="Q162" i="1"/>
  <c r="P162" i="1"/>
  <c r="AC161" i="1"/>
  <c r="X161" i="1"/>
  <c r="Z161" i="1" s="1"/>
  <c r="W161" i="1"/>
  <c r="V161" i="1"/>
  <c r="U161" i="1"/>
  <c r="T161" i="1"/>
  <c r="S161" i="1"/>
  <c r="R161" i="1"/>
  <c r="Q161" i="1"/>
  <c r="P161" i="1"/>
  <c r="AC160" i="1"/>
  <c r="X160" i="1"/>
  <c r="Z160" i="1" s="1"/>
  <c r="W160" i="1"/>
  <c r="V160" i="1"/>
  <c r="U160" i="1"/>
  <c r="T160" i="1"/>
  <c r="S160" i="1"/>
  <c r="R160" i="1"/>
  <c r="Q160" i="1"/>
  <c r="P160" i="1"/>
  <c r="AC159" i="1"/>
  <c r="X159" i="1"/>
  <c r="Z159" i="1" s="1"/>
  <c r="W159" i="1"/>
  <c r="V159" i="1"/>
  <c r="U159" i="1"/>
  <c r="T159" i="1"/>
  <c r="S159" i="1"/>
  <c r="R159" i="1"/>
  <c r="Q159" i="1"/>
  <c r="P159" i="1"/>
  <c r="AC158" i="1"/>
  <c r="X158" i="1"/>
  <c r="Z158" i="1" s="1"/>
  <c r="W158" i="1"/>
  <c r="V158" i="1"/>
  <c r="U158" i="1"/>
  <c r="T158" i="1"/>
  <c r="S158" i="1"/>
  <c r="R158" i="1"/>
  <c r="Q158" i="1"/>
  <c r="P158" i="1"/>
  <c r="AC157" i="1"/>
  <c r="X157" i="1"/>
  <c r="Z157" i="1" s="1"/>
  <c r="W157" i="1"/>
  <c r="V157" i="1"/>
  <c r="U157" i="1"/>
  <c r="T157" i="1"/>
  <c r="S157" i="1"/>
  <c r="R157" i="1"/>
  <c r="Q157" i="1"/>
  <c r="P157" i="1"/>
  <c r="AC156" i="1"/>
  <c r="X156" i="1"/>
  <c r="Z156" i="1" s="1"/>
  <c r="W156" i="1"/>
  <c r="V156" i="1"/>
  <c r="U156" i="1"/>
  <c r="T156" i="1"/>
  <c r="S156" i="1"/>
  <c r="R156" i="1"/>
  <c r="Q156" i="1"/>
  <c r="P156" i="1"/>
  <c r="AC155" i="1"/>
  <c r="X155" i="1"/>
  <c r="Z155" i="1" s="1"/>
  <c r="W155" i="1"/>
  <c r="V155" i="1"/>
  <c r="U155" i="1"/>
  <c r="T155" i="1"/>
  <c r="S155" i="1"/>
  <c r="R155" i="1"/>
  <c r="Q155" i="1"/>
  <c r="P155" i="1"/>
  <c r="AC154" i="1"/>
  <c r="X154" i="1"/>
  <c r="Z154" i="1" s="1"/>
  <c r="W154" i="1"/>
  <c r="V154" i="1"/>
  <c r="U154" i="1"/>
  <c r="T154" i="1"/>
  <c r="S154" i="1"/>
  <c r="R154" i="1"/>
  <c r="Q154" i="1"/>
  <c r="P154" i="1"/>
  <c r="AC153" i="1"/>
  <c r="X153" i="1"/>
  <c r="Z153" i="1" s="1"/>
  <c r="W153" i="1"/>
  <c r="V153" i="1"/>
  <c r="U153" i="1"/>
  <c r="T153" i="1"/>
  <c r="S153" i="1"/>
  <c r="R153" i="1"/>
  <c r="Q153" i="1"/>
  <c r="P153" i="1"/>
  <c r="AC152" i="1"/>
  <c r="X152" i="1"/>
  <c r="Z152" i="1" s="1"/>
  <c r="W152" i="1"/>
  <c r="V152" i="1"/>
  <c r="U152" i="1"/>
  <c r="T152" i="1"/>
  <c r="S152" i="1"/>
  <c r="R152" i="1"/>
  <c r="Q152" i="1"/>
  <c r="P152" i="1"/>
  <c r="AC151" i="1"/>
  <c r="X151" i="1"/>
  <c r="Z151" i="1" s="1"/>
  <c r="W151" i="1"/>
  <c r="V151" i="1"/>
  <c r="U151" i="1"/>
  <c r="T151" i="1"/>
  <c r="S151" i="1"/>
  <c r="R151" i="1"/>
  <c r="Q151" i="1"/>
  <c r="P151" i="1"/>
  <c r="AC150" i="1"/>
  <c r="X150" i="1"/>
  <c r="Z150" i="1" s="1"/>
  <c r="W150" i="1"/>
  <c r="V150" i="1"/>
  <c r="U150" i="1"/>
  <c r="T150" i="1"/>
  <c r="S150" i="1"/>
  <c r="R150" i="1"/>
  <c r="Q150" i="1"/>
  <c r="P150" i="1"/>
  <c r="AC149" i="1"/>
  <c r="X149" i="1"/>
  <c r="Z149" i="1" s="1"/>
  <c r="W149" i="1"/>
  <c r="V149" i="1"/>
  <c r="U149" i="1"/>
  <c r="T149" i="1"/>
  <c r="S149" i="1"/>
  <c r="R149" i="1"/>
  <c r="Q149" i="1"/>
  <c r="P149" i="1"/>
  <c r="AC148" i="1"/>
  <c r="X148" i="1"/>
  <c r="Z148" i="1" s="1"/>
  <c r="W148" i="1"/>
  <c r="V148" i="1"/>
  <c r="U148" i="1"/>
  <c r="T148" i="1"/>
  <c r="S148" i="1"/>
  <c r="R148" i="1"/>
  <c r="Q148" i="1"/>
  <c r="P148" i="1"/>
  <c r="AC147" i="1"/>
  <c r="X147" i="1"/>
  <c r="Z147" i="1" s="1"/>
  <c r="W147" i="1"/>
  <c r="V147" i="1"/>
  <c r="U147" i="1"/>
  <c r="T147" i="1"/>
  <c r="S147" i="1"/>
  <c r="R147" i="1"/>
  <c r="Q147" i="1"/>
  <c r="P147" i="1"/>
  <c r="AC146" i="1"/>
  <c r="X146" i="1"/>
  <c r="Z146" i="1" s="1"/>
  <c r="W146" i="1"/>
  <c r="V146" i="1"/>
  <c r="U146" i="1"/>
  <c r="T146" i="1"/>
  <c r="S146" i="1"/>
  <c r="R146" i="1"/>
  <c r="Q146" i="1"/>
  <c r="P146" i="1"/>
  <c r="AC145" i="1"/>
  <c r="X145" i="1"/>
  <c r="Z145" i="1" s="1"/>
  <c r="W145" i="1"/>
  <c r="V145" i="1"/>
  <c r="U145" i="1"/>
  <c r="T145" i="1"/>
  <c r="S145" i="1"/>
  <c r="R145" i="1"/>
  <c r="Q145" i="1"/>
  <c r="P145" i="1"/>
  <c r="AC144" i="1"/>
  <c r="X144" i="1"/>
  <c r="Z144" i="1" s="1"/>
  <c r="W144" i="1"/>
  <c r="V144" i="1"/>
  <c r="U144" i="1"/>
  <c r="T144" i="1"/>
  <c r="S144" i="1"/>
  <c r="R144" i="1"/>
  <c r="Q144" i="1"/>
  <c r="P144" i="1"/>
  <c r="AC143" i="1"/>
  <c r="X143" i="1"/>
  <c r="Z143" i="1" s="1"/>
  <c r="W143" i="1"/>
  <c r="V143" i="1"/>
  <c r="U143" i="1"/>
  <c r="T143" i="1"/>
  <c r="S143" i="1"/>
  <c r="R143" i="1"/>
  <c r="Q143" i="1"/>
  <c r="P143" i="1"/>
  <c r="AC142" i="1"/>
  <c r="X142" i="1"/>
  <c r="Z142" i="1" s="1"/>
  <c r="W142" i="1"/>
  <c r="V142" i="1"/>
  <c r="U142" i="1"/>
  <c r="T142" i="1"/>
  <c r="S142" i="1"/>
  <c r="R142" i="1"/>
  <c r="Q142" i="1"/>
  <c r="P142" i="1"/>
  <c r="AC141" i="1"/>
  <c r="X141" i="1"/>
  <c r="Z141" i="1" s="1"/>
  <c r="W141" i="1"/>
  <c r="V141" i="1"/>
  <c r="U141" i="1"/>
  <c r="T141" i="1"/>
  <c r="S141" i="1"/>
  <c r="R141" i="1"/>
  <c r="Q141" i="1"/>
  <c r="P141" i="1"/>
  <c r="AC140" i="1"/>
  <c r="X140" i="1"/>
  <c r="Z140" i="1" s="1"/>
  <c r="W140" i="1"/>
  <c r="V140" i="1"/>
  <c r="U140" i="1"/>
  <c r="T140" i="1"/>
  <c r="S140" i="1"/>
  <c r="R140" i="1"/>
  <c r="Q140" i="1"/>
  <c r="P140" i="1"/>
  <c r="AC139" i="1"/>
  <c r="X139" i="1"/>
  <c r="Z139" i="1" s="1"/>
  <c r="W139" i="1"/>
  <c r="V139" i="1"/>
  <c r="U139" i="1"/>
  <c r="T139" i="1"/>
  <c r="S139" i="1"/>
  <c r="R139" i="1"/>
  <c r="Q139" i="1"/>
  <c r="P139" i="1"/>
  <c r="AC138" i="1"/>
  <c r="X138" i="1"/>
  <c r="Z138" i="1" s="1"/>
  <c r="W138" i="1"/>
  <c r="V138" i="1"/>
  <c r="U138" i="1"/>
  <c r="T138" i="1"/>
  <c r="S138" i="1"/>
  <c r="R138" i="1"/>
  <c r="Q138" i="1"/>
  <c r="P138" i="1"/>
  <c r="AC137" i="1"/>
  <c r="X137" i="1"/>
  <c r="Z137" i="1" s="1"/>
  <c r="W137" i="1"/>
  <c r="V137" i="1"/>
  <c r="U137" i="1"/>
  <c r="T137" i="1"/>
  <c r="S137" i="1"/>
  <c r="R137" i="1"/>
  <c r="Q137" i="1"/>
  <c r="P137" i="1"/>
  <c r="AC136" i="1"/>
  <c r="X136" i="1"/>
  <c r="Z136" i="1" s="1"/>
  <c r="W136" i="1"/>
  <c r="V136" i="1"/>
  <c r="U136" i="1"/>
  <c r="T136" i="1"/>
  <c r="S136" i="1"/>
  <c r="R136" i="1"/>
  <c r="Q136" i="1"/>
  <c r="P136" i="1"/>
  <c r="AC135" i="1"/>
  <c r="X135" i="1"/>
  <c r="Z135" i="1" s="1"/>
  <c r="W135" i="1"/>
  <c r="V135" i="1"/>
  <c r="U135" i="1"/>
  <c r="T135" i="1"/>
  <c r="S135" i="1"/>
  <c r="R135" i="1"/>
  <c r="Q135" i="1"/>
  <c r="P135" i="1"/>
  <c r="AC134" i="1"/>
  <c r="X134" i="1"/>
  <c r="Z134" i="1" s="1"/>
  <c r="W134" i="1"/>
  <c r="V134" i="1"/>
  <c r="U134" i="1"/>
  <c r="T134" i="1"/>
  <c r="S134" i="1"/>
  <c r="R134" i="1"/>
  <c r="Q134" i="1"/>
  <c r="P134" i="1"/>
  <c r="AC133" i="1"/>
  <c r="X133" i="1"/>
  <c r="Z133" i="1" s="1"/>
  <c r="W133" i="1"/>
  <c r="V133" i="1"/>
  <c r="U133" i="1"/>
  <c r="T133" i="1"/>
  <c r="S133" i="1"/>
  <c r="R133" i="1"/>
  <c r="Q133" i="1"/>
  <c r="P133" i="1"/>
  <c r="AC132" i="1"/>
  <c r="X132" i="1"/>
  <c r="Z132" i="1" s="1"/>
  <c r="W132" i="1"/>
  <c r="V132" i="1"/>
  <c r="U132" i="1"/>
  <c r="T132" i="1"/>
  <c r="S132" i="1"/>
  <c r="R132" i="1"/>
  <c r="Q132" i="1"/>
  <c r="P132" i="1"/>
  <c r="AC131" i="1"/>
  <c r="X131" i="1"/>
  <c r="Z131" i="1" s="1"/>
  <c r="W131" i="1"/>
  <c r="V131" i="1"/>
  <c r="U131" i="1"/>
  <c r="T131" i="1"/>
  <c r="S131" i="1"/>
  <c r="R131" i="1"/>
  <c r="Q131" i="1"/>
  <c r="P131" i="1"/>
  <c r="AC130" i="1"/>
  <c r="X130" i="1"/>
  <c r="Z130" i="1" s="1"/>
  <c r="W130" i="1"/>
  <c r="V130" i="1"/>
  <c r="U130" i="1"/>
  <c r="T130" i="1"/>
  <c r="S130" i="1"/>
  <c r="R130" i="1"/>
  <c r="Q130" i="1"/>
  <c r="P130" i="1"/>
  <c r="AC129" i="1"/>
  <c r="X129" i="1"/>
  <c r="Z129" i="1" s="1"/>
  <c r="W129" i="1"/>
  <c r="V129" i="1"/>
  <c r="U129" i="1"/>
  <c r="T129" i="1"/>
  <c r="S129" i="1"/>
  <c r="R129" i="1"/>
  <c r="Q129" i="1"/>
  <c r="P129" i="1"/>
  <c r="AC128" i="1"/>
  <c r="X128" i="1"/>
  <c r="Z128" i="1" s="1"/>
  <c r="W128" i="1"/>
  <c r="V128" i="1"/>
  <c r="U128" i="1"/>
  <c r="T128" i="1"/>
  <c r="S128" i="1"/>
  <c r="R128" i="1"/>
  <c r="Q128" i="1"/>
  <c r="P128" i="1"/>
  <c r="AC127" i="1"/>
  <c r="X127" i="1"/>
  <c r="Z127" i="1" s="1"/>
  <c r="W127" i="1"/>
  <c r="V127" i="1"/>
  <c r="U127" i="1"/>
  <c r="T127" i="1"/>
  <c r="S127" i="1"/>
  <c r="R127" i="1"/>
  <c r="Q127" i="1"/>
  <c r="P127" i="1"/>
  <c r="AC126" i="1"/>
  <c r="X126" i="1"/>
  <c r="Z126" i="1" s="1"/>
  <c r="W126" i="1"/>
  <c r="V126" i="1"/>
  <c r="U126" i="1"/>
  <c r="T126" i="1"/>
  <c r="S126" i="1"/>
  <c r="R126" i="1"/>
  <c r="Q126" i="1"/>
  <c r="P126" i="1"/>
  <c r="AC125" i="1"/>
  <c r="X125" i="1"/>
  <c r="Z125" i="1" s="1"/>
  <c r="W125" i="1"/>
  <c r="V125" i="1"/>
  <c r="U125" i="1"/>
  <c r="T125" i="1"/>
  <c r="S125" i="1"/>
  <c r="R125" i="1"/>
  <c r="Q125" i="1"/>
  <c r="P125" i="1"/>
  <c r="AC124" i="1"/>
  <c r="X124" i="1"/>
  <c r="Z124" i="1" s="1"/>
  <c r="W124" i="1"/>
  <c r="V124" i="1"/>
  <c r="U124" i="1"/>
  <c r="T124" i="1"/>
  <c r="S124" i="1"/>
  <c r="R124" i="1"/>
  <c r="Q124" i="1"/>
  <c r="P124" i="1"/>
  <c r="AC123" i="1"/>
  <c r="X123" i="1"/>
  <c r="Z123" i="1" s="1"/>
  <c r="W123" i="1"/>
  <c r="V123" i="1"/>
  <c r="U123" i="1"/>
  <c r="T123" i="1"/>
  <c r="S123" i="1"/>
  <c r="R123" i="1"/>
  <c r="Q123" i="1"/>
  <c r="P123" i="1"/>
  <c r="AC122" i="1"/>
  <c r="X122" i="1"/>
  <c r="Z122" i="1" s="1"/>
  <c r="W122" i="1"/>
  <c r="V122" i="1"/>
  <c r="U122" i="1"/>
  <c r="T122" i="1"/>
  <c r="S122" i="1"/>
  <c r="R122" i="1"/>
  <c r="Q122" i="1"/>
  <c r="P122" i="1"/>
  <c r="AC121" i="1"/>
  <c r="X121" i="1"/>
  <c r="Z121" i="1" s="1"/>
  <c r="W121" i="1"/>
  <c r="V121" i="1"/>
  <c r="U121" i="1"/>
  <c r="T121" i="1"/>
  <c r="S121" i="1"/>
  <c r="R121" i="1"/>
  <c r="Q121" i="1"/>
  <c r="P121" i="1"/>
  <c r="AC120" i="1"/>
  <c r="X120" i="1"/>
  <c r="Z120" i="1" s="1"/>
  <c r="W120" i="1"/>
  <c r="V120" i="1"/>
  <c r="U120" i="1"/>
  <c r="T120" i="1"/>
  <c r="S120" i="1"/>
  <c r="R120" i="1"/>
  <c r="Q120" i="1"/>
  <c r="P120" i="1"/>
  <c r="AC119" i="1"/>
  <c r="X119" i="1"/>
  <c r="Z119" i="1" s="1"/>
  <c r="W119" i="1"/>
  <c r="V119" i="1"/>
  <c r="U119" i="1"/>
  <c r="T119" i="1"/>
  <c r="S119" i="1"/>
  <c r="R119" i="1"/>
  <c r="Q119" i="1"/>
  <c r="P119" i="1"/>
  <c r="AC118" i="1"/>
  <c r="X118" i="1"/>
  <c r="Z118" i="1" s="1"/>
  <c r="W118" i="1"/>
  <c r="V118" i="1"/>
  <c r="U118" i="1"/>
  <c r="T118" i="1"/>
  <c r="S118" i="1"/>
  <c r="R118" i="1"/>
  <c r="Q118" i="1"/>
  <c r="P118" i="1"/>
  <c r="AC117" i="1"/>
  <c r="X117" i="1"/>
  <c r="Z117" i="1" s="1"/>
  <c r="W117" i="1"/>
  <c r="V117" i="1"/>
  <c r="U117" i="1"/>
  <c r="T117" i="1"/>
  <c r="S117" i="1"/>
  <c r="R117" i="1"/>
  <c r="Q117" i="1"/>
  <c r="P117" i="1"/>
  <c r="AC116" i="1"/>
  <c r="X116" i="1"/>
  <c r="Z116" i="1" s="1"/>
  <c r="W116" i="1"/>
  <c r="V116" i="1"/>
  <c r="U116" i="1"/>
  <c r="T116" i="1"/>
  <c r="S116" i="1"/>
  <c r="R116" i="1"/>
  <c r="Q116" i="1"/>
  <c r="P116" i="1"/>
  <c r="AC115" i="1"/>
  <c r="X115" i="1"/>
  <c r="Z115" i="1" s="1"/>
  <c r="W115" i="1"/>
  <c r="V115" i="1"/>
  <c r="U115" i="1"/>
  <c r="T115" i="1"/>
  <c r="S115" i="1"/>
  <c r="R115" i="1"/>
  <c r="Q115" i="1"/>
  <c r="P115" i="1"/>
  <c r="AC114" i="1"/>
  <c r="Z114" i="1"/>
  <c r="X114" i="1"/>
  <c r="W114" i="1"/>
  <c r="V114" i="1"/>
  <c r="U114" i="1"/>
  <c r="T114" i="1"/>
  <c r="S114" i="1"/>
  <c r="R114" i="1"/>
  <c r="Q114" i="1"/>
  <c r="P114" i="1"/>
  <c r="AC113" i="1"/>
  <c r="X113" i="1"/>
  <c r="Z113" i="1" s="1"/>
  <c r="W113" i="1"/>
  <c r="V113" i="1"/>
  <c r="U113" i="1"/>
  <c r="T113" i="1"/>
  <c r="S113" i="1"/>
  <c r="R113" i="1"/>
  <c r="Q113" i="1"/>
  <c r="P113" i="1"/>
  <c r="AC112" i="1"/>
  <c r="X112" i="1"/>
  <c r="Z112" i="1" s="1"/>
  <c r="W112" i="1"/>
  <c r="V112" i="1"/>
  <c r="U112" i="1"/>
  <c r="T112" i="1"/>
  <c r="S112" i="1"/>
  <c r="R112" i="1"/>
  <c r="Q112" i="1"/>
  <c r="P112" i="1"/>
  <c r="AC111" i="1"/>
  <c r="X111" i="1"/>
  <c r="Z111" i="1" s="1"/>
  <c r="W111" i="1"/>
  <c r="V111" i="1"/>
  <c r="U111" i="1"/>
  <c r="T111" i="1"/>
  <c r="S111" i="1"/>
  <c r="R111" i="1"/>
  <c r="Q111" i="1"/>
  <c r="P111" i="1"/>
  <c r="AC110" i="1"/>
  <c r="X110" i="1"/>
  <c r="Z110" i="1" s="1"/>
  <c r="W110" i="1"/>
  <c r="V110" i="1"/>
  <c r="U110" i="1"/>
  <c r="T110" i="1"/>
  <c r="S110" i="1"/>
  <c r="R110" i="1"/>
  <c r="Q110" i="1"/>
  <c r="P110" i="1"/>
  <c r="AC109" i="1"/>
  <c r="X109" i="1"/>
  <c r="Z109" i="1" s="1"/>
  <c r="W109" i="1"/>
  <c r="V109" i="1"/>
  <c r="U109" i="1"/>
  <c r="T109" i="1"/>
  <c r="S109" i="1"/>
  <c r="R109" i="1"/>
  <c r="Q109" i="1"/>
  <c r="P109" i="1"/>
  <c r="AC108" i="1"/>
  <c r="X108" i="1"/>
  <c r="Z108" i="1" s="1"/>
  <c r="W108" i="1"/>
  <c r="V108" i="1"/>
  <c r="U108" i="1"/>
  <c r="T108" i="1"/>
  <c r="S108" i="1"/>
  <c r="R108" i="1"/>
  <c r="Q108" i="1"/>
  <c r="P108" i="1"/>
  <c r="AC107" i="1"/>
  <c r="X107" i="1"/>
  <c r="Z107" i="1" s="1"/>
  <c r="W107" i="1"/>
  <c r="V107" i="1"/>
  <c r="U107" i="1"/>
  <c r="T107" i="1"/>
  <c r="S107" i="1"/>
  <c r="R107" i="1"/>
  <c r="Q107" i="1"/>
  <c r="P107" i="1"/>
  <c r="AC106" i="1"/>
  <c r="X106" i="1"/>
  <c r="Z106" i="1" s="1"/>
  <c r="W106" i="1"/>
  <c r="V106" i="1"/>
  <c r="U106" i="1"/>
  <c r="T106" i="1"/>
  <c r="S106" i="1"/>
  <c r="R106" i="1"/>
  <c r="Q106" i="1"/>
  <c r="P106" i="1"/>
  <c r="AC105" i="1"/>
  <c r="X105" i="1"/>
  <c r="Z105" i="1" s="1"/>
  <c r="W105" i="1"/>
  <c r="V105" i="1"/>
  <c r="U105" i="1"/>
  <c r="T105" i="1"/>
  <c r="S105" i="1"/>
  <c r="R105" i="1"/>
  <c r="Q105" i="1"/>
  <c r="P105" i="1"/>
  <c r="AC104" i="1"/>
  <c r="X104" i="1"/>
  <c r="Z104" i="1" s="1"/>
  <c r="W104" i="1"/>
  <c r="V104" i="1"/>
  <c r="U104" i="1"/>
  <c r="T104" i="1"/>
  <c r="S104" i="1"/>
  <c r="R104" i="1"/>
  <c r="Q104" i="1"/>
  <c r="P104" i="1"/>
  <c r="AC103" i="1"/>
  <c r="X103" i="1"/>
  <c r="Z103" i="1" s="1"/>
  <c r="W103" i="1"/>
  <c r="V103" i="1"/>
  <c r="U103" i="1"/>
  <c r="T103" i="1"/>
  <c r="S103" i="1"/>
  <c r="R103" i="1"/>
  <c r="Q103" i="1"/>
  <c r="P103" i="1"/>
  <c r="AC102" i="1"/>
  <c r="X102" i="1"/>
  <c r="Z102" i="1" s="1"/>
  <c r="W102" i="1"/>
  <c r="V102" i="1"/>
  <c r="U102" i="1"/>
  <c r="T102" i="1"/>
  <c r="S102" i="1"/>
  <c r="R102" i="1"/>
  <c r="Q102" i="1"/>
  <c r="P102" i="1"/>
  <c r="AC101" i="1"/>
  <c r="X101" i="1"/>
  <c r="Z101" i="1" s="1"/>
  <c r="W101" i="1"/>
  <c r="V101" i="1"/>
  <c r="U101" i="1"/>
  <c r="T101" i="1"/>
  <c r="S101" i="1"/>
  <c r="R101" i="1"/>
  <c r="Q101" i="1"/>
  <c r="P101" i="1"/>
  <c r="AC100" i="1"/>
  <c r="X100" i="1"/>
  <c r="Z100" i="1" s="1"/>
  <c r="W100" i="1"/>
  <c r="V100" i="1"/>
  <c r="U100" i="1"/>
  <c r="T100" i="1"/>
  <c r="S100" i="1"/>
  <c r="R100" i="1"/>
  <c r="Q100" i="1"/>
  <c r="P100" i="1"/>
  <c r="AC99" i="1"/>
  <c r="X99" i="1"/>
  <c r="Z99" i="1" s="1"/>
  <c r="W99" i="1"/>
  <c r="V99" i="1"/>
  <c r="U99" i="1"/>
  <c r="T99" i="1"/>
  <c r="S99" i="1"/>
  <c r="R99" i="1"/>
  <c r="Q99" i="1"/>
  <c r="P99" i="1"/>
  <c r="AC98" i="1"/>
  <c r="X98" i="1"/>
  <c r="Z98" i="1" s="1"/>
  <c r="W98" i="1"/>
  <c r="V98" i="1"/>
  <c r="U98" i="1"/>
  <c r="T98" i="1"/>
  <c r="S98" i="1"/>
  <c r="R98" i="1"/>
  <c r="Q98" i="1"/>
  <c r="P98" i="1"/>
  <c r="AC97" i="1"/>
  <c r="X97" i="1"/>
  <c r="Z97" i="1" s="1"/>
  <c r="W97" i="1"/>
  <c r="V97" i="1"/>
  <c r="U97" i="1"/>
  <c r="T97" i="1"/>
  <c r="S97" i="1"/>
  <c r="R97" i="1"/>
  <c r="Q97" i="1"/>
  <c r="P97" i="1"/>
  <c r="AC96" i="1"/>
  <c r="X96" i="1"/>
  <c r="Z96" i="1" s="1"/>
  <c r="W96" i="1"/>
  <c r="V96" i="1"/>
  <c r="U96" i="1"/>
  <c r="T96" i="1"/>
  <c r="S96" i="1"/>
  <c r="R96" i="1"/>
  <c r="Q96" i="1"/>
  <c r="P96" i="1"/>
  <c r="AC95" i="1"/>
  <c r="X95" i="1"/>
  <c r="Z95" i="1" s="1"/>
  <c r="W95" i="1"/>
  <c r="V95" i="1"/>
  <c r="U95" i="1"/>
  <c r="T95" i="1"/>
  <c r="S95" i="1"/>
  <c r="R95" i="1"/>
  <c r="Q95" i="1"/>
  <c r="P95" i="1"/>
  <c r="AC94" i="1"/>
  <c r="X94" i="1"/>
  <c r="Z94" i="1" s="1"/>
  <c r="W94" i="1"/>
  <c r="V94" i="1"/>
  <c r="U94" i="1"/>
  <c r="T94" i="1"/>
  <c r="S94" i="1"/>
  <c r="R94" i="1"/>
  <c r="Q94" i="1"/>
  <c r="P94" i="1"/>
  <c r="AC93" i="1"/>
  <c r="X93" i="1"/>
  <c r="Z93" i="1" s="1"/>
  <c r="W93" i="1"/>
  <c r="V93" i="1"/>
  <c r="U93" i="1"/>
  <c r="T93" i="1"/>
  <c r="S93" i="1"/>
  <c r="R93" i="1"/>
  <c r="Q93" i="1"/>
  <c r="P93" i="1"/>
  <c r="AC92" i="1"/>
  <c r="X92" i="1"/>
  <c r="Z92" i="1" s="1"/>
  <c r="W92" i="1"/>
  <c r="V92" i="1"/>
  <c r="U92" i="1"/>
  <c r="T92" i="1"/>
  <c r="S92" i="1"/>
  <c r="R92" i="1"/>
  <c r="Q92" i="1"/>
  <c r="P92" i="1"/>
  <c r="AC91" i="1"/>
  <c r="X91" i="1"/>
  <c r="Z91" i="1" s="1"/>
  <c r="W91" i="1"/>
  <c r="V91" i="1"/>
  <c r="U91" i="1"/>
  <c r="T91" i="1"/>
  <c r="S91" i="1"/>
  <c r="R91" i="1"/>
  <c r="Q91" i="1"/>
  <c r="P91" i="1"/>
  <c r="AC90" i="1"/>
  <c r="X90" i="1"/>
  <c r="Z90" i="1" s="1"/>
  <c r="W90" i="1"/>
  <c r="V90" i="1"/>
  <c r="U90" i="1"/>
  <c r="T90" i="1"/>
  <c r="S90" i="1"/>
  <c r="R90" i="1"/>
  <c r="Q90" i="1"/>
  <c r="P90" i="1"/>
  <c r="AC89" i="1"/>
  <c r="X89" i="1"/>
  <c r="Z89" i="1" s="1"/>
  <c r="W89" i="1"/>
  <c r="V89" i="1"/>
  <c r="U89" i="1"/>
  <c r="T89" i="1"/>
  <c r="S89" i="1"/>
  <c r="R89" i="1"/>
  <c r="Q89" i="1"/>
  <c r="P89" i="1"/>
  <c r="AC88" i="1"/>
  <c r="X88" i="1"/>
  <c r="Z88" i="1" s="1"/>
  <c r="W88" i="1"/>
  <c r="V88" i="1"/>
  <c r="U88" i="1"/>
  <c r="T88" i="1"/>
  <c r="S88" i="1"/>
  <c r="R88" i="1"/>
  <c r="Q88" i="1"/>
  <c r="P88" i="1"/>
  <c r="AC87" i="1"/>
  <c r="X87" i="1"/>
  <c r="Z87" i="1" s="1"/>
  <c r="W87" i="1"/>
  <c r="V87" i="1"/>
  <c r="U87" i="1"/>
  <c r="T87" i="1"/>
  <c r="S87" i="1"/>
  <c r="R87" i="1"/>
  <c r="Q87" i="1"/>
  <c r="P87" i="1"/>
  <c r="AC86" i="1"/>
  <c r="X86" i="1"/>
  <c r="Z86" i="1" s="1"/>
  <c r="W86" i="1"/>
  <c r="V86" i="1"/>
  <c r="U86" i="1"/>
  <c r="T86" i="1"/>
  <c r="S86" i="1"/>
  <c r="R86" i="1"/>
  <c r="Q86" i="1"/>
  <c r="P86" i="1"/>
  <c r="AC85" i="1"/>
  <c r="X85" i="1"/>
  <c r="Z85" i="1" s="1"/>
  <c r="W85" i="1"/>
  <c r="V85" i="1"/>
  <c r="U85" i="1"/>
  <c r="T85" i="1"/>
  <c r="S85" i="1"/>
  <c r="R85" i="1"/>
  <c r="Q85" i="1"/>
  <c r="P85" i="1"/>
  <c r="AC84" i="1"/>
  <c r="X84" i="1"/>
  <c r="Z84" i="1" s="1"/>
  <c r="W84" i="1"/>
  <c r="V84" i="1"/>
  <c r="U84" i="1"/>
  <c r="T84" i="1"/>
  <c r="S84" i="1"/>
  <c r="R84" i="1"/>
  <c r="Q84" i="1"/>
  <c r="P84" i="1"/>
  <c r="AC83" i="1"/>
  <c r="X83" i="1"/>
  <c r="Z83" i="1" s="1"/>
  <c r="W83" i="1"/>
  <c r="V83" i="1"/>
  <c r="U83" i="1"/>
  <c r="T83" i="1"/>
  <c r="S83" i="1"/>
  <c r="R83" i="1"/>
  <c r="Q83" i="1"/>
  <c r="P83" i="1"/>
  <c r="AC82" i="1"/>
  <c r="X82" i="1"/>
  <c r="Z82" i="1" s="1"/>
  <c r="W82" i="1"/>
  <c r="V82" i="1"/>
  <c r="U82" i="1"/>
  <c r="T82" i="1"/>
  <c r="S82" i="1"/>
  <c r="R82" i="1"/>
  <c r="Q82" i="1"/>
  <c r="P82" i="1"/>
  <c r="AC81" i="1"/>
  <c r="X81" i="1"/>
  <c r="Z81" i="1" s="1"/>
  <c r="W81" i="1"/>
  <c r="V81" i="1"/>
  <c r="U81" i="1"/>
  <c r="T81" i="1"/>
  <c r="S81" i="1"/>
  <c r="R81" i="1"/>
  <c r="Q81" i="1"/>
  <c r="P81" i="1"/>
  <c r="AC80" i="1"/>
  <c r="X80" i="1"/>
  <c r="Z80" i="1" s="1"/>
  <c r="W80" i="1"/>
  <c r="V80" i="1"/>
  <c r="U80" i="1"/>
  <c r="T80" i="1"/>
  <c r="S80" i="1"/>
  <c r="R80" i="1"/>
  <c r="Q80" i="1"/>
  <c r="P80" i="1"/>
  <c r="AC79" i="1"/>
  <c r="X79" i="1"/>
  <c r="Z79" i="1" s="1"/>
  <c r="W79" i="1"/>
  <c r="V79" i="1"/>
  <c r="U79" i="1"/>
  <c r="T79" i="1"/>
  <c r="S79" i="1"/>
  <c r="R79" i="1"/>
  <c r="Q79" i="1"/>
  <c r="P79" i="1"/>
  <c r="AC78" i="1"/>
  <c r="X78" i="1"/>
  <c r="Z78" i="1" s="1"/>
  <c r="W78" i="1"/>
  <c r="V78" i="1"/>
  <c r="U78" i="1"/>
  <c r="T78" i="1"/>
  <c r="S78" i="1"/>
  <c r="R78" i="1"/>
  <c r="Q78" i="1"/>
  <c r="P78" i="1"/>
  <c r="AC77" i="1"/>
  <c r="X77" i="1"/>
  <c r="Z77" i="1" s="1"/>
  <c r="W77" i="1"/>
  <c r="V77" i="1"/>
  <c r="U77" i="1"/>
  <c r="T77" i="1"/>
  <c r="S77" i="1"/>
  <c r="R77" i="1"/>
  <c r="Q77" i="1"/>
  <c r="P77" i="1"/>
  <c r="AC76" i="1"/>
  <c r="X76" i="1"/>
  <c r="Z76" i="1" s="1"/>
  <c r="W76" i="1"/>
  <c r="V76" i="1"/>
  <c r="U76" i="1"/>
  <c r="T76" i="1"/>
  <c r="S76" i="1"/>
  <c r="R76" i="1"/>
  <c r="Q76" i="1"/>
  <c r="P76" i="1"/>
  <c r="AC75" i="1"/>
  <c r="X75" i="1"/>
  <c r="Z75" i="1" s="1"/>
  <c r="W75" i="1"/>
  <c r="V75" i="1"/>
  <c r="U75" i="1"/>
  <c r="T75" i="1"/>
  <c r="S75" i="1"/>
  <c r="R75" i="1"/>
  <c r="Q75" i="1"/>
  <c r="P75" i="1"/>
  <c r="AC74" i="1"/>
  <c r="X74" i="1"/>
  <c r="Z74" i="1" s="1"/>
  <c r="W74" i="1"/>
  <c r="V74" i="1"/>
  <c r="U74" i="1"/>
  <c r="T74" i="1"/>
  <c r="S74" i="1"/>
  <c r="R74" i="1"/>
  <c r="Q74" i="1"/>
  <c r="P74" i="1"/>
  <c r="AC73" i="1"/>
  <c r="X73" i="1"/>
  <c r="Z73" i="1" s="1"/>
  <c r="W73" i="1"/>
  <c r="V73" i="1"/>
  <c r="U73" i="1"/>
  <c r="T73" i="1"/>
  <c r="S73" i="1"/>
  <c r="R73" i="1"/>
  <c r="Q73" i="1"/>
  <c r="P73" i="1"/>
  <c r="AC72" i="1"/>
  <c r="X72" i="1"/>
  <c r="Z72" i="1" s="1"/>
  <c r="W72" i="1"/>
  <c r="V72" i="1"/>
  <c r="U72" i="1"/>
  <c r="T72" i="1"/>
  <c r="S72" i="1"/>
  <c r="R72" i="1"/>
  <c r="Q72" i="1"/>
  <c r="P72" i="1"/>
  <c r="AC71" i="1"/>
  <c r="X71" i="1"/>
  <c r="Z71" i="1" s="1"/>
  <c r="W71" i="1"/>
  <c r="V71" i="1"/>
  <c r="U71" i="1"/>
  <c r="T71" i="1"/>
  <c r="S71" i="1"/>
  <c r="R71" i="1"/>
  <c r="Q71" i="1"/>
  <c r="P71" i="1"/>
  <c r="AC70" i="1"/>
  <c r="X70" i="1"/>
  <c r="Z70" i="1" s="1"/>
  <c r="W70" i="1"/>
  <c r="V70" i="1"/>
  <c r="U70" i="1"/>
  <c r="T70" i="1"/>
  <c r="S70" i="1"/>
  <c r="R70" i="1"/>
  <c r="Q70" i="1"/>
  <c r="P70" i="1"/>
  <c r="AC69" i="1"/>
  <c r="X69" i="1"/>
  <c r="Z69" i="1" s="1"/>
  <c r="W69" i="1"/>
  <c r="V69" i="1"/>
  <c r="U69" i="1"/>
  <c r="T69" i="1"/>
  <c r="S69" i="1"/>
  <c r="R69" i="1"/>
  <c r="Q69" i="1"/>
  <c r="P69" i="1"/>
  <c r="AC68" i="1"/>
  <c r="Z68" i="1"/>
  <c r="X68" i="1"/>
  <c r="W68" i="1"/>
  <c r="V68" i="1"/>
  <c r="U68" i="1"/>
  <c r="T68" i="1"/>
  <c r="S68" i="1"/>
  <c r="R68" i="1"/>
  <c r="Q68" i="1"/>
  <c r="P68" i="1"/>
  <c r="AC67" i="1"/>
  <c r="X67" i="1"/>
  <c r="Z67" i="1" s="1"/>
  <c r="W67" i="1"/>
  <c r="V67" i="1"/>
  <c r="U67" i="1"/>
  <c r="T67" i="1"/>
  <c r="S67" i="1"/>
  <c r="R67" i="1"/>
  <c r="Q67" i="1"/>
  <c r="P67" i="1"/>
  <c r="AC66" i="1"/>
  <c r="X66" i="1"/>
  <c r="Z66" i="1" s="1"/>
  <c r="W66" i="1"/>
  <c r="V66" i="1"/>
  <c r="U66" i="1"/>
  <c r="T66" i="1"/>
  <c r="S66" i="1"/>
  <c r="R66" i="1"/>
  <c r="Q66" i="1"/>
  <c r="P66" i="1"/>
  <c r="AC65" i="1"/>
  <c r="X65" i="1"/>
  <c r="Z65" i="1" s="1"/>
  <c r="W65" i="1"/>
  <c r="V65" i="1"/>
  <c r="U65" i="1"/>
  <c r="T65" i="1"/>
  <c r="S65" i="1"/>
  <c r="R65" i="1"/>
  <c r="Q65" i="1"/>
  <c r="P65" i="1"/>
  <c r="AC64" i="1"/>
  <c r="X64" i="1"/>
  <c r="Z64" i="1" s="1"/>
  <c r="W64" i="1"/>
  <c r="V64" i="1"/>
  <c r="U64" i="1"/>
  <c r="T64" i="1"/>
  <c r="S64" i="1"/>
  <c r="R64" i="1"/>
  <c r="Q64" i="1"/>
  <c r="P64" i="1"/>
  <c r="AC63" i="1"/>
  <c r="X63" i="1"/>
  <c r="Z63" i="1" s="1"/>
  <c r="W63" i="1"/>
  <c r="V63" i="1"/>
  <c r="U63" i="1"/>
  <c r="T63" i="1"/>
  <c r="S63" i="1"/>
  <c r="R63" i="1"/>
  <c r="Q63" i="1"/>
  <c r="P63" i="1"/>
  <c r="AC62" i="1"/>
  <c r="X62" i="1"/>
  <c r="Z62" i="1" s="1"/>
  <c r="W62" i="1"/>
  <c r="V62" i="1"/>
  <c r="U62" i="1"/>
  <c r="T62" i="1"/>
  <c r="S62" i="1"/>
  <c r="R62" i="1"/>
  <c r="Q62" i="1"/>
  <c r="P62" i="1"/>
  <c r="AC61" i="1"/>
  <c r="X61" i="1"/>
  <c r="Z61" i="1" s="1"/>
  <c r="W61" i="1"/>
  <c r="V61" i="1"/>
  <c r="U61" i="1"/>
  <c r="T61" i="1"/>
  <c r="S61" i="1"/>
  <c r="R61" i="1"/>
  <c r="Q61" i="1"/>
  <c r="P61" i="1"/>
  <c r="AC60" i="1"/>
  <c r="X60" i="1"/>
  <c r="Z60" i="1" s="1"/>
  <c r="W60" i="1"/>
  <c r="V60" i="1"/>
  <c r="U60" i="1"/>
  <c r="T60" i="1"/>
  <c r="S60" i="1"/>
  <c r="R60" i="1"/>
  <c r="Q60" i="1"/>
  <c r="P60" i="1"/>
  <c r="AC59" i="1"/>
  <c r="X59" i="1"/>
  <c r="Z59" i="1" s="1"/>
  <c r="W59" i="1"/>
  <c r="V59" i="1"/>
  <c r="U59" i="1"/>
  <c r="T59" i="1"/>
  <c r="S59" i="1"/>
  <c r="R59" i="1"/>
  <c r="Q59" i="1"/>
  <c r="P59" i="1"/>
  <c r="AC58" i="1"/>
  <c r="X58" i="1"/>
  <c r="Z58" i="1" s="1"/>
  <c r="W58" i="1"/>
  <c r="V58" i="1"/>
  <c r="U58" i="1"/>
  <c r="T58" i="1"/>
  <c r="S58" i="1"/>
  <c r="R58" i="1"/>
  <c r="Q58" i="1"/>
  <c r="P58" i="1"/>
  <c r="AC57" i="1"/>
  <c r="Z57" i="1"/>
  <c r="X57" i="1"/>
  <c r="W57" i="1"/>
  <c r="V57" i="1"/>
  <c r="U57" i="1"/>
  <c r="T57" i="1"/>
  <c r="S57" i="1"/>
  <c r="R57" i="1"/>
  <c r="Q57" i="1"/>
  <c r="P57" i="1"/>
  <c r="AC56" i="1"/>
  <c r="X56" i="1"/>
  <c r="Z56" i="1" s="1"/>
  <c r="W56" i="1"/>
  <c r="V56" i="1"/>
  <c r="U56" i="1"/>
  <c r="T56" i="1"/>
  <c r="S56" i="1"/>
  <c r="R56" i="1"/>
  <c r="Q56" i="1"/>
  <c r="P56" i="1"/>
  <c r="AC55" i="1"/>
  <c r="X55" i="1"/>
  <c r="Z55" i="1" s="1"/>
  <c r="W55" i="1"/>
  <c r="V55" i="1"/>
  <c r="U55" i="1"/>
  <c r="T55" i="1"/>
  <c r="S55" i="1"/>
  <c r="R55" i="1"/>
  <c r="Q55" i="1"/>
  <c r="P55" i="1"/>
  <c r="AC54" i="1"/>
  <c r="X54" i="1"/>
  <c r="Z54" i="1" s="1"/>
  <c r="W54" i="1"/>
  <c r="V54" i="1"/>
  <c r="U54" i="1"/>
  <c r="T54" i="1"/>
  <c r="S54" i="1"/>
  <c r="R54" i="1"/>
  <c r="Q54" i="1"/>
  <c r="P54" i="1"/>
  <c r="AC53" i="1"/>
  <c r="X53" i="1"/>
  <c r="Z53" i="1" s="1"/>
  <c r="W53" i="1"/>
  <c r="V53" i="1"/>
  <c r="U53" i="1"/>
  <c r="T53" i="1"/>
  <c r="S53" i="1"/>
  <c r="R53" i="1"/>
  <c r="Q53" i="1"/>
  <c r="P53" i="1"/>
  <c r="AC52" i="1"/>
  <c r="X52" i="1"/>
  <c r="Z52" i="1" s="1"/>
  <c r="W52" i="1"/>
  <c r="V52" i="1"/>
  <c r="U52" i="1"/>
  <c r="T52" i="1"/>
  <c r="S52" i="1"/>
  <c r="R52" i="1"/>
  <c r="Q52" i="1"/>
  <c r="P52" i="1"/>
  <c r="AC51" i="1"/>
  <c r="X51" i="1"/>
  <c r="Z51" i="1" s="1"/>
  <c r="W51" i="1"/>
  <c r="V51" i="1"/>
  <c r="U51" i="1"/>
  <c r="T51" i="1"/>
  <c r="S51" i="1"/>
  <c r="R51" i="1"/>
  <c r="Q51" i="1"/>
  <c r="P51" i="1"/>
  <c r="AC50" i="1"/>
  <c r="X50" i="1"/>
  <c r="Z50" i="1" s="1"/>
  <c r="W50" i="1"/>
  <c r="V50" i="1"/>
  <c r="U50" i="1"/>
  <c r="T50" i="1"/>
  <c r="S50" i="1"/>
  <c r="R50" i="1"/>
  <c r="Q50" i="1"/>
  <c r="P50" i="1"/>
  <c r="AC49" i="1"/>
  <c r="X49" i="1"/>
  <c r="Z49" i="1" s="1"/>
  <c r="W49" i="1"/>
  <c r="V49" i="1"/>
  <c r="U49" i="1"/>
  <c r="T49" i="1"/>
  <c r="S49" i="1"/>
  <c r="R49" i="1"/>
  <c r="Q49" i="1"/>
  <c r="P49" i="1"/>
  <c r="AC48" i="1"/>
  <c r="X48" i="1"/>
  <c r="Z48" i="1" s="1"/>
  <c r="W48" i="1"/>
  <c r="V48" i="1"/>
  <c r="U48" i="1"/>
  <c r="T48" i="1"/>
  <c r="S48" i="1"/>
  <c r="R48" i="1"/>
  <c r="Q48" i="1"/>
  <c r="P48" i="1"/>
  <c r="AC47" i="1"/>
  <c r="X47" i="1"/>
  <c r="Z47" i="1" s="1"/>
  <c r="W47" i="1"/>
  <c r="V47" i="1"/>
  <c r="U47" i="1"/>
  <c r="T47" i="1"/>
  <c r="S47" i="1"/>
  <c r="R47" i="1"/>
  <c r="Q47" i="1"/>
  <c r="P47" i="1"/>
  <c r="AC46" i="1"/>
  <c r="X46" i="1"/>
  <c r="Z46" i="1" s="1"/>
  <c r="W46" i="1"/>
  <c r="V46" i="1"/>
  <c r="U46" i="1"/>
  <c r="T46" i="1"/>
  <c r="S46" i="1"/>
  <c r="R46" i="1"/>
  <c r="Q46" i="1"/>
  <c r="P46" i="1"/>
  <c r="AC45" i="1"/>
  <c r="X45" i="1"/>
  <c r="Z45" i="1" s="1"/>
  <c r="W45" i="1"/>
  <c r="V45" i="1"/>
  <c r="U45" i="1"/>
  <c r="T45" i="1"/>
  <c r="S45" i="1"/>
  <c r="R45" i="1"/>
  <c r="Q45" i="1"/>
  <c r="P45" i="1"/>
  <c r="AC44" i="1"/>
  <c r="X44" i="1"/>
  <c r="Z44" i="1" s="1"/>
  <c r="W44" i="1"/>
  <c r="V44" i="1"/>
  <c r="U44" i="1"/>
  <c r="T44" i="1"/>
  <c r="S44" i="1"/>
  <c r="R44" i="1"/>
  <c r="Q44" i="1"/>
  <c r="P44" i="1"/>
  <c r="AC43" i="1"/>
  <c r="X43" i="1"/>
  <c r="Z43" i="1" s="1"/>
  <c r="W43" i="1"/>
  <c r="V43" i="1"/>
  <c r="U43" i="1"/>
  <c r="T43" i="1"/>
  <c r="S43" i="1"/>
  <c r="R43" i="1"/>
  <c r="Q43" i="1"/>
  <c r="P43" i="1"/>
  <c r="AC42" i="1"/>
  <c r="X42" i="1"/>
  <c r="Z42" i="1" s="1"/>
  <c r="W42" i="1"/>
  <c r="V42" i="1"/>
  <c r="U42" i="1"/>
  <c r="T42" i="1"/>
  <c r="S42" i="1"/>
  <c r="R42" i="1"/>
  <c r="Q42" i="1"/>
  <c r="P42" i="1"/>
  <c r="AC41" i="1"/>
  <c r="X41" i="1"/>
  <c r="Z41" i="1" s="1"/>
  <c r="W41" i="1"/>
  <c r="V41" i="1"/>
  <c r="U41" i="1"/>
  <c r="T41" i="1"/>
  <c r="S41" i="1"/>
  <c r="R41" i="1"/>
  <c r="Q41" i="1"/>
  <c r="P41" i="1"/>
  <c r="AC40" i="1"/>
  <c r="X40" i="1"/>
  <c r="Z40" i="1" s="1"/>
  <c r="W40" i="1"/>
  <c r="V40" i="1"/>
  <c r="U40" i="1"/>
  <c r="T40" i="1"/>
  <c r="S40" i="1"/>
  <c r="R40" i="1"/>
  <c r="Q40" i="1"/>
  <c r="P40" i="1"/>
  <c r="AC39" i="1"/>
  <c r="X39" i="1"/>
  <c r="Z39" i="1" s="1"/>
  <c r="W39" i="1"/>
  <c r="V39" i="1"/>
  <c r="U39" i="1"/>
  <c r="T39" i="1"/>
  <c r="S39" i="1"/>
  <c r="R39" i="1"/>
  <c r="Q39" i="1"/>
  <c r="P39" i="1"/>
  <c r="AC38" i="1"/>
  <c r="X38" i="1"/>
  <c r="Z38" i="1" s="1"/>
  <c r="W38" i="1"/>
  <c r="V38" i="1"/>
  <c r="U38" i="1"/>
  <c r="T38" i="1"/>
  <c r="S38" i="1"/>
  <c r="R38" i="1"/>
  <c r="Q38" i="1"/>
  <c r="P38" i="1"/>
  <c r="AC37" i="1"/>
  <c r="X37" i="1"/>
  <c r="Z37" i="1" s="1"/>
  <c r="W37" i="1"/>
  <c r="V37" i="1"/>
  <c r="U37" i="1"/>
  <c r="T37" i="1"/>
  <c r="S37" i="1"/>
  <c r="R37" i="1"/>
  <c r="Q37" i="1"/>
  <c r="P37" i="1"/>
  <c r="AC36" i="1"/>
  <c r="X36" i="1"/>
  <c r="Z36" i="1" s="1"/>
  <c r="W36" i="1"/>
  <c r="V36" i="1"/>
  <c r="U36" i="1"/>
  <c r="T36" i="1"/>
  <c r="S36" i="1"/>
  <c r="R36" i="1"/>
  <c r="Q36" i="1"/>
  <c r="P36" i="1"/>
  <c r="AC35" i="1"/>
  <c r="X35" i="1"/>
  <c r="Z35" i="1" s="1"/>
  <c r="W35" i="1"/>
  <c r="V35" i="1"/>
  <c r="U35" i="1"/>
  <c r="T35" i="1"/>
  <c r="S35" i="1"/>
  <c r="R35" i="1"/>
  <c r="Q35" i="1"/>
  <c r="P35" i="1"/>
  <c r="AC34" i="1"/>
  <c r="X34" i="1"/>
  <c r="Z34" i="1" s="1"/>
  <c r="W34" i="1"/>
  <c r="V34" i="1"/>
  <c r="U34" i="1"/>
  <c r="T34" i="1"/>
  <c r="S34" i="1"/>
  <c r="R34" i="1"/>
  <c r="Q34" i="1"/>
  <c r="P34" i="1"/>
  <c r="AC33" i="1"/>
  <c r="X33" i="1"/>
  <c r="Z33" i="1" s="1"/>
  <c r="W33" i="1"/>
  <c r="V33" i="1"/>
  <c r="U33" i="1"/>
  <c r="T33" i="1"/>
  <c r="S33" i="1"/>
  <c r="R33" i="1"/>
  <c r="Q33" i="1"/>
  <c r="P33" i="1"/>
  <c r="AC32" i="1"/>
  <c r="X32" i="1"/>
  <c r="Z32" i="1" s="1"/>
  <c r="W32" i="1"/>
  <c r="V32" i="1"/>
  <c r="U32" i="1"/>
  <c r="T32" i="1"/>
  <c r="S32" i="1"/>
  <c r="R32" i="1"/>
  <c r="Q32" i="1"/>
  <c r="P32" i="1"/>
  <c r="AC31" i="1"/>
  <c r="X31" i="1"/>
  <c r="Z31" i="1" s="1"/>
  <c r="W31" i="1"/>
  <c r="V31" i="1"/>
  <c r="U31" i="1"/>
  <c r="T31" i="1"/>
  <c r="S31" i="1"/>
  <c r="R31" i="1"/>
  <c r="Q31" i="1"/>
  <c r="P31" i="1"/>
  <c r="AC30" i="1"/>
  <c r="X30" i="1"/>
  <c r="Z30" i="1" s="1"/>
  <c r="W30" i="1"/>
  <c r="V30" i="1"/>
  <c r="U30" i="1"/>
  <c r="T30" i="1"/>
  <c r="S30" i="1"/>
  <c r="R30" i="1"/>
  <c r="Q30" i="1"/>
  <c r="P30" i="1"/>
  <c r="AC29" i="1"/>
  <c r="X29" i="1"/>
  <c r="Z29" i="1" s="1"/>
  <c r="W29" i="1"/>
  <c r="V29" i="1"/>
  <c r="U29" i="1"/>
  <c r="T29" i="1"/>
  <c r="S29" i="1"/>
  <c r="R29" i="1"/>
  <c r="Q29" i="1"/>
  <c r="P29" i="1"/>
  <c r="AC28" i="1"/>
  <c r="X28" i="1"/>
  <c r="Z28" i="1" s="1"/>
  <c r="W28" i="1"/>
  <c r="V28" i="1"/>
  <c r="U28" i="1"/>
  <c r="T28" i="1"/>
  <c r="S28" i="1"/>
  <c r="R28" i="1"/>
  <c r="Q28" i="1"/>
  <c r="P28" i="1"/>
  <c r="AC27" i="1"/>
  <c r="X27" i="1"/>
  <c r="Z27" i="1" s="1"/>
  <c r="W27" i="1"/>
  <c r="V27" i="1"/>
  <c r="U27" i="1"/>
  <c r="T27" i="1"/>
  <c r="S27" i="1"/>
  <c r="R27" i="1"/>
  <c r="Q27" i="1"/>
  <c r="P27" i="1"/>
  <c r="AC26" i="1"/>
  <c r="X26" i="1"/>
  <c r="Z26" i="1" s="1"/>
  <c r="W26" i="1"/>
  <c r="V26" i="1"/>
  <c r="U26" i="1"/>
  <c r="T26" i="1"/>
  <c r="S26" i="1"/>
  <c r="R26" i="1"/>
  <c r="Q26" i="1"/>
  <c r="P26" i="1"/>
  <c r="AC25" i="1"/>
  <c r="X25" i="1"/>
  <c r="Z25" i="1" s="1"/>
  <c r="W25" i="1"/>
  <c r="V25" i="1"/>
  <c r="U25" i="1"/>
  <c r="T25" i="1"/>
  <c r="S25" i="1"/>
  <c r="R25" i="1"/>
  <c r="Q25" i="1"/>
  <c r="P25" i="1"/>
  <c r="AC24" i="1"/>
  <c r="X24" i="1"/>
  <c r="Z24" i="1" s="1"/>
  <c r="W24" i="1"/>
  <c r="V24" i="1"/>
  <c r="U24" i="1"/>
  <c r="T24" i="1"/>
  <c r="S24" i="1"/>
  <c r="R24" i="1"/>
  <c r="Q24" i="1"/>
  <c r="P24" i="1"/>
  <c r="AC23" i="1"/>
  <c r="X23" i="1"/>
  <c r="Z23" i="1" s="1"/>
  <c r="W23" i="1"/>
  <c r="V23" i="1"/>
  <c r="U23" i="1"/>
  <c r="T23" i="1"/>
  <c r="S23" i="1"/>
  <c r="R23" i="1"/>
  <c r="Q23" i="1"/>
  <c r="P23" i="1"/>
  <c r="AC22" i="1"/>
  <c r="X22" i="1"/>
  <c r="Z22" i="1" s="1"/>
  <c r="W22" i="1"/>
  <c r="V22" i="1"/>
  <c r="U22" i="1"/>
  <c r="T22" i="1"/>
  <c r="S22" i="1"/>
  <c r="R22" i="1"/>
  <c r="Q22" i="1"/>
  <c r="P22" i="1"/>
  <c r="AC21" i="1"/>
  <c r="X21" i="1"/>
  <c r="Z21" i="1" s="1"/>
  <c r="W21" i="1"/>
  <c r="V21" i="1"/>
  <c r="U21" i="1"/>
  <c r="T21" i="1"/>
  <c r="S21" i="1"/>
  <c r="R21" i="1"/>
  <c r="Q21" i="1"/>
  <c r="P21" i="1"/>
  <c r="AC20" i="1"/>
  <c r="Z20" i="1"/>
  <c r="X20" i="1"/>
  <c r="W20" i="1"/>
  <c r="V20" i="1"/>
  <c r="U20" i="1"/>
  <c r="T20" i="1"/>
  <c r="S20" i="1"/>
  <c r="R20" i="1"/>
  <c r="Q20" i="1"/>
  <c r="P20" i="1"/>
  <c r="AC19" i="1"/>
  <c r="X19" i="1"/>
  <c r="Z19" i="1" s="1"/>
  <c r="W19" i="1"/>
  <c r="V19" i="1"/>
  <c r="U19" i="1"/>
  <c r="T19" i="1"/>
  <c r="S19" i="1"/>
  <c r="R19" i="1"/>
  <c r="Q19" i="1"/>
  <c r="P19" i="1"/>
  <c r="AC18" i="1"/>
  <c r="X18" i="1"/>
  <c r="Z18" i="1" s="1"/>
  <c r="W18" i="1"/>
  <c r="V18" i="1"/>
  <c r="U18" i="1"/>
  <c r="T18" i="1"/>
  <c r="S18" i="1"/>
  <c r="R18" i="1"/>
  <c r="Q18" i="1"/>
  <c r="P18" i="1"/>
  <c r="AC17" i="1"/>
  <c r="X17" i="1"/>
  <c r="Z17" i="1" s="1"/>
  <c r="W17" i="1"/>
  <c r="V17" i="1"/>
  <c r="U17" i="1"/>
  <c r="T17" i="1"/>
  <c r="S17" i="1"/>
  <c r="R17" i="1"/>
  <c r="Q17" i="1"/>
  <c r="P17" i="1"/>
  <c r="AC16" i="1"/>
  <c r="X16" i="1"/>
  <c r="Z16" i="1" s="1"/>
  <c r="W16" i="1"/>
  <c r="V16" i="1"/>
  <c r="U16" i="1"/>
  <c r="T16" i="1"/>
  <c r="S16" i="1"/>
  <c r="R16" i="1"/>
  <c r="Q16" i="1"/>
  <c r="P16" i="1"/>
  <c r="AC15" i="1"/>
  <c r="X15" i="1"/>
  <c r="Z15" i="1" s="1"/>
  <c r="W15" i="1"/>
  <c r="V15" i="1"/>
  <c r="U15" i="1"/>
  <c r="T15" i="1"/>
  <c r="S15" i="1"/>
  <c r="R15" i="1"/>
  <c r="Q15" i="1"/>
  <c r="P15" i="1"/>
  <c r="AC14" i="1"/>
  <c r="X14" i="1"/>
  <c r="Z14" i="1" s="1"/>
  <c r="W14" i="1"/>
  <c r="V14" i="1"/>
  <c r="U14" i="1"/>
  <c r="T14" i="1"/>
  <c r="S14" i="1"/>
  <c r="R14" i="1"/>
  <c r="Q14" i="1"/>
  <c r="P14" i="1"/>
  <c r="AC13" i="1"/>
  <c r="X13" i="1"/>
  <c r="Z13" i="1" s="1"/>
  <c r="W13" i="1"/>
  <c r="V13" i="1"/>
  <c r="U13" i="1"/>
  <c r="T13" i="1"/>
  <c r="S13" i="1"/>
  <c r="R13" i="1"/>
  <c r="Q13" i="1"/>
  <c r="P13" i="1"/>
  <c r="AC12" i="1"/>
  <c r="X12" i="1"/>
  <c r="Z12" i="1" s="1"/>
  <c r="W12" i="1"/>
  <c r="V12" i="1"/>
  <c r="U12" i="1"/>
  <c r="T12" i="1"/>
  <c r="S12" i="1"/>
  <c r="R12" i="1"/>
  <c r="Q12" i="1"/>
  <c r="P12" i="1"/>
  <c r="AC11" i="1"/>
  <c r="X11" i="1"/>
  <c r="Z11" i="1" s="1"/>
  <c r="W11" i="1"/>
  <c r="V11" i="1"/>
  <c r="U11" i="1"/>
  <c r="T11" i="1"/>
  <c r="S11" i="1"/>
  <c r="R11" i="1"/>
  <c r="Q11" i="1"/>
  <c r="P11" i="1"/>
  <c r="AC10" i="1"/>
  <c r="X10" i="1"/>
  <c r="Z10" i="1" s="1"/>
  <c r="W10" i="1"/>
  <c r="V10" i="1"/>
  <c r="U10" i="1"/>
  <c r="T10" i="1"/>
  <c r="S10" i="1"/>
  <c r="R10" i="1"/>
  <c r="Q10" i="1"/>
  <c r="P10" i="1"/>
  <c r="AC9" i="1"/>
  <c r="X9" i="1"/>
  <c r="Z9" i="1" s="1"/>
  <c r="W9" i="1"/>
  <c r="V9" i="1"/>
  <c r="U9" i="1"/>
  <c r="T9" i="1"/>
  <c r="S9" i="1"/>
  <c r="R9" i="1"/>
  <c r="Q9" i="1"/>
  <c r="P9" i="1"/>
  <c r="AC8" i="1"/>
  <c r="X8" i="1"/>
  <c r="Z8" i="1" s="1"/>
  <c r="W8" i="1"/>
  <c r="V8" i="1"/>
  <c r="U8" i="1"/>
  <c r="T8" i="1"/>
  <c r="S8" i="1"/>
  <c r="R8" i="1"/>
  <c r="Q8" i="1"/>
  <c r="P8" i="1"/>
  <c r="AC7" i="1"/>
  <c r="X7" i="1"/>
  <c r="Z7" i="1" s="1"/>
  <c r="W7" i="1"/>
  <c r="V7" i="1"/>
  <c r="U7" i="1"/>
  <c r="T7" i="1"/>
  <c r="S7" i="1"/>
  <c r="R7" i="1"/>
  <c r="Q7" i="1"/>
  <c r="P7" i="1"/>
  <c r="AC6" i="1"/>
  <c r="X6" i="1"/>
  <c r="Z6" i="1" s="1"/>
  <c r="W6" i="1"/>
  <c r="V6" i="1"/>
  <c r="U6" i="1"/>
  <c r="T6" i="1"/>
  <c r="S6" i="1"/>
  <c r="R6" i="1"/>
  <c r="Q6" i="1"/>
  <c r="P6" i="1"/>
  <c r="AC5" i="1"/>
  <c r="X5" i="1"/>
  <c r="Z5" i="1" s="1"/>
  <c r="W5" i="1"/>
  <c r="V5" i="1"/>
  <c r="U5" i="1"/>
  <c r="T5" i="1"/>
  <c r="S5" i="1"/>
  <c r="R5" i="1"/>
  <c r="Q5" i="1"/>
  <c r="P5" i="1"/>
  <c r="AC4" i="1"/>
  <c r="X4" i="1"/>
  <c r="Z4" i="1" s="1"/>
  <c r="W4" i="1"/>
  <c r="V4" i="1"/>
  <c r="U4" i="1"/>
  <c r="T4" i="1"/>
  <c r="S4" i="1"/>
  <c r="R4" i="1"/>
  <c r="Q4" i="1"/>
  <c r="P4" i="1"/>
  <c r="AC3" i="1"/>
  <c r="X3" i="1"/>
  <c r="Z3" i="1" s="1"/>
  <c r="W3" i="1"/>
  <c r="V3" i="1"/>
  <c r="U3" i="1"/>
  <c r="T3" i="1"/>
  <c r="S3" i="1"/>
  <c r="R3" i="1"/>
  <c r="Q3" i="1"/>
  <c r="P3" i="1"/>
  <c r="AC2" i="1"/>
  <c r="X2" i="1"/>
  <c r="Z2" i="1" s="1"/>
  <c r="W2" i="1"/>
  <c r="V2" i="1"/>
  <c r="U2" i="1"/>
  <c r="T2" i="1"/>
  <c r="S2" i="1"/>
  <c r="R2" i="1"/>
  <c r="Q2" i="1"/>
  <c r="P2"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76B0E59-01D6-4E92-B07F-1105FF2A64B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9CC3BFC1-D812-4A9C-9688-6582FD99EC3B}" name="WorksheetConnection_DATA(RAW CUM CLEANED)!$P$1:$AC$202" type="102" refreshedVersion="8" minRefreshableVersion="5">
    <extLst>
      <ext xmlns:x15="http://schemas.microsoft.com/office/spreadsheetml/2010/11/main" uri="{DE250136-89BD-433C-8126-D09CA5730AF9}">
        <x15:connection id="Range" autoDelete="1">
          <x15:rangePr sourceName="_xlcn.WorksheetConnection_DATARAWCUMCLEANEDP1AC2021"/>
        </x15:connection>
      </ext>
    </extLst>
  </connection>
</connections>
</file>

<file path=xl/sharedStrings.xml><?xml version="1.0" encoding="utf-8"?>
<sst xmlns="http://schemas.openxmlformats.org/spreadsheetml/2006/main" count="1898" uniqueCount="475">
  <si>
    <t>Order_ID</t>
  </si>
  <si>
    <t>Customer_Name</t>
  </si>
  <si>
    <t>Product</t>
  </si>
  <si>
    <t>Category</t>
  </si>
  <si>
    <t>Region</t>
  </si>
  <si>
    <t>Salesperson</t>
  </si>
  <si>
    <t>Units_Sold</t>
  </si>
  <si>
    <t>Unit_Price</t>
  </si>
  <si>
    <t>Revenue</t>
  </si>
  <si>
    <t>Cost</t>
  </si>
  <si>
    <t>Profit</t>
  </si>
  <si>
    <t>Target_Sales</t>
  </si>
  <si>
    <t>Payment_Mode</t>
  </si>
  <si>
    <t>Order_Status</t>
  </si>
  <si>
    <t>ORD1031</t>
  </si>
  <si>
    <t>Desk</t>
  </si>
  <si>
    <t>Furniture</t>
  </si>
  <si>
    <t>West</t>
  </si>
  <si>
    <t>Amit Paul</t>
  </si>
  <si>
    <t>Card</t>
  </si>
  <si>
    <t>Delivered</t>
  </si>
  <si>
    <t>ORD1173</t>
  </si>
  <si>
    <t>Pen Pack</t>
  </si>
  <si>
    <t>Stationery</t>
  </si>
  <si>
    <t>East</t>
  </si>
  <si>
    <t>Rahul Das</t>
  </si>
  <si>
    <t>UPI</t>
  </si>
  <si>
    <t>ORD1085</t>
  </si>
  <si>
    <t>Cash</t>
  </si>
  <si>
    <t>ORD1200</t>
  </si>
  <si>
    <t>South</t>
  </si>
  <si>
    <t>Pooja Dey</t>
  </si>
  <si>
    <t>ORD1061</t>
  </si>
  <si>
    <t>Bookshelf</t>
  </si>
  <si>
    <t>ORD1156</t>
  </si>
  <si>
    <t>Priyanka Das</t>
  </si>
  <si>
    <t>Printer</t>
  </si>
  <si>
    <t>Electronics</t>
  </si>
  <si>
    <t>ORD1046</t>
  </si>
  <si>
    <t>Deepa Sharma</t>
  </si>
  <si>
    <t>Office Chair</t>
  </si>
  <si>
    <t>North</t>
  </si>
  <si>
    <t>Sneha Roy</t>
  </si>
  <si>
    <t>Pending</t>
  </si>
  <si>
    <t>Sourav Dutta</t>
  </si>
  <si>
    <t>ORD1010</t>
  </si>
  <si>
    <t>Vikram Saha</t>
  </si>
  <si>
    <t>Marker Set</t>
  </si>
  <si>
    <t>ORD1197</t>
  </si>
  <si>
    <t>Vikram Roy</t>
  </si>
  <si>
    <t>ORD1137</t>
  </si>
  <si>
    <t>Ayan Mukhopadhyay</t>
  </si>
  <si>
    <t>ORD1188</t>
  </si>
  <si>
    <t>Ritika Sen</t>
  </si>
  <si>
    <t>ORD1171</t>
  </si>
  <si>
    <t>Ankit Das</t>
  </si>
  <si>
    <t>Laptop</t>
  </si>
  <si>
    <t>ORD1127</t>
  </si>
  <si>
    <t>Aniket Das</t>
  </si>
  <si>
    <t>ORD1016</t>
  </si>
  <si>
    <t>Trisha Dey</t>
  </si>
  <si>
    <t>ORD1074</t>
  </si>
  <si>
    <t>Diya Sharma</t>
  </si>
  <si>
    <t>ORD1166</t>
  </si>
  <si>
    <t>Nandini Roy</t>
  </si>
  <si>
    <t>ORD1019</t>
  </si>
  <si>
    <t>Ayush Verma</t>
  </si>
  <si>
    <t>ORD1169</t>
  </si>
  <si>
    <t>Rahul Jain</t>
  </si>
  <si>
    <t>ORD1094</t>
  </si>
  <si>
    <t>Snehal Ghosh</t>
  </si>
  <si>
    <t>ORD1076</t>
  </si>
  <si>
    <t>Poulomi Sen</t>
  </si>
  <si>
    <t>ORD1056</t>
  </si>
  <si>
    <t>Anusha Dey</t>
  </si>
  <si>
    <t>ORD1148</t>
  </si>
  <si>
    <t>Riya Dutta</t>
  </si>
  <si>
    <t>ORD1110</t>
  </si>
  <si>
    <t>Trisha Roy</t>
  </si>
  <si>
    <t>ORD1109</t>
  </si>
  <si>
    <t>Debashis Pal</t>
  </si>
  <si>
    <t>ORD1143</t>
  </si>
  <si>
    <t>Rohan Dasgupta</t>
  </si>
  <si>
    <t>ORD1026</t>
  </si>
  <si>
    <t>ORD1126</t>
  </si>
  <si>
    <t>Diya Ghosh</t>
  </si>
  <si>
    <t>ORD1017</t>
  </si>
  <si>
    <t>Rajiv Ghosh</t>
  </si>
  <si>
    <t>Monitor</t>
  </si>
  <si>
    <t>ORD1174</t>
  </si>
  <si>
    <t>Trisha Ghosh</t>
  </si>
  <si>
    <t>ORD1193</t>
  </si>
  <si>
    <t>Arjun Das</t>
  </si>
  <si>
    <t>ORD1070</t>
  </si>
  <si>
    <t>Tanisha Saha</t>
  </si>
  <si>
    <t>ORD1102</t>
  </si>
  <si>
    <t>Rohit Sen</t>
  </si>
  <si>
    <t>ORD1068</t>
  </si>
  <si>
    <t>Shalini Dutta</t>
  </si>
  <si>
    <t>Notebook</t>
  </si>
  <si>
    <t>ORD1105</t>
  </si>
  <si>
    <t>Arijit Sharma</t>
  </si>
  <si>
    <t>ORD1133</t>
  </si>
  <si>
    <t>Rahul Kapoor</t>
  </si>
  <si>
    <t>ORD1181</t>
  </si>
  <si>
    <t>Ayan Ghosh</t>
  </si>
  <si>
    <t>ORD1096</t>
  </si>
  <si>
    <t>Ishita Kapoor</t>
  </si>
  <si>
    <t>Rohan Chatterjee</t>
  </si>
  <si>
    <t>ORD1160</t>
  </si>
  <si>
    <t>Sneha Banik</t>
  </si>
  <si>
    <t>ORD1198</t>
  </si>
  <si>
    <t>ORD1163</t>
  </si>
  <si>
    <t>Rohit Banerjee</t>
  </si>
  <si>
    <t>ORD1151</t>
  </si>
  <si>
    <t>Aman Saha</t>
  </si>
  <si>
    <t>ORD1097</t>
  </si>
  <si>
    <t>Rahul Verma</t>
  </si>
  <si>
    <t>ORD1069</t>
  </si>
  <si>
    <t>Kabir Roy</t>
  </si>
  <si>
    <t>ORD1157</t>
  </si>
  <si>
    <t>Anirban Ghosh</t>
  </si>
  <si>
    <t>ORD1087</t>
  </si>
  <si>
    <t>Karan Gupta</t>
  </si>
  <si>
    <t>ORD1101</t>
  </si>
  <si>
    <t>Ananya Ghosh</t>
  </si>
  <si>
    <t>ORD1039</t>
  </si>
  <si>
    <t>Yash Gupta</t>
  </si>
  <si>
    <t>ORD1025</t>
  </si>
  <si>
    <t>Harsh Banerjee</t>
  </si>
  <si>
    <t>ORD1184</t>
  </si>
  <si>
    <t>Pallavi Roy</t>
  </si>
  <si>
    <t>ORD1118</t>
  </si>
  <si>
    <t>RUPSHA BANIK</t>
  </si>
  <si>
    <t>ORD1030</t>
  </si>
  <si>
    <t>Ira Sen</t>
  </si>
  <si>
    <t>ORD1020</t>
  </si>
  <si>
    <t>Simran Kaur</t>
  </si>
  <si>
    <t>ORD1136</t>
  </si>
  <si>
    <t>Ritika Dey</t>
  </si>
  <si>
    <t>ORD1140</t>
  </si>
  <si>
    <t>Pallavi Sen</t>
  </si>
  <si>
    <t>ORD1067</t>
  </si>
  <si>
    <t>Aman Kapoor</t>
  </si>
  <si>
    <t>ORD1066</t>
  </si>
  <si>
    <t>Ritika Mukherjee</t>
  </si>
  <si>
    <t>ORD1006</t>
  </si>
  <si>
    <t>Karan Bose</t>
  </si>
  <si>
    <t>ORD1147</t>
  </si>
  <si>
    <t>Kunal Ghosh</t>
  </si>
  <si>
    <t>ORD1057</t>
  </si>
  <si>
    <t>Rohan Das</t>
  </si>
  <si>
    <t>ORD1098</t>
  </si>
  <si>
    <t>Pooja Sinha</t>
  </si>
  <si>
    <t>ORD1129</t>
  </si>
  <si>
    <t>Sohini Saha</t>
  </si>
  <si>
    <t>ORD1080</t>
  </si>
  <si>
    <t>Shreya Ghosh</t>
  </si>
  <si>
    <t>ORD1116</t>
  </si>
  <si>
    <t>Shivani Mukherjee</t>
  </si>
  <si>
    <t>ORD1175</t>
  </si>
  <si>
    <t>Debashis Roy</t>
  </si>
  <si>
    <t>ORD1032</t>
  </si>
  <si>
    <t>Ankita Pal</t>
  </si>
  <si>
    <t>ORD1013</t>
  </si>
  <si>
    <t>ORD1036</t>
  </si>
  <si>
    <t>Pallavi Dey</t>
  </si>
  <si>
    <t>ORD1029</t>
  </si>
  <si>
    <t>Tanmay Roy</t>
  </si>
  <si>
    <t>ORD1043</t>
  </si>
  <si>
    <t>Rahul Mehta</t>
  </si>
  <si>
    <t>ORD1099</t>
  </si>
  <si>
    <t>Vivek Dutta</t>
  </si>
  <si>
    <t>ORD1144</t>
  </si>
  <si>
    <t>Shreya Kapoor</t>
  </si>
  <si>
    <t>ORD1052</t>
  </si>
  <si>
    <t>Mitali Pal</t>
  </si>
  <si>
    <t>ORD1119</t>
  </si>
  <si>
    <t>Karan Sethi</t>
  </si>
  <si>
    <t>ORD1077</t>
  </si>
  <si>
    <t>Anirban Roy</t>
  </si>
  <si>
    <t>ORD1042</t>
  </si>
  <si>
    <t>Tania Roy</t>
  </si>
  <si>
    <t>ORD1159</t>
  </si>
  <si>
    <t>Kabir Jain</t>
  </si>
  <si>
    <t xml:space="preserve">  ORD1079  </t>
  </si>
  <si>
    <t>Vikas Jain</t>
  </si>
  <si>
    <t>ORD1125</t>
  </si>
  <si>
    <t>Rohan Pal</t>
  </si>
  <si>
    <t>ORD1027</t>
  </si>
  <si>
    <t>Aditya Nanda</t>
  </si>
  <si>
    <t>ORD1141</t>
  </si>
  <si>
    <t>Arijit Roy</t>
  </si>
  <si>
    <t>ORD1179</t>
  </si>
  <si>
    <t>Harsh Gupta</t>
  </si>
  <si>
    <t>ORD1123</t>
  </si>
  <si>
    <t>Vikram Dutta</t>
  </si>
  <si>
    <t>ORD1003</t>
  </si>
  <si>
    <t>Rohan Gupta</t>
  </si>
  <si>
    <t>ORD1078</t>
  </si>
  <si>
    <t>Niharika Das</t>
  </si>
  <si>
    <t>ORD1047</t>
  </si>
  <si>
    <t>Kushal Das</t>
  </si>
  <si>
    <t>ORD1128</t>
  </si>
  <si>
    <t>Priyanka Roy</t>
  </si>
  <si>
    <t>ORD1113</t>
  </si>
  <si>
    <t>Ayush Roy</t>
  </si>
  <si>
    <t>ORD1091</t>
  </si>
  <si>
    <t>Aman Jain</t>
  </si>
  <si>
    <t>ORD1086</t>
  </si>
  <si>
    <t>Madhurima Sen</t>
  </si>
  <si>
    <t>ORD1142</t>
  </si>
  <si>
    <t>Nikita Sen</t>
  </si>
  <si>
    <t>ORD1037</t>
  </si>
  <si>
    <t>Sagnik Roy</t>
  </si>
  <si>
    <t>ORD1120</t>
  </si>
  <si>
    <t>Tania Ghosh</t>
  </si>
  <si>
    <t>ORD1062</t>
  </si>
  <si>
    <t>Meenakshi Roy</t>
  </si>
  <si>
    <t>ORD1023</t>
  </si>
  <si>
    <t>Rohan Sethi</t>
  </si>
  <si>
    <t>ORD1139</t>
  </si>
  <si>
    <t>Harsh Roy</t>
  </si>
  <si>
    <t xml:space="preserve">  ORD1112  </t>
  </si>
  <si>
    <t>Megha Dey</t>
  </si>
  <si>
    <t>ORD1034</t>
  </si>
  <si>
    <t>Megha Kapoor</t>
  </si>
  <si>
    <t>ORD1012</t>
  </si>
  <si>
    <t>Dev Malhotra</t>
  </si>
  <si>
    <t>ORD1168</t>
  </si>
  <si>
    <t>Megha Ghosh</t>
  </si>
  <si>
    <t>ORD1007</t>
  </si>
  <si>
    <t>Meera Iyer</t>
  </si>
  <si>
    <t>ORD1028</t>
  </si>
  <si>
    <t>Shruti Ghosh</t>
  </si>
  <si>
    <t>ORD1172</t>
  </si>
  <si>
    <t>Riya Banik</t>
  </si>
  <si>
    <t>ORD1145</t>
  </si>
  <si>
    <t>ABHISHEK SEN</t>
  </si>
  <si>
    <t xml:space="preserve">  ORD1005  </t>
  </si>
  <si>
    <t>Arjun Nair</t>
  </si>
  <si>
    <t>ORD1033</t>
  </si>
  <si>
    <t>Ritesh Saha</t>
  </si>
  <si>
    <t xml:space="preserve">  nan  </t>
  </si>
  <si>
    <t>Nandini Saha</t>
  </si>
  <si>
    <t>ORD1153</t>
  </si>
  <si>
    <t>Rohit Das</t>
  </si>
  <si>
    <t>ORD1121</t>
  </si>
  <si>
    <t>Arnav Roy</t>
  </si>
  <si>
    <t>ORD1195</t>
  </si>
  <si>
    <t>Rajiv Sen</t>
  </si>
  <si>
    <t>ORD1115</t>
  </si>
  <si>
    <t>Rajat Ghosh</t>
  </si>
  <si>
    <t>ORD1011</t>
  </si>
  <si>
    <t>Ananya Pal</t>
  </si>
  <si>
    <t>ORD1063</t>
  </si>
  <si>
    <t>Harshit Gupta</t>
  </si>
  <si>
    <t>ORD1149</t>
  </si>
  <si>
    <t>ORD1154</t>
  </si>
  <si>
    <t>Ishita Sen</t>
  </si>
  <si>
    <t>ORD1177</t>
  </si>
  <si>
    <t>Ritwik Das</t>
  </si>
  <si>
    <t>ORD1001</t>
  </si>
  <si>
    <t>Aarav Sharma</t>
  </si>
  <si>
    <t>ORD1190</t>
  </si>
  <si>
    <t>Ankita Sharma</t>
  </si>
  <si>
    <t>ORD1071</t>
  </si>
  <si>
    <t>Sumit Paul</t>
  </si>
  <si>
    <t>ORD1164</t>
  </si>
  <si>
    <t>Poulomi Das</t>
  </si>
  <si>
    <t>ORD1065</t>
  </si>
  <si>
    <t>Debojyoti Das</t>
  </si>
  <si>
    <t>ORD1045</t>
  </si>
  <si>
    <t>Ayan Mukherjee</t>
  </si>
  <si>
    <t>ORD1138</t>
  </si>
  <si>
    <t>Tanisha Gupta</t>
  </si>
  <si>
    <t>ORD1041</t>
  </si>
  <si>
    <t>Abir Choudhury</t>
  </si>
  <si>
    <t>ORD1124</t>
  </si>
  <si>
    <t>Neha Banerjee</t>
  </si>
  <si>
    <t>ORD1024</t>
  </si>
  <si>
    <t>Kriti Jain</t>
  </si>
  <si>
    <t>ORD1155</t>
  </si>
  <si>
    <t>Debayan Roy</t>
  </si>
  <si>
    <t>ORD1082</t>
  </si>
  <si>
    <t>Trina Mukherjee</t>
  </si>
  <si>
    <t>ORD1040</t>
  </si>
  <si>
    <t>Shreya Banik</t>
  </si>
  <si>
    <t>ORD1178</t>
  </si>
  <si>
    <t>Nikita Roy</t>
  </si>
  <si>
    <t>Suhani Ghosh</t>
  </si>
  <si>
    <t>ORD1095</t>
  </si>
  <si>
    <t>Tanmay Das</t>
  </si>
  <si>
    <t>ORD1162</t>
  </si>
  <si>
    <t>MITALI SEN</t>
  </si>
  <si>
    <t>ORD1044</t>
  </si>
  <si>
    <t>Monika Sen</t>
  </si>
  <si>
    <t>ORD1146</t>
  </si>
  <si>
    <t>Madhurima Roy</t>
  </si>
  <si>
    <t>ORD1004</t>
  </si>
  <si>
    <t>Neha Kapoor</t>
  </si>
  <si>
    <t>ORD1106</t>
  </si>
  <si>
    <t>Riya Banerjee</t>
  </si>
  <si>
    <t>ORD1054</t>
  </si>
  <si>
    <t>Neha Jain</t>
  </si>
  <si>
    <t>ORD1134</t>
  </si>
  <si>
    <t>MEGHA ROY</t>
  </si>
  <si>
    <t>ORD1191</t>
  </si>
  <si>
    <t>Sagnik Mukherjee</t>
  </si>
  <si>
    <t>ORD1165</t>
  </si>
  <si>
    <t>Sagnik Kapoor</t>
  </si>
  <si>
    <t>ORD1196</t>
  </si>
  <si>
    <t>Ishita Dey</t>
  </si>
  <si>
    <t>ORD1050</t>
  </si>
  <si>
    <t>Isha Kapoor</t>
  </si>
  <si>
    <t>ORD1081</t>
  </si>
  <si>
    <t>Ayush Banerjee</t>
  </si>
  <si>
    <t>ORD1035</t>
  </si>
  <si>
    <t>Arnav Bose</t>
  </si>
  <si>
    <t>ORD1008</t>
  </si>
  <si>
    <t>Sanjay Dutta</t>
  </si>
  <si>
    <t>ORD1111</t>
  </si>
  <si>
    <t>Sagnik Sen</t>
  </si>
  <si>
    <t>ORD1092</t>
  </si>
  <si>
    <t>Megha Banik</t>
  </si>
  <si>
    <t>ORD1084</t>
  </si>
  <si>
    <t>Neha Das</t>
  </si>
  <si>
    <t>ORD1187</t>
  </si>
  <si>
    <t>Kunal Das</t>
  </si>
  <si>
    <t>ORD1192</t>
  </si>
  <si>
    <t>Neha Ghosh</t>
  </si>
  <si>
    <t>ORD1090</t>
  </si>
  <si>
    <t>Ritika Sharma</t>
  </si>
  <si>
    <t>ORD1009</t>
  </si>
  <si>
    <t>Ishita Roy</t>
  </si>
  <si>
    <t>ORD1014</t>
  </si>
  <si>
    <t>Abhishek Roy</t>
  </si>
  <si>
    <t>ORD1060</t>
  </si>
  <si>
    <t>Priyanka Ghosh</t>
  </si>
  <si>
    <t>ORD1182</t>
  </si>
  <si>
    <t>Meenakshi Sen</t>
  </si>
  <si>
    <t>ORD1132</t>
  </si>
  <si>
    <t>Kabir Ghosh</t>
  </si>
  <si>
    <t xml:space="preserve">  ORD1018  </t>
  </si>
  <si>
    <t>Nikita Basu</t>
  </si>
  <si>
    <t>ORD1167</t>
  </si>
  <si>
    <t>Ayush Sen</t>
  </si>
  <si>
    <t>ORD1073</t>
  </si>
  <si>
    <t>Sagnik Chatterjee</t>
  </si>
  <si>
    <t>ORD1186</t>
  </si>
  <si>
    <t>ORD1135</t>
  </si>
  <si>
    <t>Sourav Jain</t>
  </si>
  <si>
    <t>ORD1176</t>
  </si>
  <si>
    <t>Priyanka Saha</t>
  </si>
  <si>
    <t>ORD1194</t>
  </si>
  <si>
    <t>ORD1064</t>
  </si>
  <si>
    <t>Ipsita Sen</t>
  </si>
  <si>
    <t>ORD1055</t>
  </si>
  <si>
    <t>Vivek Agarwal</t>
  </si>
  <si>
    <t>ORD1108</t>
  </si>
  <si>
    <t>Priya Das</t>
  </si>
  <si>
    <t>ORD1051</t>
  </si>
  <si>
    <t>Parth Sinha</t>
  </si>
  <si>
    <t>ORD1170</t>
  </si>
  <si>
    <t>Shruti Roy</t>
  </si>
  <si>
    <t>ORD1059</t>
  </si>
  <si>
    <t>Ankit Saha</t>
  </si>
  <si>
    <t>ORD1049</t>
  </si>
  <si>
    <t>Rajat Dutta</t>
  </si>
  <si>
    <t>ORD1089</t>
  </si>
  <si>
    <t>Sourav Saha</t>
  </si>
  <si>
    <t>ORD1022</t>
  </si>
  <si>
    <t>Diya Mukherjee</t>
  </si>
  <si>
    <t>ORD1058</t>
  </si>
  <si>
    <t>Snehal Roy</t>
  </si>
  <si>
    <t>ORD1161</t>
  </si>
  <si>
    <t>Arjun Dutta</t>
  </si>
  <si>
    <t>Kunal Agarwal</t>
  </si>
  <si>
    <t>ORD1130</t>
  </si>
  <si>
    <t>Ritwik Sen</t>
  </si>
  <si>
    <t>ORD1038</t>
  </si>
  <si>
    <t>Naina Verma</t>
  </si>
  <si>
    <t>ORD1158</t>
  </si>
  <si>
    <t>ORD1199</t>
  </si>
  <si>
    <t>Ayush Kapoor</t>
  </si>
  <si>
    <t>ORD1002</t>
  </si>
  <si>
    <t>Priya Sen</t>
  </si>
  <si>
    <t>Mouse</t>
  </si>
  <si>
    <t>ORD1053</t>
  </si>
  <si>
    <t>Sourav Roy</t>
  </si>
  <si>
    <t>ORD1150</t>
  </si>
  <si>
    <t>ORD1131</t>
  </si>
  <si>
    <t>Ananya Dutta</t>
  </si>
  <si>
    <t>ORD1152</t>
  </si>
  <si>
    <t>Neha Mukherjee</t>
  </si>
  <si>
    <t>ORD1104</t>
  </si>
  <si>
    <t>Mitali Roy</t>
  </si>
  <si>
    <t>ORD1100</t>
  </si>
  <si>
    <t>Nikita Pal</t>
  </si>
  <si>
    <t>ORD1117</t>
  </si>
  <si>
    <t>Abhinav Das</t>
  </si>
  <si>
    <t>ORD1088</t>
  </si>
  <si>
    <t>Priyanka Dey</t>
  </si>
  <si>
    <t>ORD1075</t>
  </si>
  <si>
    <t>Raj Mehta</t>
  </si>
  <si>
    <t>ORD1122</t>
  </si>
  <si>
    <t>ISHANI SEN</t>
  </si>
  <si>
    <t>ORD1021</t>
  </si>
  <si>
    <t>Manav Chatterjee</t>
  </si>
  <si>
    <t>ORD1189</t>
  </si>
  <si>
    <t>ORD1072</t>
  </si>
  <si>
    <t>Rhea Banik</t>
  </si>
  <si>
    <t>ORD1107</t>
  </si>
  <si>
    <t>Kunal Roy</t>
  </si>
  <si>
    <t>ORD1015</t>
  </si>
  <si>
    <t>Soumya Das</t>
  </si>
  <si>
    <t>ORD1093</t>
  </si>
  <si>
    <t>Arjun Roy</t>
  </si>
  <si>
    <t>ORD1180</t>
  </si>
  <si>
    <t>ORD1103</t>
  </si>
  <si>
    <t>Soham Dutta</t>
  </si>
  <si>
    <t>THE FOLLOWING TECHNIQUES ARE COVERED IN THIS EXCEL PROJECT</t>
  </si>
  <si>
    <t>TECHNIQUE</t>
  </si>
  <si>
    <t>COMMON PROBLEM</t>
  </si>
  <si>
    <t>EXCEL FUNCTIONS</t>
  </si>
  <si>
    <t>Remove duplicates</t>
  </si>
  <si>
    <t>Repeated rows inflate totals in pivot tables</t>
  </si>
  <si>
    <t>There are many blank spaces in raw data</t>
  </si>
  <si>
    <t xml:space="preserve">IF , COUNTBLANK functions </t>
  </si>
  <si>
    <t>Row Labels</t>
  </si>
  <si>
    <t>UNKNOWN</t>
  </si>
  <si>
    <t>Grand Total</t>
  </si>
  <si>
    <t>Sum of Profit</t>
  </si>
  <si>
    <t>Count of Order_ID</t>
  </si>
  <si>
    <t>Sum of Units_Sold</t>
  </si>
  <si>
    <t>DATA CLEANING INSTRUCTIONS</t>
  </si>
  <si>
    <t>Sales Revenue Tracker System</t>
  </si>
  <si>
    <t>Welcome to our page</t>
  </si>
  <si>
    <t>TOTAL  REVENUE</t>
  </si>
  <si>
    <t>Topic - Sales Revenue Dashboard with KPI Tracker</t>
  </si>
  <si>
    <t>TOTAL PROFIT</t>
  </si>
  <si>
    <t>PROFIT MARGIN %</t>
  </si>
  <si>
    <t>Manage various blank spaces</t>
  </si>
  <si>
    <t>ORDERS COUNT</t>
  </si>
  <si>
    <t>KPI CALCULATION PART</t>
  </si>
  <si>
    <t>AVERAGE ORDER VALUE</t>
  </si>
  <si>
    <t>TARGET ACHIEVEMENT %</t>
  </si>
  <si>
    <t>DELIVERY SUCCESS RATE</t>
  </si>
  <si>
    <t>REVENUE VS CATEGORY ( REGION WISE )</t>
  </si>
  <si>
    <t>CATEGORY WISE DELIVERY STATUS</t>
  </si>
  <si>
    <t>REGION WISE UNIT SOLD ( FILTERED BY CATEGORY )</t>
  </si>
  <si>
    <t>Sum of Revenue</t>
  </si>
  <si>
    <t>CATEGORY WISE REVENUE BY SALESPERSONS</t>
  </si>
  <si>
    <t>Calculating total revenue</t>
  </si>
  <si>
    <t>SUM function</t>
  </si>
  <si>
    <t xml:space="preserve">Total revenue </t>
  </si>
  <si>
    <t xml:space="preserve">Total profit </t>
  </si>
  <si>
    <t>Calculating total profit</t>
  </si>
  <si>
    <t>Profit margin percentage</t>
  </si>
  <si>
    <t>Calculating overall % of profit</t>
  </si>
  <si>
    <t>Normal percentage formula</t>
  </si>
  <si>
    <t>Order Count</t>
  </si>
  <si>
    <t>COUNTA,UNIQUE functions</t>
  </si>
  <si>
    <t>Total no. of unique orders</t>
  </si>
  <si>
    <t>Average order value</t>
  </si>
  <si>
    <t>Calculate avg order value</t>
  </si>
  <si>
    <t>SUM,COUNTA,UNIQUE functions</t>
  </si>
  <si>
    <t>Target acievement %</t>
  </si>
  <si>
    <t>Calculate target</t>
  </si>
  <si>
    <t>SUBTOTAL function</t>
  </si>
  <si>
    <t>Delivery success rate</t>
  </si>
  <si>
    <t>success of delivery</t>
  </si>
  <si>
    <t>COUNTIF,COUNTA functions</t>
  </si>
  <si>
    <t>Processing</t>
  </si>
  <si>
    <t xml:space="preserve">                                   💸🧾  Sales Revenue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</si>
</sst>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ptos Narrow"/>
      <family val="2"/>
      <scheme val="minor"/>
    </font>
    <font>
      <b/>
      <sz val="12"/>
      <color theme="1"/>
      <name val="Aptos Narrow"/>
      <family val="2"/>
      <scheme val="minor"/>
    </font>
    <font>
      <b/>
      <sz val="28"/>
      <color theme="1"/>
      <name val="Aptos Narrow"/>
      <family val="2"/>
      <scheme val="minor"/>
    </font>
    <font>
      <b/>
      <sz val="36"/>
      <color theme="1"/>
      <name val="Aptos Narrow"/>
      <family val="2"/>
      <scheme val="minor"/>
    </font>
    <font>
      <sz val="14"/>
      <color theme="1"/>
      <name val="Aptos Narrow"/>
      <family val="2"/>
      <scheme val="minor"/>
    </font>
    <font>
      <sz val="28"/>
      <color theme="1"/>
      <name val="Aptos Narrow"/>
      <family val="2"/>
      <scheme val="minor"/>
    </font>
    <font>
      <b/>
      <sz val="18"/>
      <color theme="1"/>
      <name val="Aptos Narrow"/>
      <family val="2"/>
      <scheme val="minor"/>
    </font>
    <font>
      <b/>
      <sz val="18"/>
      <color rgb="FF000000"/>
      <name val="Aptos Narrow"/>
      <family val="2"/>
    </font>
    <font>
      <b/>
      <sz val="26"/>
      <color theme="1"/>
      <name val="Aptos Narrow"/>
      <family val="2"/>
      <scheme val="minor"/>
    </font>
    <font>
      <b/>
      <sz val="24"/>
      <color theme="1"/>
      <name val="Aptos Narrow"/>
      <family val="2"/>
      <scheme val="minor"/>
    </font>
    <font>
      <b/>
      <sz val="48"/>
      <color theme="1"/>
      <name val="Aptos Narrow"/>
      <family val="2"/>
      <scheme val="minor"/>
    </font>
    <font>
      <b/>
      <sz val="16"/>
      <color theme="1"/>
      <name val="Aptos Narrow"/>
      <family val="2"/>
      <scheme val="minor"/>
    </font>
    <font>
      <b/>
      <sz val="20"/>
      <color theme="1"/>
      <name val="Aptos Narrow"/>
      <family val="2"/>
      <scheme val="minor"/>
    </font>
    <font>
      <b/>
      <sz val="24"/>
      <name val="Aptos Narrow"/>
      <family val="2"/>
      <scheme val="minor"/>
    </font>
    <font>
      <b/>
      <sz val="16"/>
      <color rgb="FF000000"/>
      <name val="Aptos Narrow"/>
      <family val="2"/>
    </font>
    <font>
      <b/>
      <sz val="14"/>
      <color rgb="FF000000"/>
      <name val="Aptos Narrow"/>
      <family val="2"/>
    </font>
    <font>
      <b/>
      <sz val="16"/>
      <color indexed="18"/>
      <name val="Aptos Narrow"/>
      <family val="2"/>
    </font>
    <font>
      <b/>
      <sz val="20"/>
      <color indexed="18"/>
      <name val="Aptos Narrow"/>
      <family val="2"/>
    </font>
    <font>
      <b/>
      <sz val="22"/>
      <color indexed="18"/>
      <name val="Aptos Narrow"/>
      <family val="2"/>
      <scheme val="minor"/>
    </font>
    <font>
      <b/>
      <sz val="18"/>
      <color indexed="18"/>
      <name val="Aptos Narrow"/>
      <family val="2"/>
    </font>
    <font>
      <b/>
      <sz val="36"/>
      <color indexed="18"/>
      <name val="Aptos Narrow"/>
      <family val="2"/>
    </font>
    <font>
      <b/>
      <sz val="28"/>
      <color indexed="18"/>
      <name val="Aptos Narrow"/>
      <family val="2"/>
    </font>
    <font>
      <b/>
      <sz val="36"/>
      <color theme="0"/>
      <name val="Aptos Narrow"/>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C000"/>
        <bgColor indexed="64"/>
      </patternFill>
    </fill>
    <fill>
      <patternFill patternType="solid">
        <fgColor theme="4" tint="-0.499984740745262"/>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theme="0"/>
        <bgColor indexed="64"/>
      </patternFill>
    </fill>
    <fill>
      <patternFill patternType="solid">
        <fgColor theme="4"/>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4">
    <xf numFmtId="0" fontId="0" fillId="0" borderId="0" xfId="0"/>
    <xf numFmtId="0" fontId="0" fillId="0" borderId="10" xfId="0" applyBorder="1"/>
    <xf numFmtId="0" fontId="0" fillId="0" borderId="10" xfId="0" applyFill="1" applyBorder="1"/>
    <xf numFmtId="0" fontId="0" fillId="0" borderId="0" xfId="0" applyBorder="1"/>
    <xf numFmtId="0" fontId="22" fillId="0" borderId="0" xfId="0" applyFont="1" applyBorder="1"/>
    <xf numFmtId="0" fontId="0" fillId="0" borderId="0" xfId="0" pivotButton="1"/>
    <xf numFmtId="0" fontId="0" fillId="0" borderId="0" xfId="0" applyAlignment="1">
      <alignment horizontal="left"/>
    </xf>
    <xf numFmtId="0" fontId="0" fillId="0" borderId="0" xfId="0" applyNumberFormat="1"/>
    <xf numFmtId="0" fontId="0" fillId="34" borderId="10" xfId="0" applyFill="1" applyBorder="1"/>
    <xf numFmtId="0" fontId="27" fillId="0" borderId="0" xfId="0" applyFont="1" applyFill="1" applyAlignment="1">
      <alignment wrapText="1"/>
    </xf>
    <xf numFmtId="0" fontId="26" fillId="0" borderId="0" xfId="0" applyFont="1" applyFill="1" applyAlignment="1">
      <alignment wrapText="1"/>
    </xf>
    <xf numFmtId="0" fontId="27" fillId="0" borderId="0" xfId="0" applyFont="1" applyFill="1" applyAlignment="1">
      <alignment horizontal="center"/>
    </xf>
    <xf numFmtId="0" fontId="0" fillId="0" borderId="0" xfId="0" applyFill="1" applyAlignment="1">
      <alignment horizontal="center"/>
    </xf>
    <xf numFmtId="0" fontId="0" fillId="35" borderId="0" xfId="0" applyFill="1"/>
    <xf numFmtId="0" fontId="24" fillId="35" borderId="0" xfId="0" applyFont="1" applyFill="1" applyAlignment="1">
      <alignment horizontal="center"/>
    </xf>
    <xf numFmtId="0" fontId="0" fillId="35" borderId="0" xfId="0" applyFill="1" applyAlignment="1">
      <alignment horizontal="center"/>
    </xf>
    <xf numFmtId="0" fontId="0" fillId="0" borderId="0" xfId="0" applyAlignment="1">
      <alignment horizontal="center"/>
    </xf>
    <xf numFmtId="0" fontId="0" fillId="0" borderId="0" xfId="0" applyFill="1"/>
    <xf numFmtId="0" fontId="30" fillId="33" borderId="0" xfId="0" applyFont="1" applyFill="1"/>
    <xf numFmtId="0" fontId="30" fillId="0" borderId="0" xfId="0" applyFont="1"/>
    <xf numFmtId="0" fontId="27" fillId="37" borderId="0" xfId="0" applyFont="1" applyFill="1" applyAlignment="1">
      <alignment horizontal="center"/>
    </xf>
    <xf numFmtId="0" fontId="0" fillId="37" borderId="0" xfId="0" applyFill="1" applyAlignment="1">
      <alignment horizontal="center"/>
    </xf>
    <xf numFmtId="0" fontId="20" fillId="33" borderId="10" xfId="0" applyFont="1" applyFill="1" applyBorder="1" applyAlignment="1">
      <alignment horizontal="center"/>
    </xf>
    <xf numFmtId="0" fontId="0" fillId="33" borderId="10" xfId="0" applyFill="1" applyBorder="1" applyAlignment="1">
      <alignment horizontal="center"/>
    </xf>
    <xf numFmtId="0" fontId="19" fillId="33" borderId="10" xfId="0" applyFont="1" applyFill="1" applyBorder="1" applyAlignment="1">
      <alignment horizontal="center" wrapText="1"/>
    </xf>
    <xf numFmtId="0" fontId="18" fillId="33" borderId="10" xfId="0" applyFont="1" applyFill="1" applyBorder="1" applyAlignment="1">
      <alignment horizontal="center" wrapText="1"/>
    </xf>
    <xf numFmtId="0" fontId="23" fillId="0" borderId="0" xfId="0" applyFont="1" applyAlignment="1">
      <alignment horizontal="center" wrapText="1"/>
    </xf>
    <xf numFmtId="0" fontId="22" fillId="0" borderId="0" xfId="0" applyFont="1" applyBorder="1" applyAlignment="1">
      <alignment horizontal="left"/>
    </xf>
    <xf numFmtId="0" fontId="18" fillId="0" borderId="10" xfId="0" applyFont="1" applyBorder="1" applyAlignment="1">
      <alignment horizontal="center" wrapText="1"/>
    </xf>
    <xf numFmtId="0" fontId="18" fillId="0" borderId="10" xfId="0" applyFont="1" applyBorder="1" applyAlignment="1">
      <alignment horizontal="left" wrapText="1"/>
    </xf>
    <xf numFmtId="0" fontId="29" fillId="33" borderId="10" xfId="0" applyFont="1" applyFill="1" applyBorder="1" applyAlignment="1">
      <alignment horizontal="center"/>
    </xf>
    <xf numFmtId="0" fontId="18" fillId="0" borderId="10" xfId="0" applyFont="1" applyBorder="1" applyAlignment="1">
      <alignment horizontal="center"/>
    </xf>
    <xf numFmtId="0" fontId="27" fillId="38" borderId="0" xfId="0" applyFont="1" applyFill="1" applyAlignment="1">
      <alignment horizontal="center"/>
    </xf>
    <xf numFmtId="0" fontId="31" fillId="38" borderId="0" xfId="0" applyFont="1" applyFill="1" applyAlignment="1">
      <alignment horizontal="center"/>
    </xf>
    <xf numFmtId="0" fontId="30" fillId="39" borderId="0" xfId="0" applyFont="1" applyFill="1" applyAlignment="1">
      <alignment horizontal="center"/>
    </xf>
    <xf numFmtId="0" fontId="0" fillId="0" borderId="0" xfId="0" applyAlignment="1">
      <alignment horizontal="center"/>
    </xf>
    <xf numFmtId="0" fontId="28" fillId="39" borderId="0" xfId="0" applyFont="1" applyFill="1" applyAlignment="1">
      <alignment horizontal="center"/>
    </xf>
    <xf numFmtId="0" fontId="20" fillId="36" borderId="0" xfId="0" applyFont="1" applyFill="1" applyAlignment="1">
      <alignment horizontal="center"/>
    </xf>
    <xf numFmtId="0" fontId="16" fillId="36" borderId="0" xfId="0" applyFont="1" applyFill="1" applyAlignment="1">
      <alignment horizontal="center"/>
    </xf>
    <xf numFmtId="0" fontId="0" fillId="0" borderId="0" xfId="0" applyFill="1" applyAlignment="1">
      <alignment horizontal="center"/>
    </xf>
    <xf numFmtId="0" fontId="21" fillId="40" borderId="0" xfId="0" applyFont="1" applyFill="1" applyAlignment="1">
      <alignment horizontal="center"/>
    </xf>
    <xf numFmtId="0" fontId="0" fillId="40" borderId="0" xfId="0" applyFill="1" applyAlignment="1">
      <alignment horizontal="center"/>
    </xf>
    <xf numFmtId="0" fontId="40" fillId="41" borderId="0" xfId="0" applyFont="1" applyFill="1" applyAlignment="1">
      <alignment horizontal="left" vertical="center"/>
    </xf>
    <xf numFmtId="0" fontId="17" fillId="41" borderId="0" xfId="0" applyFont="1" applyFill="1"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microsoft.com/office/2007/relationships/slicerCache" Target="slicerCaches/slicerCache1.xml"/><Relationship Id="rId26" Type="http://schemas.openxmlformats.org/officeDocument/2006/relationships/powerPivotData" Target="model/item.data"/><Relationship Id="rId3" Type="http://schemas.openxmlformats.org/officeDocument/2006/relationships/worksheet" Target="worksheets/sheet3.xml"/><Relationship Id="rId21" Type="http://schemas.microsoft.com/office/2007/relationships/slicerCache" Target="slicerCaches/slicerCache4.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sharedStrings" Target="sharedStrings.xml"/><Relationship Id="rId33"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microsoft.com/office/2007/relationships/slicerCache" Target="slicerCaches/slicerCache3.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openxmlformats.org/officeDocument/2006/relationships/styles" Target="styles.xml"/><Relationship Id="rId32"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microsoft.com/office/2007/relationships/slicerCache" Target="slicerCaches/slicerCache2.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solidFill>
            <a:ln>
              <a:noFill/>
            </a:ln>
            <a:effectLst/>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14D0-4541-9CB5-D2390DB2E8EA}"/>
            </c:ext>
          </c:extLst>
        </c:ser>
        <c:dLbls>
          <c:showLegendKey val="0"/>
          <c:showVal val="0"/>
          <c:showCatName val="0"/>
          <c:showSerName val="0"/>
          <c:showPercent val="0"/>
          <c:showBubbleSize val="0"/>
        </c:dLbls>
        <c:gapWidth val="150"/>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BC7A-4829-98FB-DBDA2F8FE39B}"/>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a:sp3d/>
        </c:spPr>
      </c:pivotFmt>
      <c:pivotFmt>
        <c:idx val="2"/>
        <c:spPr>
          <a:solidFill>
            <a:schemeClr val="accent1"/>
          </a:solidFill>
          <a:ln>
            <a:noFill/>
          </a:ln>
          <a:effectLst>
            <a:outerShdw blurRad="254000" sx="102000" sy="102000" algn="ctr" rotWithShape="0">
              <a:prstClr val="black">
                <a:alpha val="20000"/>
              </a:prstClr>
            </a:outerShdw>
          </a:effectLst>
          <a:sp3d/>
        </c:spPr>
      </c:pivotFmt>
      <c:pivotFmt>
        <c:idx val="3"/>
        <c:spPr>
          <a:solidFill>
            <a:schemeClr val="accent1"/>
          </a:solidFill>
          <a:ln>
            <a:noFill/>
          </a:ln>
          <a:effectLst>
            <a:outerShdw blurRad="254000" sx="102000" sy="102000" algn="ctr" rotWithShape="0">
              <a:prstClr val="black">
                <a:alpha val="20000"/>
              </a:prstClr>
            </a:outerShdw>
          </a:effectLst>
          <a:sp3d/>
        </c:spPr>
      </c:pivotFmt>
      <c:pivotFmt>
        <c:idx val="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060F-4F81-B1CF-8B40B09266B7}"/>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060F-4F81-B1CF-8B40B09266B7}"/>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060F-4F81-B1CF-8B40B09266B7}"/>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060F-4F81-B1CF-8B40B09266B7}"/>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0-F709-4A29-9C00-113902A5FDAD}"/>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30397</c:v>
                </c:pt>
                <c:pt idx="1">
                  <c:v>22380</c:v>
                </c:pt>
                <c:pt idx="2">
                  <c:v>27420</c:v>
                </c:pt>
                <c:pt idx="3">
                  <c:v>25068</c:v>
                </c:pt>
              </c:numCache>
            </c:numRef>
          </c:val>
          <c:extLst>
            <c:ext xmlns:c16="http://schemas.microsoft.com/office/drawing/2014/chart" uri="{C3380CC4-5D6E-409C-BE32-E72D297353CC}">
              <c16:uniqueId val="{00000000-CC22-4A64-BDBA-282F345F538E}"/>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KPI.xlsm]Revenue_vs_Category!PivotTable1</c:name>
    <c:fmtId val="7"/>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Revenue_vs_Category!$B$3</c:f>
              <c:strCache>
                <c:ptCount val="1"/>
                <c:pt idx="0">
                  <c:v>Total</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cat>
            <c:strRef>
              <c:f>Revenue_vs_Category!$A$4:$A$8</c:f>
              <c:strCache>
                <c:ptCount val="4"/>
                <c:pt idx="0">
                  <c:v>Electronics</c:v>
                </c:pt>
                <c:pt idx="1">
                  <c:v>Furniture</c:v>
                </c:pt>
                <c:pt idx="2">
                  <c:v>Stationery</c:v>
                </c:pt>
                <c:pt idx="3">
                  <c:v>UNKNOWN</c:v>
                </c:pt>
              </c:strCache>
            </c:strRef>
          </c:cat>
          <c:val>
            <c:numRef>
              <c:f>Revenue_vs_Category!$B$4:$B$8</c:f>
              <c:numCache>
                <c:formatCode>General</c:formatCode>
                <c:ptCount val="4"/>
                <c:pt idx="0">
                  <c:v>126910</c:v>
                </c:pt>
                <c:pt idx="1">
                  <c:v>67080</c:v>
                </c:pt>
                <c:pt idx="2">
                  <c:v>35404</c:v>
                </c:pt>
                <c:pt idx="3">
                  <c:v>1700</c:v>
                </c:pt>
              </c:numCache>
            </c:numRef>
          </c:val>
          <c:extLst>
            <c:ext xmlns:c16="http://schemas.microsoft.com/office/drawing/2014/chart" uri="{C3380CC4-5D6E-409C-BE32-E72D297353CC}">
              <c16:uniqueId val="{00000000-B179-4914-98D3-1882CB1F2359}"/>
            </c:ext>
          </c:extLst>
        </c:ser>
        <c:dLbls>
          <c:showLegendKey val="0"/>
          <c:showVal val="0"/>
          <c:showCatName val="0"/>
          <c:showSerName val="0"/>
          <c:showPercent val="0"/>
          <c:showBubbleSize val="0"/>
        </c:dLbls>
        <c:gapWidth val="65"/>
        <c:shape val="box"/>
        <c:axId val="1558821759"/>
        <c:axId val="1558813599"/>
        <c:axId val="0"/>
      </c:bar3DChart>
      <c:catAx>
        <c:axId val="1558821759"/>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58813599"/>
        <c:crosses val="autoZero"/>
        <c:auto val="1"/>
        <c:lblAlgn val="ctr"/>
        <c:lblOffset val="100"/>
        <c:noMultiLvlLbl val="0"/>
      </c:catAx>
      <c:valAx>
        <c:axId val="1558813599"/>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55882175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KPI.xlsm]Delivery_Status!PivotTable2</c:name>
    <c:fmtId val="14"/>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Delivery_Status!$B$3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Delivery_Status!$A$4:$A$7</c:f>
              <c:strCache>
                <c:ptCount val="3"/>
                <c:pt idx="0">
                  <c:v>Delivered</c:v>
                </c:pt>
                <c:pt idx="1">
                  <c:v>Pending</c:v>
                </c:pt>
                <c:pt idx="2">
                  <c:v>Processing</c:v>
                </c:pt>
              </c:strCache>
            </c:strRef>
          </c:cat>
          <c:val>
            <c:numRef>
              <c:f>Delivery_Status!$B$4:$B$7</c:f>
              <c:numCache>
                <c:formatCode>General</c:formatCode>
                <c:ptCount val="3"/>
                <c:pt idx="0">
                  <c:v>50</c:v>
                </c:pt>
                <c:pt idx="1">
                  <c:v>9</c:v>
                </c:pt>
                <c:pt idx="2">
                  <c:v>5</c:v>
                </c:pt>
              </c:numCache>
            </c:numRef>
          </c:val>
          <c:extLst>
            <c:ext xmlns:c16="http://schemas.microsoft.com/office/drawing/2014/chart" uri="{C3380CC4-5D6E-409C-BE32-E72D297353CC}">
              <c16:uniqueId val="{00000000-5D04-4C88-8880-EA54D9523190}"/>
            </c:ext>
          </c:extLst>
        </c:ser>
        <c:dLbls>
          <c:showLegendKey val="0"/>
          <c:showVal val="0"/>
          <c:showCatName val="0"/>
          <c:showSerName val="0"/>
          <c:showPercent val="0"/>
          <c:showBubbleSize val="0"/>
        </c:dLbls>
        <c:gapWidth val="150"/>
        <c:shape val="box"/>
        <c:axId val="1565914111"/>
        <c:axId val="1565911231"/>
        <c:axId val="0"/>
      </c:bar3DChart>
      <c:catAx>
        <c:axId val="1565914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1231"/>
        <c:crosses val="autoZero"/>
        <c:auto val="1"/>
        <c:lblAlgn val="ctr"/>
        <c:lblOffset val="100"/>
        <c:noMultiLvlLbl val="0"/>
      </c:catAx>
      <c:valAx>
        <c:axId val="1565911231"/>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659141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KPI.xlsm]Region_Analysis!PivotTable3</c:name>
    <c:fmtId val="15"/>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dLbl>
          <c:idx val="0"/>
          <c:dLblPos val="ctr"/>
          <c:showLegendKey val="0"/>
          <c:showVal val="0"/>
          <c:showCatName val="1"/>
          <c:showSerName val="0"/>
          <c:showPercent val="1"/>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Region_Analysis!$B$3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B6E-4E29-9A2A-116AABE5412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DB6E-4E29-9A2A-116AABE5412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DB6E-4E29-9A2A-116AABE54122}"/>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DB6E-4E29-9A2A-116AABE541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Region_Analysis!$A$4:$A$8</c:f>
              <c:strCache>
                <c:ptCount val="4"/>
                <c:pt idx="0">
                  <c:v>East</c:v>
                </c:pt>
                <c:pt idx="1">
                  <c:v>North</c:v>
                </c:pt>
                <c:pt idx="2">
                  <c:v>South</c:v>
                </c:pt>
                <c:pt idx="3">
                  <c:v>West</c:v>
                </c:pt>
              </c:strCache>
            </c:strRef>
          </c:cat>
          <c:val>
            <c:numRef>
              <c:f>Region_Analysis!$B$4:$B$8</c:f>
              <c:numCache>
                <c:formatCode>General</c:formatCode>
                <c:ptCount val="4"/>
                <c:pt idx="0">
                  <c:v>383</c:v>
                </c:pt>
                <c:pt idx="1">
                  <c:v>384</c:v>
                </c:pt>
                <c:pt idx="2">
                  <c:v>417</c:v>
                </c:pt>
                <c:pt idx="3">
                  <c:v>417</c:v>
                </c:pt>
              </c:numCache>
            </c:numRef>
          </c:val>
          <c:extLst>
            <c:ext xmlns:c16="http://schemas.microsoft.com/office/drawing/2014/chart" uri="{C3380CC4-5D6E-409C-BE32-E72D297353CC}">
              <c16:uniqueId val="{00000008-DB6E-4E29-9A2A-116AABE54122}"/>
            </c:ext>
          </c:extLst>
        </c:ser>
        <c:dLbls>
          <c:dLblPos val="ctr"/>
          <c:showLegendKey val="0"/>
          <c:showVal val="0"/>
          <c:showCatName val="0"/>
          <c:showSerName val="0"/>
          <c:showPercent val="1"/>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Revenue Tracker using KPI.xlsm]Salesperson Performance!PivotTable1</c:name>
    <c:fmtId val="8"/>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solidFill>
            <a:schemeClr val="lt1">
              <a:alpha val="40000"/>
            </a:schemeClr>
          </a:solidFill>
          <a:ln>
            <a:noFill/>
          </a:ln>
          <a:effectLst>
            <a:innerShdw dist="38100" dir="16200000">
              <a:schemeClr val="accent1"/>
            </a:innerShdw>
          </a:effectLst>
          <a:sp3d/>
        </c:spPr>
        <c:marker>
          <c:symbol val="circle"/>
          <c:size val="5"/>
          <c:spPr>
            <a:solidFill>
              <a:schemeClr val="accent1"/>
            </a:solidFill>
            <a:ln w="22225">
              <a:solidFill>
                <a:schemeClr val="lt1"/>
              </a:solidFill>
              <a:round/>
            </a:ln>
            <a:effectLst/>
          </c:spPr>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lt1">
              <a:alpha val="40000"/>
            </a:schemeClr>
          </a:solidFill>
          <a:ln>
            <a:noFill/>
          </a:ln>
          <a:effectLst>
            <a:innerShdw dist="38100" dir="16200000">
              <a:schemeClr val="accent1"/>
            </a:innerShdw>
          </a:effectLst>
          <a:sp3d/>
        </c:spPr>
        <c:marker>
          <c:symbol val="none"/>
        </c:marker>
        <c:dLbl>
          <c:idx val="0"/>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0"/>
    </c:view3D>
    <c:floor>
      <c:thickness val="0"/>
      <c:spPr>
        <a:solidFill>
          <a:schemeClr val="accent1">
            <a:alpha val="20000"/>
          </a:schemeClr>
        </a:solidFill>
        <a:ln>
          <a:noFill/>
        </a:ln>
        <a:effectLst/>
        <a:sp3d/>
      </c:spPr>
    </c:floor>
    <c:sideWall>
      <c:thickness val="0"/>
      <c:spPr>
        <a:noFill/>
        <a:ln>
          <a:noFill/>
        </a:ln>
        <a:effectLst/>
        <a:sp3d/>
      </c:spPr>
    </c:sideWall>
    <c:backWall>
      <c:thickness val="0"/>
      <c:spPr>
        <a:noFill/>
        <a:ln>
          <a:noFill/>
        </a:ln>
        <a:effectLst/>
        <a:sp3d/>
      </c:spPr>
    </c:backWall>
    <c:plotArea>
      <c:layout/>
      <c:area3DChart>
        <c:grouping val="stacked"/>
        <c:varyColors val="0"/>
        <c:ser>
          <c:idx val="0"/>
          <c:order val="0"/>
          <c:tx>
            <c:strRef>
              <c:f>'Salesperson Performance'!$B$3</c:f>
              <c:strCache>
                <c:ptCount val="1"/>
                <c:pt idx="0">
                  <c:v>Total</c:v>
                </c:pt>
              </c:strCache>
            </c:strRef>
          </c:tx>
          <c:spPr>
            <a:solidFill>
              <a:schemeClr val="lt1">
                <a:alpha val="40000"/>
              </a:schemeClr>
            </a:solidFill>
            <a:ln>
              <a:noFill/>
            </a:ln>
            <a:effectLst>
              <a:innerShdw dist="38100" dir="16200000">
                <a:schemeClr val="accent1"/>
              </a:innerShdw>
            </a:effectLst>
            <a:sp3d/>
          </c:spPr>
          <c:dLbls>
            <c:spPr>
              <a:solidFill>
                <a:srgbClr val="156082">
                  <a:alpha val="50000"/>
                </a:srgbClr>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'Salesperson Performance'!$A$4:$A$8</c:f>
              <c:strCache>
                <c:ptCount val="4"/>
                <c:pt idx="0">
                  <c:v>Amit Paul</c:v>
                </c:pt>
                <c:pt idx="1">
                  <c:v>Pooja Dey</c:v>
                </c:pt>
                <c:pt idx="2">
                  <c:v>Rahul Das</c:v>
                </c:pt>
                <c:pt idx="3">
                  <c:v>Sneha Roy</c:v>
                </c:pt>
              </c:strCache>
            </c:strRef>
          </c:cat>
          <c:val>
            <c:numRef>
              <c:f>'Salesperson Performance'!$B$4:$B$8</c:f>
              <c:numCache>
                <c:formatCode>General</c:formatCode>
                <c:ptCount val="4"/>
                <c:pt idx="0">
                  <c:v>30397</c:v>
                </c:pt>
                <c:pt idx="1">
                  <c:v>22380</c:v>
                </c:pt>
                <c:pt idx="2">
                  <c:v>27420</c:v>
                </c:pt>
                <c:pt idx="3">
                  <c:v>25068</c:v>
                </c:pt>
              </c:numCache>
            </c:numRef>
          </c:val>
          <c:extLst>
            <c:ext xmlns:c16="http://schemas.microsoft.com/office/drawing/2014/chart" uri="{C3380CC4-5D6E-409C-BE32-E72D297353CC}">
              <c16:uniqueId val="{00000000-138B-4FE9-8075-C77F1D71939C}"/>
            </c:ext>
          </c:extLst>
        </c:ser>
        <c:dLbls>
          <c:showLegendKey val="0"/>
          <c:showVal val="1"/>
          <c:showCatName val="0"/>
          <c:showSerName val="0"/>
          <c:showPercent val="0"/>
          <c:showBubbleSize val="0"/>
        </c:dLbls>
        <c:axId val="841454799"/>
        <c:axId val="841453839"/>
        <c:axId val="0"/>
      </c:area3DChart>
      <c:catAx>
        <c:axId val="841454799"/>
        <c:scaling>
          <c:orientation val="minMax"/>
        </c:scaling>
        <c:delete val="0"/>
        <c:axPos val="b"/>
        <c:numFmt formatCode="General" sourceLinked="1"/>
        <c:majorTickMark val="none"/>
        <c:minorTickMark val="none"/>
        <c:tickLblPos val="nextTo"/>
        <c:spPr>
          <a:noFill/>
          <a:ln w="9525" cap="flat" cmpd="sng" algn="ctr">
            <a:solidFill>
              <a:schemeClr val="accent1">
                <a:lumMod val="40000"/>
                <a:lumOff val="60000"/>
                <a:alpha val="2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841453839"/>
        <c:crosses val="autoZero"/>
        <c:auto val="1"/>
        <c:lblAlgn val="ctr"/>
        <c:lblOffset val="100"/>
        <c:noMultiLvlLbl val="0"/>
      </c:catAx>
      <c:valAx>
        <c:axId val="841453839"/>
        <c:scaling>
          <c:orientation val="minMax"/>
        </c:scaling>
        <c:delete val="1"/>
        <c:axPos val="l"/>
        <c:numFmt formatCode="General" sourceLinked="1"/>
        <c:majorTickMark val="out"/>
        <c:minorTickMark val="none"/>
        <c:tickLblPos val="nextTo"/>
        <c:crossAx val="841454799"/>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316">
  <cs:axisTitle>
    <cs:lnRef idx="0"/>
    <cs:fillRef idx="0"/>
    <cs:effectRef idx="0"/>
    <cs:fontRef idx="minor">
      <a:schemeClr val="lt1"/>
    </cs:fontRef>
    <cs:defRPr sz="900" kern="1200"/>
  </cs:axisTitle>
  <cs:category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categoryAxis>
  <cs:chartArea>
    <cs:lnRef idx="0">
      <cs:styleClr val="0"/>
    </cs:lnRef>
    <cs:fillRef idx="0">
      <cs:styleClr val="0"/>
    </cs:fillRef>
    <cs:effectRef idx="0"/>
    <cs:fontRef idx="minor">
      <a:schemeClr val="lt1"/>
    </cs:fontRef>
    <cs:spPr>
      <a:solidFill>
        <a:schemeClr val="phClr"/>
      </a:solidFill>
      <a:ln w="9525" cap="flat" cmpd="sng" algn="ctr">
        <a:solidFill>
          <a:schemeClr val="phClr"/>
        </a:solidFill>
        <a:round/>
      </a:ln>
    </cs:spPr>
    <cs:defRPr sz="900" kern="1200"/>
  </cs:chartArea>
  <cs:dataLabel>
    <cs:lnRef idx="0"/>
    <cs:fillRef idx="0">
      <cs:styleClr val="0"/>
    </cs:fillRef>
    <cs:effectRef idx="0"/>
    <cs:fontRef idx="minor">
      <a:schemeClr val="lt1"/>
    </cs:fontRef>
    <cs:spPr>
      <a:solidFill>
        <a:schemeClr val="phClr">
          <a:alpha val="50000"/>
        </a:scheme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
  <cs:dataPoint3D>
    <cs:lnRef idx="0"/>
    <cs:fillRef idx="0"/>
    <cs:effectRef idx="0">
      <cs:styleClr val="auto"/>
    </cs:effectRef>
    <cs:fontRef idx="minor">
      <a:schemeClr val="lt1"/>
    </cs:fontRef>
    <cs:spPr>
      <a:solidFill>
        <a:schemeClr val="lt1">
          <a:alpha val="40000"/>
        </a:schemeClr>
      </a:solidFill>
      <a:effectLst>
        <a:innerShdw dist="38100" dir="16200000">
          <a:schemeClr val="phClr"/>
        </a:innerShdw>
      </a:effectLst>
      <a:sp3d/>
    </cs:spPr>
  </cs:dataPoint3D>
  <cs:dataPointLine>
    <cs:lnRef idx="0">
      <cs:styleClr val="auto"/>
    </cs:lnRef>
    <cs:fillRef idx="0"/>
    <cs:effectRef idx="0">
      <cs:styleClr val="auto"/>
    </cs:effectRef>
    <cs:fontRef idx="minor">
      <a:schemeClr val="lt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lt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lt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40000"/>
            <a:lumOff val="60000"/>
            <a:alpha val="25000"/>
          </a:schemeClr>
        </a:solidFill>
      </a:ln>
    </cs:spPr>
    <cs:defRPr sz="900" kern="1200"/>
  </cs:dataTable>
  <cs:downBar>
    <cs:lnRef idx="0">
      <cs:styleClr val="0"/>
    </cs:lnRef>
    <cs:fillRef idx="0"/>
    <cs:effectRef idx="0"/>
    <cs:fontRef idx="minor">
      <a:schemeClr val="lt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lt1"/>
    </cs:fontRef>
    <cs:spPr>
      <a:ln w="9525">
        <a:solidFill>
          <a:schemeClr val="phClr">
            <a:lumMod val="60000"/>
            <a:lumOff val="40000"/>
          </a:schemeClr>
        </a:solidFill>
      </a:ln>
    </cs:spPr>
  </cs:dropLine>
  <cs:errorBar>
    <cs:lnRef idx="0">
      <cs:styleClr val="0"/>
    </cs:lnRef>
    <cs:fillRef idx="0"/>
    <cs:effectRef idx="0"/>
    <cs:fontRef idx="minor">
      <a:schemeClr val="lt1"/>
    </cs:fontRef>
    <cs:spPr>
      <a:ln w="9525">
        <a:solidFill>
          <a:schemeClr val="phClr">
            <a:lumMod val="60000"/>
            <a:lumOff val="40000"/>
          </a:schemeClr>
        </a:solidFill>
        <a:round/>
      </a:ln>
      <a:effectLst>
        <a:glow rad="25400">
          <a:schemeClr val="lt1"/>
        </a:glow>
      </a:effectLst>
    </cs:spPr>
  </cs:errorBar>
  <cs:floor>
    <cs:lnRef idx="0"/>
    <cs:fillRef idx="0">
      <cs:styleClr val="0"/>
    </cs:fillRef>
    <cs:effectRef idx="0"/>
    <cs:fontRef idx="minor">
      <a:schemeClr val="lt1"/>
    </cs:fontRef>
    <cs:spPr>
      <a:solidFill>
        <a:schemeClr val="phClr">
          <a:alpha val="20000"/>
        </a:schemeClr>
      </a:solidFill>
      <a:sp3d/>
    </cs:spPr>
  </cs:floor>
  <cs:gridlineMajor>
    <cs:lnRef idx="0">
      <cs:styleClr val="0"/>
    </cs:lnRef>
    <cs:fillRef idx="0"/>
    <cs:effectRef idx="0"/>
    <cs:fontRef idx="minor">
      <a:schemeClr val="lt1"/>
    </cs:fontRef>
    <cs:spPr>
      <a:ln>
        <a:solidFill>
          <a:schemeClr val="phClr">
            <a:lumMod val="40000"/>
            <a:lumOff val="60000"/>
            <a:alpha val="25000"/>
          </a:schemeClr>
        </a:solidFill>
      </a:ln>
    </cs:spPr>
  </cs:gridlineMajor>
  <cs:gridlineMinor>
    <cs:lnRef idx="0">
      <cs:styleClr val="0"/>
    </cs:lnRef>
    <cs:fillRef idx="0"/>
    <cs:effectRef idx="0"/>
    <cs:fontRef idx="minor">
      <a:schemeClr val="lt1"/>
    </cs:fontRef>
    <cs:spPr>
      <a:ln>
        <a:solidFill>
          <a:schemeClr val="phClr">
            <a:lumMod val="40000"/>
            <a:lumOff val="60000"/>
            <a:alpha val="25000"/>
          </a:schemeClr>
        </a:solidFill>
      </a:ln>
    </cs:spPr>
  </cs:gridlineMinor>
  <cs:hiLoLine>
    <cs:lnRef idx="0">
      <cs:styleClr val="0"/>
    </cs:lnRef>
    <cs:fillRef idx="0"/>
    <cs:effectRef idx="0"/>
    <cs:fontRef idx="minor">
      <a:schemeClr val="lt1"/>
    </cs:fontRef>
    <cs:spPr>
      <a:ln w="9525">
        <a:solidFill>
          <a:schemeClr val="phClr">
            <a:lumMod val="60000"/>
            <a:lumOff val="40000"/>
          </a:schemeClr>
        </a:solidFill>
      </a:ln>
    </cs:spPr>
  </cs:hiLoLine>
  <cs:leaderLine>
    <cs:lnRef idx="0">
      <cs:styleClr val="0"/>
    </cs:lnRef>
    <cs:fillRef idx="0"/>
    <cs:effectRef idx="0"/>
    <cs:fontRef idx="minor">
      <a:schemeClr val="lt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styleClr val="0"/>
    </cs:lnRef>
    <cs:fillRef idx="0"/>
    <cs:effectRef idx="0"/>
    <cs:fontRef idx="minor">
      <a:schemeClr val="lt1"/>
    </cs:fontRef>
    <cs:spPr>
      <a:ln w="9525" cap="flat" cmpd="sng" algn="ctr">
        <a:solidFill>
          <a:schemeClr val="phClr">
            <a:lumMod val="40000"/>
            <a:lumOff val="60000"/>
            <a:alpha val="25000"/>
          </a:schemeClr>
        </a:solidFill>
        <a:round/>
      </a:ln>
    </cs:spPr>
    <cs:defRPr sz="900" kern="1200"/>
  </cs:seriesAxis>
  <cs:seriesLine>
    <cs:lnRef idx="0">
      <cs:styleClr val="0"/>
    </cs:lnRef>
    <cs:fillRef idx="0"/>
    <cs:effectRef idx="0"/>
    <cs:fontRef idx="minor">
      <a:schemeClr val="lt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lt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lt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bodyPr/>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3" Type="http://schemas.openxmlformats.org/officeDocument/2006/relationships/chart" Target="../charts/chart5.xml"/><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hyperlink" Target="https://www.walkerfiltration.com/en-gb/about-us/meet-the-team/sales" TargetMode="External"/><Relationship Id="rId1" Type="http://schemas.openxmlformats.org/officeDocument/2006/relationships/image" Target="../media/image2.jpg"/><Relationship Id="rId4" Type="http://schemas.openxmlformats.org/officeDocument/2006/relationships/hyperlink" Target="https://ar.inspiredpencil.com/pictures-2023/increase-sales" TargetMode="External"/></Relationships>
</file>

<file path=xl/drawings/drawing1.xml><?xml version="1.0" encoding="utf-8"?>
<xdr:wsDr xmlns:xdr="http://schemas.openxmlformats.org/drawingml/2006/spreadsheetDrawing" xmlns:a="http://schemas.openxmlformats.org/drawingml/2006/main">
  <xdr:twoCellAnchor>
    <xdr:from>
      <xdr:col>3</xdr:col>
      <xdr:colOff>7620</xdr:colOff>
      <xdr:row>3</xdr:row>
      <xdr:rowOff>99060</xdr:rowOff>
    </xdr:from>
    <xdr:to>
      <xdr:col>10</xdr:col>
      <xdr:colOff>312420</xdr:colOff>
      <xdr:row>18</xdr:row>
      <xdr:rowOff>99060</xdr:rowOff>
    </xdr:to>
    <xdr:graphicFrame macro="">
      <xdr:nvGraphicFramePr>
        <xdr:cNvPr id="3" name="Chart 2">
          <a:extLst>
            <a:ext uri="{FF2B5EF4-FFF2-40B4-BE49-F238E27FC236}">
              <a16:creationId xmlns:a16="http://schemas.microsoft.com/office/drawing/2014/main" id="{6D9E03B6-FB3B-D3A8-DB0F-B69876F6189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350520</xdr:colOff>
      <xdr:row>3</xdr:row>
      <xdr:rowOff>83820</xdr:rowOff>
    </xdr:from>
    <xdr:to>
      <xdr:col>13</xdr:col>
      <xdr:colOff>350520</xdr:colOff>
      <xdr:row>17</xdr:row>
      <xdr:rowOff>104775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8570728D-DFCE-2E6E-0E14-01547E4936A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73240" y="6324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358140</xdr:colOff>
      <xdr:row>1</xdr:row>
      <xdr:rowOff>167640</xdr:rowOff>
    </xdr:from>
    <xdr:to>
      <xdr:col>10</xdr:col>
      <xdr:colOff>53340</xdr:colOff>
      <xdr:row>16</xdr:row>
      <xdr:rowOff>167640</xdr:rowOff>
    </xdr:to>
    <xdr:graphicFrame macro="">
      <xdr:nvGraphicFramePr>
        <xdr:cNvPr id="2" name="Chart 1">
          <a:extLst>
            <a:ext uri="{FF2B5EF4-FFF2-40B4-BE49-F238E27FC236}">
              <a16:creationId xmlns:a16="http://schemas.microsoft.com/office/drawing/2014/main" id="{7785B48A-22F6-FF04-5151-2C01D8DE39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289560</xdr:colOff>
      <xdr:row>1</xdr:row>
      <xdr:rowOff>152400</xdr:rowOff>
    </xdr:from>
    <xdr:to>
      <xdr:col>13</xdr:col>
      <xdr:colOff>289560</xdr:colOff>
      <xdr:row>15</xdr:row>
      <xdr:rowOff>173355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F3CEBA60-6C58-57A6-03B6-DA360CCAF515}"/>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7086600" y="33528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571500</xdr:colOff>
      <xdr:row>5</xdr:row>
      <xdr:rowOff>83820</xdr:rowOff>
    </xdr:from>
    <xdr:to>
      <xdr:col>11</xdr:col>
      <xdr:colOff>266700</xdr:colOff>
      <xdr:row>20</xdr:row>
      <xdr:rowOff>83820</xdr:rowOff>
    </xdr:to>
    <xdr:graphicFrame macro="">
      <xdr:nvGraphicFramePr>
        <xdr:cNvPr id="3" name="Chart 2">
          <a:extLst>
            <a:ext uri="{FF2B5EF4-FFF2-40B4-BE49-F238E27FC236}">
              <a16:creationId xmlns:a16="http://schemas.microsoft.com/office/drawing/2014/main" id="{2D08AF19-8F8D-2C0E-BCBB-CB975DB65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373380</xdr:colOff>
      <xdr:row>5</xdr:row>
      <xdr:rowOff>160020</xdr:rowOff>
    </xdr:from>
    <xdr:to>
      <xdr:col>14</xdr:col>
      <xdr:colOff>373380</xdr:colOff>
      <xdr:row>19</xdr:row>
      <xdr:rowOff>180975</xdr:rowOff>
    </xdr:to>
    <mc:AlternateContent xmlns:mc="http://schemas.openxmlformats.org/markup-compatibility/2006" xmlns:a14="http://schemas.microsoft.com/office/drawing/2010/main">
      <mc:Choice Requires="a14">
        <xdr:graphicFrame macro="">
          <xdr:nvGraphicFramePr>
            <xdr:cNvPr id="4" name="Category 1">
              <a:extLst>
                <a:ext uri="{FF2B5EF4-FFF2-40B4-BE49-F238E27FC236}">
                  <a16:creationId xmlns:a16="http://schemas.microsoft.com/office/drawing/2014/main" id="{9DB390FA-4020-B8B6-200E-9E194BBC2A3B}"/>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810500" y="10744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419100</xdr:colOff>
          <xdr:row>5</xdr:row>
          <xdr:rowOff>7620</xdr:rowOff>
        </xdr:from>
        <xdr:to>
          <xdr:col>8</xdr:col>
          <xdr:colOff>518160</xdr:colOff>
          <xdr:row>6</xdr:row>
          <xdr:rowOff>76200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480060</xdr:colOff>
          <xdr:row>7</xdr:row>
          <xdr:rowOff>228600</xdr:rowOff>
        </xdr:from>
        <xdr:to>
          <xdr:col>8</xdr:col>
          <xdr:colOff>487680</xdr:colOff>
          <xdr:row>9</xdr:row>
          <xdr:rowOff>167640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Dashboard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411480</xdr:colOff>
          <xdr:row>2</xdr:row>
          <xdr:rowOff>91440</xdr:rowOff>
        </xdr:from>
        <xdr:to>
          <xdr:col>17</xdr:col>
          <xdr:colOff>91440</xdr:colOff>
          <xdr:row>5</xdr:row>
          <xdr:rowOff>45720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400-0000012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2200" b="1" i="0" u="none" strike="noStrike" baseline="0">
                  <a:solidFill>
                    <a:srgbClr val="000080"/>
                  </a:solidFill>
                  <a:latin typeface="Aptos Narrow"/>
                </a:rPr>
                <a:t>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419100</xdr:colOff>
          <xdr:row>6</xdr:row>
          <xdr:rowOff>68580</xdr:rowOff>
        </xdr:from>
        <xdr:to>
          <xdr:col>17</xdr:col>
          <xdr:colOff>76200</xdr:colOff>
          <xdr:row>8</xdr:row>
          <xdr:rowOff>45720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400-0000022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4</xdr:col>
      <xdr:colOff>91440</xdr:colOff>
      <xdr:row>4</xdr:row>
      <xdr:rowOff>34290</xdr:rowOff>
    </xdr:from>
    <xdr:to>
      <xdr:col>11</xdr:col>
      <xdr:colOff>396240</xdr:colOff>
      <xdr:row>19</xdr:row>
      <xdr:rowOff>34290</xdr:rowOff>
    </xdr:to>
    <xdr:graphicFrame macro="">
      <xdr:nvGraphicFramePr>
        <xdr:cNvPr id="2" name="Chart 1">
          <a:extLst>
            <a:ext uri="{FF2B5EF4-FFF2-40B4-BE49-F238E27FC236}">
              <a16:creationId xmlns:a16="http://schemas.microsoft.com/office/drawing/2014/main" id="{C1CD6524-28B1-D9F4-8EC3-9DB6C1DBB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0</xdr:colOff>
      <xdr:row>4</xdr:row>
      <xdr:rowOff>114300</xdr:rowOff>
    </xdr:from>
    <xdr:to>
      <xdr:col>15</xdr:col>
      <xdr:colOff>0</xdr:colOff>
      <xdr:row>18</xdr:row>
      <xdr:rowOff>135255</xdr:rowOff>
    </xdr:to>
    <mc:AlternateContent xmlns:mc="http://schemas.openxmlformats.org/markup-compatibility/2006" xmlns:a14="http://schemas.microsoft.com/office/drawing/2010/main">
      <mc:Choice Requires="a14">
        <xdr:graphicFrame macro="">
          <xdr:nvGraphicFramePr>
            <xdr:cNvPr id="5" name="Product">
              <a:extLst>
                <a:ext uri="{FF2B5EF4-FFF2-40B4-BE49-F238E27FC236}">
                  <a16:creationId xmlns:a16="http://schemas.microsoft.com/office/drawing/2014/main" id="{959799F0-DF0C-0D8F-17B5-05B87DD4AC1A}"/>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7917180" y="8458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30</xdr:col>
          <xdr:colOff>15240</xdr:colOff>
          <xdr:row>1</xdr:row>
          <xdr:rowOff>7620</xdr:rowOff>
        </xdr:from>
        <xdr:to>
          <xdr:col>35</xdr:col>
          <xdr:colOff>60960</xdr:colOff>
          <xdr:row>6</xdr:row>
          <xdr:rowOff>99060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n-IN" sz="3600" b="1" i="0" u="none" strike="noStrike" baseline="0">
                  <a:solidFill>
                    <a:srgbClr val="000080"/>
                  </a:solidFill>
                  <a:latin typeface="Aptos Narrow"/>
                </a:rPr>
                <a:t>Go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76200</xdr:colOff>
          <xdr:row>8</xdr:row>
          <xdr:rowOff>76200</xdr:rowOff>
        </xdr:from>
        <xdr:to>
          <xdr:col>35</xdr:col>
          <xdr:colOff>60960</xdr:colOff>
          <xdr:row>12</xdr:row>
          <xdr:rowOff>22860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en-IN" sz="2800" b="1" i="0" u="none" strike="noStrike" baseline="0">
                  <a:solidFill>
                    <a:srgbClr val="000080"/>
                  </a:solidFill>
                  <a:latin typeface="Aptos Narrow"/>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289560</xdr:colOff>
          <xdr:row>8</xdr:row>
          <xdr:rowOff>60960</xdr:rowOff>
        </xdr:from>
        <xdr:to>
          <xdr:col>16</xdr:col>
          <xdr:colOff>45720</xdr:colOff>
          <xdr:row>12</xdr:row>
          <xdr:rowOff>167640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Back to home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320040</xdr:colOff>
          <xdr:row>13</xdr:row>
          <xdr:rowOff>137160</xdr:rowOff>
        </xdr:from>
        <xdr:to>
          <xdr:col>16</xdr:col>
          <xdr:colOff>60960</xdr:colOff>
          <xdr:row>16</xdr:row>
          <xdr:rowOff>45720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7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373380</xdr:colOff>
          <xdr:row>17</xdr:row>
          <xdr:rowOff>68580</xdr:rowOff>
        </xdr:from>
        <xdr:to>
          <xdr:col>16</xdr:col>
          <xdr:colOff>53340</xdr:colOff>
          <xdr:row>19</xdr:row>
          <xdr:rowOff>83820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700-000003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434340</xdr:colOff>
          <xdr:row>8</xdr:row>
          <xdr:rowOff>30480</xdr:rowOff>
        </xdr:from>
        <xdr:to>
          <xdr:col>20</xdr:col>
          <xdr:colOff>312420</xdr:colOff>
          <xdr:row>12</xdr:row>
          <xdr:rowOff>129540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700-000004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502920</xdr:colOff>
          <xdr:row>13</xdr:row>
          <xdr:rowOff>106680</xdr:rowOff>
        </xdr:from>
        <xdr:to>
          <xdr:col>20</xdr:col>
          <xdr:colOff>320040</xdr:colOff>
          <xdr:row>16</xdr:row>
          <xdr:rowOff>15240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700-000005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7620</xdr:colOff>
      <xdr:row>4</xdr:row>
      <xdr:rowOff>89261</xdr:rowOff>
    </xdr:from>
    <xdr:to>
      <xdr:col>23</xdr:col>
      <xdr:colOff>7620</xdr:colOff>
      <xdr:row>54</xdr:row>
      <xdr:rowOff>10884</xdr:rowOff>
    </xdr:to>
    <xdr:pic>
      <xdr:nvPicPr>
        <xdr:cNvPr id="21" name="Picture 20">
          <a:extLst>
            <a:ext uri="{FF2B5EF4-FFF2-40B4-BE49-F238E27FC236}">
              <a16:creationId xmlns:a16="http://schemas.microsoft.com/office/drawing/2014/main" id="{B1C5F7D7-0118-6266-6674-890C276498D6}"/>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7620" y="820781"/>
          <a:ext cx="14020800" cy="9065623"/>
        </a:xfrm>
        <a:prstGeom prst="rect">
          <a:avLst/>
        </a:prstGeom>
      </xdr:spPr>
    </xdr:pic>
    <xdr:clientData/>
  </xdr:twoCellAnchor>
  <xdr:twoCellAnchor>
    <xdr:from>
      <xdr:col>0</xdr:col>
      <xdr:colOff>172844</xdr:colOff>
      <xdr:row>4</xdr:row>
      <xdr:rowOff>106681</xdr:rowOff>
    </xdr:from>
    <xdr:to>
      <xdr:col>3</xdr:col>
      <xdr:colOff>68580</xdr:colOff>
      <xdr:row>8</xdr:row>
      <xdr:rowOff>35498</xdr:rowOff>
    </xdr:to>
    <xdr:sp macro="" textlink="KPI_Calculation!B2">
      <xdr:nvSpPr>
        <xdr:cNvPr id="9" name="Rectangle: Rounded Corners 8">
          <a:extLst>
            <a:ext uri="{FF2B5EF4-FFF2-40B4-BE49-F238E27FC236}">
              <a16:creationId xmlns:a16="http://schemas.microsoft.com/office/drawing/2014/main" id="{F5A200A0-FB68-4B14-83A3-FD01B9C4103A}"/>
            </a:ext>
          </a:extLst>
        </xdr:cNvPr>
        <xdr:cNvSpPr/>
      </xdr:nvSpPr>
      <xdr:spPr>
        <a:xfrm>
          <a:off x="172844" y="838201"/>
          <a:ext cx="1724536" cy="660337"/>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REVENUE</a:t>
          </a:r>
        </a:p>
        <a:p>
          <a:pPr algn="ctr"/>
          <a:fld id="{4BFFAAF0-B1C8-4C16-9E43-6F1F9226CC9E}" type="TxLink">
            <a:rPr lang="en-US" sz="1400" b="1" i="0" u="none" strike="noStrike">
              <a:solidFill>
                <a:srgbClr val="000000"/>
              </a:solidFill>
              <a:latin typeface="Aptos Narrow"/>
            </a:rPr>
            <a:pPr algn="ctr"/>
            <a:t>4563979</a:t>
          </a:fld>
          <a:endParaRPr lang="en-IN" sz="1400" b="1"/>
        </a:p>
      </xdr:txBody>
    </xdr:sp>
    <xdr:clientData/>
  </xdr:twoCellAnchor>
  <xdr:twoCellAnchor>
    <xdr:from>
      <xdr:col>3</xdr:col>
      <xdr:colOff>201466</xdr:colOff>
      <xdr:row>4</xdr:row>
      <xdr:rowOff>111511</xdr:rowOff>
    </xdr:from>
    <xdr:to>
      <xdr:col>5</xdr:col>
      <xdr:colOff>396240</xdr:colOff>
      <xdr:row>8</xdr:row>
      <xdr:rowOff>37170</xdr:rowOff>
    </xdr:to>
    <xdr:sp macro="" textlink="KPI_Calculation!B4">
      <xdr:nvSpPr>
        <xdr:cNvPr id="2" name="Rectangle: Rounded Corners 1">
          <a:extLst>
            <a:ext uri="{FF2B5EF4-FFF2-40B4-BE49-F238E27FC236}">
              <a16:creationId xmlns:a16="http://schemas.microsoft.com/office/drawing/2014/main" id="{5187FB96-DDA4-A3D5-C8F5-C2E4B01A9EF9}"/>
            </a:ext>
          </a:extLst>
        </xdr:cNvPr>
        <xdr:cNvSpPr/>
      </xdr:nvSpPr>
      <xdr:spPr>
        <a:xfrm>
          <a:off x="2030266" y="843031"/>
          <a:ext cx="1413974"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TOTAL PROFIT</a:t>
          </a:r>
        </a:p>
        <a:p>
          <a:pPr algn="ctr"/>
          <a:fld id="{E0DDF8BE-E4A0-41D1-A273-B5B6D434B28E}" type="TxLink">
            <a:rPr lang="en-US" sz="1400" b="1" i="0" u="none" strike="noStrike">
              <a:solidFill>
                <a:srgbClr val="000000"/>
              </a:solidFill>
              <a:latin typeface="Aptos Narrow"/>
            </a:rPr>
            <a:pPr algn="ctr"/>
            <a:t>1060989</a:t>
          </a:fld>
          <a:endParaRPr lang="en-IN" sz="1050" b="1">
            <a:solidFill>
              <a:sysClr val="windowText" lastClr="000000"/>
            </a:solidFill>
          </a:endParaRPr>
        </a:p>
      </xdr:txBody>
    </xdr:sp>
    <xdr:clientData/>
  </xdr:twoCellAnchor>
  <xdr:twoCellAnchor>
    <xdr:from>
      <xdr:col>5</xdr:col>
      <xdr:colOff>510540</xdr:colOff>
      <xdr:row>4</xdr:row>
      <xdr:rowOff>120805</xdr:rowOff>
    </xdr:from>
    <xdr:to>
      <xdr:col>8</xdr:col>
      <xdr:colOff>502920</xdr:colOff>
      <xdr:row>8</xdr:row>
      <xdr:rowOff>46464</xdr:rowOff>
    </xdr:to>
    <xdr:sp macro="" textlink="KPI_Calculation!B6">
      <xdr:nvSpPr>
        <xdr:cNvPr id="3" name="Rectangle: Rounded Corners 2">
          <a:extLst>
            <a:ext uri="{FF2B5EF4-FFF2-40B4-BE49-F238E27FC236}">
              <a16:creationId xmlns:a16="http://schemas.microsoft.com/office/drawing/2014/main" id="{53F17DD9-9C9A-BB7A-C25F-01D187E44490}"/>
            </a:ext>
          </a:extLst>
        </xdr:cNvPr>
        <xdr:cNvSpPr/>
      </xdr:nvSpPr>
      <xdr:spPr>
        <a:xfrm>
          <a:off x="3558540" y="852325"/>
          <a:ext cx="1821180" cy="657179"/>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effectLst/>
              <a:latin typeface="Aptos Narrow"/>
              <a:ea typeface="+mn-ea"/>
              <a:cs typeface="+mn-cs"/>
            </a:rPr>
            <a:t>PROFIT</a:t>
          </a:r>
          <a:r>
            <a:rPr lang="en-US" sz="1400" b="1" i="0" u="none" strike="noStrike" baseline="0">
              <a:solidFill>
                <a:srgbClr val="000000"/>
              </a:solidFill>
              <a:effectLst/>
              <a:latin typeface="Aptos Narrow"/>
              <a:ea typeface="+mn-ea"/>
              <a:cs typeface="+mn-cs"/>
            </a:rPr>
            <a:t> MARGIN % </a:t>
          </a:r>
          <a:fld id="{DD564F05-0AC6-4AC4-A6F2-B9F0E272BFB9}" type="TxLink">
            <a:rPr lang="en-US" sz="1400" b="1" i="0" u="none" strike="noStrike">
              <a:solidFill>
                <a:srgbClr val="000000"/>
              </a:solidFill>
              <a:effectLst/>
              <a:latin typeface="Aptos Narrow"/>
              <a:ea typeface="+mn-ea"/>
              <a:cs typeface="+mn-cs"/>
            </a:rPr>
            <a:pPr algn="ctr"/>
            <a:t>23.24701757</a:t>
          </a:fld>
          <a:endParaRPr lang="en-IN" sz="1100">
            <a:solidFill>
              <a:sysClr val="windowText" lastClr="000000"/>
            </a:solidFill>
          </a:endParaRPr>
        </a:p>
      </xdr:txBody>
    </xdr:sp>
    <xdr:clientData/>
  </xdr:twoCellAnchor>
  <xdr:twoCellAnchor>
    <xdr:from>
      <xdr:col>9</xdr:col>
      <xdr:colOff>30480</xdr:colOff>
      <xdr:row>4</xdr:row>
      <xdr:rowOff>106680</xdr:rowOff>
    </xdr:from>
    <xdr:to>
      <xdr:col>11</xdr:col>
      <xdr:colOff>457200</xdr:colOff>
      <xdr:row>8</xdr:row>
      <xdr:rowOff>30480</xdr:rowOff>
    </xdr:to>
    <xdr:sp macro="" textlink="KPI_Calculation!B8">
      <xdr:nvSpPr>
        <xdr:cNvPr id="4" name="Rectangle: Rounded Corners 3">
          <a:extLst>
            <a:ext uri="{FF2B5EF4-FFF2-40B4-BE49-F238E27FC236}">
              <a16:creationId xmlns:a16="http://schemas.microsoft.com/office/drawing/2014/main" id="{F161D27F-D1AA-89A1-0597-347D162CD8CD}"/>
            </a:ext>
          </a:extLst>
        </xdr:cNvPr>
        <xdr:cNvSpPr/>
      </xdr:nvSpPr>
      <xdr:spPr>
        <a:xfrm>
          <a:off x="5516880" y="838200"/>
          <a:ext cx="164592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i="0" u="none" strike="noStrike">
              <a:solidFill>
                <a:srgbClr val="000000"/>
              </a:solidFill>
              <a:latin typeface="Aptos Narrow"/>
            </a:rPr>
            <a:t>ORDER COUNT</a:t>
          </a:r>
        </a:p>
        <a:p>
          <a:pPr algn="ctr"/>
          <a:fld id="{F7E6486C-197D-4748-B3AA-4B679D4A50A6}" type="TxLink">
            <a:rPr lang="en-US" sz="1400" b="1" i="0" u="none" strike="noStrike">
              <a:solidFill>
                <a:srgbClr val="000000"/>
              </a:solidFill>
              <a:latin typeface="Aptos Narrow"/>
            </a:rPr>
            <a:pPr algn="ctr"/>
            <a:t>197</a:t>
          </a:fld>
          <a:endParaRPr lang="en-IN" sz="800">
            <a:solidFill>
              <a:schemeClr val="tx1"/>
            </a:solidFill>
          </a:endParaRPr>
        </a:p>
      </xdr:txBody>
    </xdr:sp>
    <xdr:clientData/>
  </xdr:twoCellAnchor>
  <xdr:twoCellAnchor>
    <xdr:from>
      <xdr:col>11</xdr:col>
      <xdr:colOff>571500</xdr:colOff>
      <xdr:row>4</xdr:row>
      <xdr:rowOff>137160</xdr:rowOff>
    </xdr:from>
    <xdr:to>
      <xdr:col>15</xdr:col>
      <xdr:colOff>297180</xdr:colOff>
      <xdr:row>8</xdr:row>
      <xdr:rowOff>45720</xdr:rowOff>
    </xdr:to>
    <xdr:sp macro="" textlink="KPI_Calculation!B14">
      <xdr:nvSpPr>
        <xdr:cNvPr id="5" name="Rectangle: Rounded Corners 4">
          <a:extLst>
            <a:ext uri="{FF2B5EF4-FFF2-40B4-BE49-F238E27FC236}">
              <a16:creationId xmlns:a16="http://schemas.microsoft.com/office/drawing/2014/main" id="{6ED0CD6C-0CE1-1784-74B0-36632F9D8F7D}"/>
            </a:ext>
          </a:extLst>
        </xdr:cNvPr>
        <xdr:cNvSpPr/>
      </xdr:nvSpPr>
      <xdr:spPr>
        <a:xfrm>
          <a:off x="7277100" y="868680"/>
          <a:ext cx="2164080" cy="64008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AVERAGE ORDER VALUE</a:t>
          </a:r>
        </a:p>
        <a:p>
          <a:pPr algn="ctr"/>
          <a:fld id="{70B03B2F-90E4-4B2F-8C4D-42131F29612D}"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15</xdr:col>
      <xdr:colOff>472440</xdr:colOff>
      <xdr:row>4</xdr:row>
      <xdr:rowOff>121920</xdr:rowOff>
    </xdr:from>
    <xdr:to>
      <xdr:col>19</xdr:col>
      <xdr:colOff>259080</xdr:colOff>
      <xdr:row>8</xdr:row>
      <xdr:rowOff>53340</xdr:rowOff>
    </xdr:to>
    <xdr:sp macro="" textlink="KPI_Calculation!B12">
      <xdr:nvSpPr>
        <xdr:cNvPr id="6" name="Rectangle: Rounded Corners 5">
          <a:extLst>
            <a:ext uri="{FF2B5EF4-FFF2-40B4-BE49-F238E27FC236}">
              <a16:creationId xmlns:a16="http://schemas.microsoft.com/office/drawing/2014/main" id="{4B02FDB5-AB20-9C21-4709-565352AC7B1C}"/>
            </a:ext>
          </a:extLst>
        </xdr:cNvPr>
        <xdr:cNvSpPr/>
      </xdr:nvSpPr>
      <xdr:spPr>
        <a:xfrm>
          <a:off x="9616440" y="853440"/>
          <a:ext cx="2225040" cy="66294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TARGET ACHIEVEMENT % </a:t>
          </a:r>
          <a:fld id="{5266967F-875A-4D59-8097-1CE1D5478237}" type="TxLink">
            <a:rPr lang="en-US" sz="1200" b="1" i="0" u="none" strike="noStrike">
              <a:solidFill>
                <a:srgbClr val="000000"/>
              </a:solidFill>
              <a:latin typeface="Aptos Narrow"/>
            </a:rPr>
            <a:pPr algn="ctr"/>
            <a:t>90.72074024</a:t>
          </a:fld>
          <a:endParaRPr lang="en-IN" sz="800">
            <a:solidFill>
              <a:schemeClr val="tx1"/>
            </a:solidFill>
          </a:endParaRPr>
        </a:p>
      </xdr:txBody>
    </xdr:sp>
    <xdr:clientData/>
  </xdr:twoCellAnchor>
  <xdr:twoCellAnchor>
    <xdr:from>
      <xdr:col>19</xdr:col>
      <xdr:colOff>419100</xdr:colOff>
      <xdr:row>4</xdr:row>
      <xdr:rowOff>114300</xdr:rowOff>
    </xdr:from>
    <xdr:to>
      <xdr:col>22</xdr:col>
      <xdr:colOff>533400</xdr:colOff>
      <xdr:row>8</xdr:row>
      <xdr:rowOff>38100</xdr:rowOff>
    </xdr:to>
    <xdr:sp macro="" textlink="KPI_Calculation!B14">
      <xdr:nvSpPr>
        <xdr:cNvPr id="7" name="Rectangle: Rounded Corners 6">
          <a:extLst>
            <a:ext uri="{FF2B5EF4-FFF2-40B4-BE49-F238E27FC236}">
              <a16:creationId xmlns:a16="http://schemas.microsoft.com/office/drawing/2014/main" id="{8E4E65DF-419D-8CE2-4E3F-6144381525FE}"/>
            </a:ext>
          </a:extLst>
        </xdr:cNvPr>
        <xdr:cNvSpPr/>
      </xdr:nvSpPr>
      <xdr:spPr>
        <a:xfrm>
          <a:off x="12001500" y="845820"/>
          <a:ext cx="1943100" cy="655320"/>
        </a:xfrm>
        <a:prstGeom prst="roundRec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i="0" u="none" strike="noStrike">
              <a:solidFill>
                <a:srgbClr val="000000"/>
              </a:solidFill>
              <a:latin typeface="Aptos Narrow"/>
            </a:rPr>
            <a:t>DELIVERY SUCCESS RATE </a:t>
          </a:r>
        </a:p>
        <a:p>
          <a:pPr algn="ctr"/>
          <a:fld id="{94B916E5-0FF2-4E86-B606-0111FF4477FF}" type="TxLink">
            <a:rPr lang="en-US" sz="1200" b="1" i="0" u="none" strike="noStrike">
              <a:solidFill>
                <a:srgbClr val="000000"/>
              </a:solidFill>
              <a:latin typeface="Aptos Narrow"/>
            </a:rPr>
            <a:pPr algn="ctr"/>
            <a:t>92.039801</a:t>
          </a:fld>
          <a:endParaRPr lang="en-IN" sz="800">
            <a:solidFill>
              <a:schemeClr val="tx1"/>
            </a:solidFill>
          </a:endParaRPr>
        </a:p>
      </xdr:txBody>
    </xdr:sp>
    <xdr:clientData/>
  </xdr:twoCellAnchor>
  <xdr:twoCellAnchor>
    <xdr:from>
      <xdr:col>0</xdr:col>
      <xdr:colOff>0</xdr:colOff>
      <xdr:row>12</xdr:row>
      <xdr:rowOff>0</xdr:rowOff>
    </xdr:from>
    <xdr:to>
      <xdr:col>7</xdr:col>
      <xdr:colOff>304800</xdr:colOff>
      <xdr:row>27</xdr:row>
      <xdr:rowOff>0</xdr:rowOff>
    </xdr:to>
    <xdr:graphicFrame macro="">
      <xdr:nvGraphicFramePr>
        <xdr:cNvPr id="8" name="Chart 7">
          <a:extLst>
            <a:ext uri="{FF2B5EF4-FFF2-40B4-BE49-F238E27FC236}">
              <a16:creationId xmlns:a16="http://schemas.microsoft.com/office/drawing/2014/main" id="{BEF40938-50AC-4B21-8CA0-C2004CCF2F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327660</xdr:colOff>
      <xdr:row>12</xdr:row>
      <xdr:rowOff>7620</xdr:rowOff>
    </xdr:from>
    <xdr:to>
      <xdr:col>10</xdr:col>
      <xdr:colOff>7620</xdr:colOff>
      <xdr:row>27</xdr:row>
      <xdr:rowOff>0</xdr:rowOff>
    </xdr:to>
    <mc:AlternateContent xmlns:mc="http://schemas.openxmlformats.org/markup-compatibility/2006">
      <mc:Choice xmlns:a14="http://schemas.microsoft.com/office/drawing/2010/main" Requires="a14">
        <xdr:graphicFrame macro="">
          <xdr:nvGraphicFramePr>
            <xdr:cNvPr id="10" name="Region 1">
              <a:extLst>
                <a:ext uri="{FF2B5EF4-FFF2-40B4-BE49-F238E27FC236}">
                  <a16:creationId xmlns:a16="http://schemas.microsoft.com/office/drawing/2014/main" id="{A080AC86-B13D-4EB5-8E5A-0464CA8D573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594860" y="2202180"/>
              <a:ext cx="15087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12</xdr:row>
      <xdr:rowOff>7620</xdr:rowOff>
    </xdr:from>
    <xdr:to>
      <xdr:col>19</xdr:col>
      <xdr:colOff>304800</xdr:colOff>
      <xdr:row>27</xdr:row>
      <xdr:rowOff>7620</xdr:rowOff>
    </xdr:to>
    <xdr:graphicFrame macro="">
      <xdr:nvGraphicFramePr>
        <xdr:cNvPr id="11" name="Chart 10">
          <a:extLst>
            <a:ext uri="{FF2B5EF4-FFF2-40B4-BE49-F238E27FC236}">
              <a16:creationId xmlns:a16="http://schemas.microsoft.com/office/drawing/2014/main" id="{EA97D6B6-0BA1-43DD-83B6-697B1F0143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19</xdr:col>
      <xdr:colOff>297180</xdr:colOff>
      <xdr:row>12</xdr:row>
      <xdr:rowOff>7620</xdr:rowOff>
    </xdr:from>
    <xdr:to>
      <xdr:col>23</xdr:col>
      <xdr:colOff>15240</xdr:colOff>
      <xdr:row>27</xdr:row>
      <xdr:rowOff>0</xdr:rowOff>
    </xdr:to>
    <mc:AlternateContent xmlns:mc="http://schemas.openxmlformats.org/markup-compatibility/2006" xmlns:a14="http://schemas.microsoft.com/office/drawing/2010/main">
      <mc:Choice Requires="a14">
        <xdr:graphicFrame macro="">
          <xdr:nvGraphicFramePr>
            <xdr:cNvPr id="12" name="Category 2">
              <a:extLst>
                <a:ext uri="{FF2B5EF4-FFF2-40B4-BE49-F238E27FC236}">
                  <a16:creationId xmlns:a16="http://schemas.microsoft.com/office/drawing/2014/main" id="{398CFC11-9617-421A-A57D-5C873E4B5ADE}"/>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11879580" y="2202180"/>
              <a:ext cx="2156460" cy="27355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31</xdr:row>
      <xdr:rowOff>0</xdr:rowOff>
    </xdr:from>
    <xdr:to>
      <xdr:col>7</xdr:col>
      <xdr:colOff>502920</xdr:colOff>
      <xdr:row>49</xdr:row>
      <xdr:rowOff>15240</xdr:rowOff>
    </xdr:to>
    <xdr:graphicFrame macro="">
      <xdr:nvGraphicFramePr>
        <xdr:cNvPr id="13" name="Chart 12">
          <a:extLst>
            <a:ext uri="{FF2B5EF4-FFF2-40B4-BE49-F238E27FC236}">
              <a16:creationId xmlns:a16="http://schemas.microsoft.com/office/drawing/2014/main" id="{3DA66545-14CE-455A-B9C4-4D0B152E5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502920</xdr:colOff>
      <xdr:row>30</xdr:row>
      <xdr:rowOff>167640</xdr:rowOff>
    </xdr:from>
    <xdr:to>
      <xdr:col>10</xdr:col>
      <xdr:colOff>0</xdr:colOff>
      <xdr:row>49</xdr:row>
      <xdr:rowOff>22860</xdr:rowOff>
    </xdr:to>
    <mc:AlternateContent xmlns:mc="http://schemas.openxmlformats.org/markup-compatibility/2006" xmlns:a14="http://schemas.microsoft.com/office/drawing/2010/main">
      <mc:Choice Requires="a14">
        <xdr:graphicFrame macro="">
          <xdr:nvGraphicFramePr>
            <xdr:cNvPr id="14" name="Category 3">
              <a:extLst>
                <a:ext uri="{FF2B5EF4-FFF2-40B4-BE49-F238E27FC236}">
                  <a16:creationId xmlns:a16="http://schemas.microsoft.com/office/drawing/2014/main" id="{28B1C289-EA51-4DAE-8E4F-5EDF1B5A3F34}"/>
                </a:ext>
              </a:extLst>
            </xdr:cNvPr>
            <xdr:cNvGraphicFramePr/>
          </xdr:nvGraphicFramePr>
          <xdr:xfrm>
            <a:off x="0" y="0"/>
            <a:ext cx="0" cy="0"/>
          </xdr:xfrm>
          <a:graphic>
            <a:graphicData uri="http://schemas.microsoft.com/office/drawing/2010/slicer">
              <sle:slicer xmlns:sle="http://schemas.microsoft.com/office/drawing/2010/slicer" name="Category 3"/>
            </a:graphicData>
          </a:graphic>
        </xdr:graphicFrame>
      </mc:Choice>
      <mc:Fallback xmlns="">
        <xdr:sp macro="" textlink="">
          <xdr:nvSpPr>
            <xdr:cNvPr id="0" name=""/>
            <xdr:cNvSpPr>
              <a:spLocks noTextEdit="1"/>
            </xdr:cNvSpPr>
          </xdr:nvSpPr>
          <xdr:spPr>
            <a:xfrm>
              <a:off x="4770120" y="5654040"/>
              <a:ext cx="1325880" cy="3329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0</xdr:colOff>
      <xdr:row>31</xdr:row>
      <xdr:rowOff>0</xdr:rowOff>
    </xdr:from>
    <xdr:to>
      <xdr:col>19</xdr:col>
      <xdr:colOff>304800</xdr:colOff>
      <xdr:row>49</xdr:row>
      <xdr:rowOff>7620</xdr:rowOff>
    </xdr:to>
    <xdr:graphicFrame macro="">
      <xdr:nvGraphicFramePr>
        <xdr:cNvPr id="15" name="Chart 14">
          <a:extLst>
            <a:ext uri="{FF2B5EF4-FFF2-40B4-BE49-F238E27FC236}">
              <a16:creationId xmlns:a16="http://schemas.microsoft.com/office/drawing/2014/main" id="{5255C7E1-3B0F-44A1-82AC-A08DF60FA7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304800</xdr:colOff>
      <xdr:row>31</xdr:row>
      <xdr:rowOff>7620</xdr:rowOff>
    </xdr:from>
    <xdr:to>
      <xdr:col>23</xdr:col>
      <xdr:colOff>0</xdr:colOff>
      <xdr:row>49</xdr:row>
      <xdr:rowOff>7620</xdr:rowOff>
    </xdr:to>
    <mc:AlternateContent xmlns:mc="http://schemas.openxmlformats.org/markup-compatibility/2006" xmlns:a14="http://schemas.microsoft.com/office/drawing/2010/main">
      <mc:Choice Requires="a14">
        <xdr:graphicFrame macro="">
          <xdr:nvGraphicFramePr>
            <xdr:cNvPr id="16" name="Product 1">
              <a:extLst>
                <a:ext uri="{FF2B5EF4-FFF2-40B4-BE49-F238E27FC236}">
                  <a16:creationId xmlns:a16="http://schemas.microsoft.com/office/drawing/2014/main" id="{01D7B027-5831-4FE3-A08D-C463057B07E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1887200" y="5676900"/>
              <a:ext cx="2133600" cy="3291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5</xdr:col>
          <xdr:colOff>114300</xdr:colOff>
          <xdr:row>50</xdr:row>
          <xdr:rowOff>38100</xdr:rowOff>
        </xdr:from>
        <xdr:to>
          <xdr:col>6</xdr:col>
          <xdr:colOff>464820</xdr:colOff>
          <xdr:row>52</xdr:row>
          <xdr:rowOff>83820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800-000007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Raw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182880</xdr:colOff>
          <xdr:row>50</xdr:row>
          <xdr:rowOff>15240</xdr:rowOff>
        </xdr:from>
        <xdr:to>
          <xdr:col>8</xdr:col>
          <xdr:colOff>480060</xdr:colOff>
          <xdr:row>52</xdr:row>
          <xdr:rowOff>83820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800-000008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400" b="1" i="0" u="none" strike="noStrike" baseline="0">
                  <a:solidFill>
                    <a:srgbClr val="00000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152400</xdr:colOff>
          <xdr:row>50</xdr:row>
          <xdr:rowOff>7620</xdr:rowOff>
        </xdr:from>
        <xdr:to>
          <xdr:col>13</xdr:col>
          <xdr:colOff>495300</xdr:colOff>
          <xdr:row>52</xdr:row>
          <xdr:rowOff>99060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800-000009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289560</xdr:colOff>
          <xdr:row>50</xdr:row>
          <xdr:rowOff>7620</xdr:rowOff>
        </xdr:from>
        <xdr:to>
          <xdr:col>16</xdr:col>
          <xdr:colOff>205740</xdr:colOff>
          <xdr:row>52</xdr:row>
          <xdr:rowOff>106680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800-00000A2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00"/>
                  </a:solidFill>
                  <a:latin typeface="Aptos Narrow"/>
                </a:rPr>
                <a:t>Instruction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xdr:colOff>
          <xdr:row>50</xdr:row>
          <xdr:rowOff>38100</xdr:rowOff>
        </xdr:from>
        <xdr:to>
          <xdr:col>11</xdr:col>
          <xdr:colOff>388620</xdr:colOff>
          <xdr:row>52</xdr:row>
          <xdr:rowOff>83820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800-00000B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00"/>
                  </a:solidFill>
                  <a:latin typeface="Aptos Narrow"/>
                </a:rPr>
                <a:t>Home</a:t>
              </a:r>
            </a:p>
          </xdr:txBody>
        </xdr:sp>
        <xdr:clientData fPrintsWithSheet="0"/>
      </xdr:twoCellAnchor>
    </mc:Choice>
    <mc:Fallback/>
  </mc:AlternateContent>
  <xdr:twoCellAnchor>
    <xdr:from>
      <xdr:col>0</xdr:col>
      <xdr:colOff>22860</xdr:colOff>
      <xdr:row>9</xdr:row>
      <xdr:rowOff>7620</xdr:rowOff>
    </xdr:from>
    <xdr:to>
      <xdr:col>9</xdr:col>
      <xdr:colOff>594360</xdr:colOff>
      <xdr:row>11</xdr:row>
      <xdr:rowOff>121920</xdr:rowOff>
    </xdr:to>
    <xdr:sp macro="" textlink="">
      <xdr:nvSpPr>
        <xdr:cNvPr id="22" name="Rectangle 21">
          <a:extLst>
            <a:ext uri="{FF2B5EF4-FFF2-40B4-BE49-F238E27FC236}">
              <a16:creationId xmlns:a16="http://schemas.microsoft.com/office/drawing/2014/main" id="{9B73928A-3190-4776-9986-C7C081877565}"/>
            </a:ext>
          </a:extLst>
        </xdr:cNvPr>
        <xdr:cNvSpPr/>
      </xdr:nvSpPr>
      <xdr:spPr>
        <a:xfrm>
          <a:off x="22860" y="1653540"/>
          <a:ext cx="605790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Region wise category vs profit chart</a:t>
          </a:r>
        </a:p>
      </xdr:txBody>
    </xdr:sp>
    <xdr:clientData/>
  </xdr:twoCellAnchor>
  <xdr:twoCellAnchor>
    <xdr:from>
      <xdr:col>11</xdr:col>
      <xdr:colOff>594360</xdr:colOff>
      <xdr:row>9</xdr:row>
      <xdr:rowOff>0</xdr:rowOff>
    </xdr:from>
    <xdr:to>
      <xdr:col>23</xdr:col>
      <xdr:colOff>7620</xdr:colOff>
      <xdr:row>11</xdr:row>
      <xdr:rowOff>129540</xdr:rowOff>
    </xdr:to>
    <xdr:sp macro="" textlink="">
      <xdr:nvSpPr>
        <xdr:cNvPr id="23" name="Rectangle 22">
          <a:extLst>
            <a:ext uri="{FF2B5EF4-FFF2-40B4-BE49-F238E27FC236}">
              <a16:creationId xmlns:a16="http://schemas.microsoft.com/office/drawing/2014/main" id="{DFD479BD-93D8-6D4E-37EA-BB896860F4D4}"/>
            </a:ext>
          </a:extLst>
        </xdr:cNvPr>
        <xdr:cNvSpPr/>
      </xdr:nvSpPr>
      <xdr:spPr>
        <a:xfrm>
          <a:off x="7299960" y="1645920"/>
          <a:ext cx="67284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a:t>
          </a:r>
          <a:r>
            <a:rPr lang="en-IN" sz="2400" b="1" baseline="0"/>
            <a:t> wise Delivery status</a:t>
          </a:r>
          <a:endParaRPr lang="en-IN" sz="2400" b="1"/>
        </a:p>
      </xdr:txBody>
    </xdr:sp>
    <xdr:clientData/>
  </xdr:twoCellAnchor>
  <xdr:twoCellAnchor>
    <xdr:from>
      <xdr:col>0</xdr:col>
      <xdr:colOff>53340</xdr:colOff>
      <xdr:row>27</xdr:row>
      <xdr:rowOff>160020</xdr:rowOff>
    </xdr:from>
    <xdr:to>
      <xdr:col>10</xdr:col>
      <xdr:colOff>0</xdr:colOff>
      <xdr:row>30</xdr:row>
      <xdr:rowOff>106680</xdr:rowOff>
    </xdr:to>
    <xdr:sp macro="" textlink="">
      <xdr:nvSpPr>
        <xdr:cNvPr id="24" name="Rectangle 23">
          <a:extLst>
            <a:ext uri="{FF2B5EF4-FFF2-40B4-BE49-F238E27FC236}">
              <a16:creationId xmlns:a16="http://schemas.microsoft.com/office/drawing/2014/main" id="{B4F2EC3B-30A4-E7E4-E09B-56A30DF3519A}"/>
            </a:ext>
          </a:extLst>
        </xdr:cNvPr>
        <xdr:cNvSpPr/>
      </xdr:nvSpPr>
      <xdr:spPr>
        <a:xfrm>
          <a:off x="53340" y="5097780"/>
          <a:ext cx="6042660" cy="4953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 unit sold in every region</a:t>
          </a:r>
        </a:p>
      </xdr:txBody>
    </xdr:sp>
    <xdr:clientData/>
  </xdr:twoCellAnchor>
  <xdr:twoCellAnchor>
    <xdr:from>
      <xdr:col>12</xdr:col>
      <xdr:colOff>0</xdr:colOff>
      <xdr:row>28</xdr:row>
      <xdr:rowOff>7620</xdr:rowOff>
    </xdr:from>
    <xdr:to>
      <xdr:col>22</xdr:col>
      <xdr:colOff>601980</xdr:colOff>
      <xdr:row>30</xdr:row>
      <xdr:rowOff>121920</xdr:rowOff>
    </xdr:to>
    <xdr:sp macro="" textlink="">
      <xdr:nvSpPr>
        <xdr:cNvPr id="25" name="Rectangle 24">
          <a:extLst>
            <a:ext uri="{FF2B5EF4-FFF2-40B4-BE49-F238E27FC236}">
              <a16:creationId xmlns:a16="http://schemas.microsoft.com/office/drawing/2014/main" id="{56A08920-7225-F47C-0F14-5B091EFB66AD}"/>
            </a:ext>
          </a:extLst>
        </xdr:cNvPr>
        <xdr:cNvSpPr/>
      </xdr:nvSpPr>
      <xdr:spPr>
        <a:xfrm>
          <a:off x="7315200" y="5128260"/>
          <a:ext cx="6697980" cy="48006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400" b="1"/>
            <a:t>Category wise</a:t>
          </a:r>
          <a:r>
            <a:rPr lang="en-IN" sz="2400" b="1" baseline="0"/>
            <a:t> revenue by every salesperson</a:t>
          </a:r>
          <a:endParaRPr lang="en-IN" sz="2400" b="1"/>
        </a:p>
      </xdr:txBody>
    </xdr:sp>
    <xdr:clientData/>
  </xdr:twoCellAnchor>
  <xdr:twoCellAnchor>
    <xdr:from>
      <xdr:col>18</xdr:col>
      <xdr:colOff>449580</xdr:colOff>
      <xdr:row>0</xdr:row>
      <xdr:rowOff>175260</xdr:rowOff>
    </xdr:from>
    <xdr:to>
      <xdr:col>21</xdr:col>
      <xdr:colOff>87630</xdr:colOff>
      <xdr:row>3</xdr:row>
      <xdr:rowOff>11430</xdr:rowOff>
    </xdr:to>
    <xdr:sp macro="[0]!fullscreen" textlink="">
      <xdr:nvSpPr>
        <xdr:cNvPr id="26" name="Arrow: Right 25">
          <a:extLst>
            <a:ext uri="{FF2B5EF4-FFF2-40B4-BE49-F238E27FC236}">
              <a16:creationId xmlns:a16="http://schemas.microsoft.com/office/drawing/2014/main" id="{2351BE24-6DB1-9E59-C22D-D4A4D8278923}"/>
            </a:ext>
          </a:extLst>
        </xdr:cNvPr>
        <xdr:cNvSpPr/>
      </xdr:nvSpPr>
      <xdr:spPr>
        <a:xfrm>
          <a:off x="11422380" y="175260"/>
          <a:ext cx="1466850" cy="38481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Full Screen</a:t>
          </a: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304800</xdr:colOff>
          <xdr:row>43</xdr:row>
          <xdr:rowOff>7620</xdr:rowOff>
        </xdr:from>
        <xdr:to>
          <xdr:col>11</xdr:col>
          <xdr:colOff>220980</xdr:colOff>
          <xdr:row>45</xdr:row>
          <xdr:rowOff>121920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9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312420</xdr:colOff>
          <xdr:row>47</xdr:row>
          <xdr:rowOff>160020</xdr:rowOff>
        </xdr:from>
        <xdr:to>
          <xdr:col>11</xdr:col>
          <xdr:colOff>236220</xdr:colOff>
          <xdr:row>50</xdr:row>
          <xdr:rowOff>83820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9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53</xdr:row>
          <xdr:rowOff>15240</xdr:rowOff>
        </xdr:from>
        <xdr:to>
          <xdr:col>11</xdr:col>
          <xdr:colOff>198120</xdr:colOff>
          <xdr:row>56</xdr:row>
          <xdr:rowOff>144780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900-000004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IN" sz="2000" b="1" i="0" u="none" strike="noStrike" baseline="0">
                  <a:solidFill>
                    <a:srgbClr val="000080"/>
                  </a:solidFill>
                  <a:latin typeface="Aptos Narrow"/>
                </a:rPr>
                <a:t>Instruction page</a:t>
              </a:r>
            </a:p>
          </xdr:txBody>
        </xdr:sp>
        <xdr:clientData fPrintsWithSheet="0"/>
      </xdr:twoCellAnchor>
    </mc:Choice>
    <mc:Fallback/>
  </mc:AlternateContent>
  <xdr:twoCellAnchor editAs="oneCell">
    <xdr:from>
      <xdr:col>17</xdr:col>
      <xdr:colOff>10592</xdr:colOff>
      <xdr:row>30</xdr:row>
      <xdr:rowOff>1</xdr:rowOff>
    </xdr:from>
    <xdr:to>
      <xdr:col>37</xdr:col>
      <xdr:colOff>126999</xdr:colOff>
      <xdr:row>66</xdr:row>
      <xdr:rowOff>21167</xdr:rowOff>
    </xdr:to>
    <xdr:pic>
      <xdr:nvPicPr>
        <xdr:cNvPr id="7" name="Picture 6">
          <a:extLst>
            <a:ext uri="{FF2B5EF4-FFF2-40B4-BE49-F238E27FC236}">
              <a16:creationId xmlns:a16="http://schemas.microsoft.com/office/drawing/2014/main" id="{EA8CC21A-C2F9-AC69-6CF0-5F2E653D67A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10445759" y="5397501"/>
          <a:ext cx="12393073" cy="6498166"/>
        </a:xfrm>
        <a:prstGeom prst="rect">
          <a:avLst/>
        </a:prstGeom>
      </xdr:spPr>
    </xdr:pic>
    <xdr:clientData/>
  </xdr:twoCellAnchor>
  <xdr:twoCellAnchor editAs="oneCell">
    <xdr:from>
      <xdr:col>0</xdr:col>
      <xdr:colOff>0</xdr:colOff>
      <xdr:row>0</xdr:row>
      <xdr:rowOff>0</xdr:rowOff>
    </xdr:from>
    <xdr:to>
      <xdr:col>34</xdr:col>
      <xdr:colOff>243417</xdr:colOff>
      <xdr:row>29</xdr:row>
      <xdr:rowOff>164042</xdr:rowOff>
    </xdr:to>
    <xdr:pic>
      <xdr:nvPicPr>
        <xdr:cNvPr id="9" name="Picture 8">
          <a:extLst>
            <a:ext uri="{FF2B5EF4-FFF2-40B4-BE49-F238E27FC236}">
              <a16:creationId xmlns:a16="http://schemas.microsoft.com/office/drawing/2014/main" id="{5BB37C68-A75E-A329-0640-3B5292F9F73C}"/>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0" y="0"/>
          <a:ext cx="21113750" cy="5381625"/>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236220</xdr:colOff>
          <xdr:row>42</xdr:row>
          <xdr:rowOff>129540</xdr:rowOff>
        </xdr:from>
        <xdr:to>
          <xdr:col>4</xdr:col>
          <xdr:colOff>289560</xdr:colOff>
          <xdr:row>45</xdr:row>
          <xdr:rowOff>114300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900-000005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IN" sz="1600" b="1" i="0" u="none" strike="noStrike" baseline="0">
                  <a:solidFill>
                    <a:srgbClr val="000080"/>
                  </a:solidFill>
                  <a:latin typeface="Aptos Narrow"/>
                </a:rPr>
                <a:t>KPI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167640</xdr:colOff>
          <xdr:row>43</xdr:row>
          <xdr:rowOff>30480</xdr:rowOff>
        </xdr:from>
        <xdr:to>
          <xdr:col>15</xdr:col>
          <xdr:colOff>243840</xdr:colOff>
          <xdr:row>45</xdr:row>
          <xdr:rowOff>114300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900-000006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800" b="1" i="0" u="none" strike="noStrike" baseline="0">
                  <a:solidFill>
                    <a:srgbClr val="000080"/>
                  </a:solidFill>
                  <a:latin typeface="Aptos Narrow"/>
                </a:rPr>
                <a:t>Raw Data</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11805559" backgroundQuery="1" createdVersion="8" refreshedVersion="8" minRefreshableVersion="3" recordCount="0" supportSubquery="1" supportAdvancedDrill="1" xr:uid="{06F088CA-0FAA-4886-AD16-03FC6C8F04D1}">
  <cacheSource type="external" connectionId="1"/>
  <cacheFields count="4">
    <cacheField name="[Range].[Region].[Region]" caption="Region" numFmtId="0" hierarchy="4" level="1">
      <sharedItems count="4">
        <s v="East"/>
        <s v="North"/>
        <s v="South"/>
        <s v="West"/>
      </sharedItems>
    </cacheField>
    <cacheField name="[Measures].[Sum of Units_Sold]" caption="Sum of Units_Sold" numFmtId="0" hierarchy="18" level="32767"/>
    <cacheField name="[Range].[Category].[Category]" caption="Category" numFmtId="0" hierarchy="3" level="1">
      <sharedItems containsSemiMixedTypes="0" containsNonDate="0" containsString="0"/>
    </cacheField>
    <cacheField name="[Range].[Salesperson].[Salesperson]" caption="Salesperson" numFmtId="0" hierarchy="5"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2"/>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0"/>
      </fieldsUsage>
    </cacheHierarchy>
    <cacheHierarchy uniqueName="[Range].[Salesperson]" caption="Salesperson" attribute="1" defaultMemberUniqueName="[Range].[Salesperson].[All]" allUniqueName="[Range].[Salesperson].[All]" dimensionUniqueName="[Range]" displayFolder="" count="2" memberValueDatatype="130" unbalanced="0">
      <fieldsUsage count="2">
        <fieldUsage x="-1"/>
        <fieldUsage x="3"/>
      </fieldsUsage>
    </cacheHierarchy>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348972685184" backgroundQuery="1" createdVersion="8" refreshedVersion="8" minRefreshableVersion="3" recordCount="0" supportSubquery="1" supportAdvancedDrill="1" xr:uid="{938C00BE-06A7-4C57-9C82-D92ED1B60DEF}">
  <cacheSource type="external" connectionId="1"/>
  <cacheFields count="3">
    <cacheField name="[Range].[Salesperson].[Salesperson]" caption="Salesperson" numFmtId="0" hierarchy="5" level="1">
      <sharedItems count="4">
        <s v="Amit Paul"/>
        <s v="Pooja Dey"/>
        <s v="Rahul Das"/>
        <s v="Sneha Roy"/>
      </sharedItems>
    </cacheField>
    <cacheField name="[Measures].[Sum of Revenue]" caption="Sum of Revenue" numFmtId="0" hierarchy="19" level="32767"/>
    <cacheField name="[Range].[Product].[Product]" caption="Product" numFmtId="0" hierarchy="2"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cacheHierarchy uniqueName="[Range].[Customer_Name]" caption="Customer_Name" attribute="1" defaultMemberUniqueName="[Range].[Customer_Name].[All]" allUniqueName="[Range].[Customer_Name].[All]" dimensionUniqueName="[Range]" displayFolder="" count="2" memberValueDatatype="130" unbalanced="0"/>
    <cacheHierarchy uniqueName="[Range].[Product]" caption="Product" attribute="1" defaultMemberUniqueName="[Range].[Product].[All]" allUniqueName="[Range].[Product].[All]" dimensionUniqueName="[Range]" displayFolder="" count="2" memberValueDatatype="130" unbalanced="0">
      <fieldsUsage count="2">
        <fieldUsage x="-1"/>
        <fieldUsage x="2"/>
      </fieldsUsage>
    </cacheHierarchy>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2" memberValueDatatype="130" unbalanced="0">
      <fieldsUsage count="2">
        <fieldUsage x="-1"/>
        <fieldUsage x="0"/>
      </fieldsUsage>
    </cacheHierarchy>
    <cacheHierarchy uniqueName="[Range].[Units_Sold]" caption="Units_Sold" attribute="1" defaultMemberUniqueName="[Range].[Units_Sold].[All]" allUniqueName="[Range].[Units_Sold].[All]" dimensionUniqueName="[Range]" displayFolder="" count="2" memberValueDatatype="20" unbalanced="0"/>
    <cacheHierarchy uniqueName="[Range].[Unit_Price]" caption="Unit_Price" attribute="1" defaultMemberUniqueName="[Range].[Unit_Price].[All]" allUniqueName="[Range].[Unit_Price].[All]" dimensionUniqueName="[Range]" displayFolder="" count="2" memberValueDatatype="20" unbalanced="0"/>
    <cacheHierarchy uniqueName="[Range].[Revenue]" caption="Revenue" attribute="1" defaultMemberUniqueName="[Range].[Revenue].[All]" allUniqueName="[Range].[Revenue].[All]" dimensionUniqueName="[Range]" displayFolder="" count="2" memberValueDatatype="20" unbalanced="0"/>
    <cacheHierarchy uniqueName="[Range].[Cost]" caption="Cost" attribute="1" defaultMemberUniqueName="[Range].[Cost].[All]" allUniqueName="[Range].[Cost].[All]" dimensionUniqueName="[Range]" displayFolder="" count="2"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2" memberValueDatatype="130" unbalanced="0"/>
    <cacheHierarchy uniqueName="[Range].[Order_Status]" caption="Order_Status" attribute="1" defaultMemberUniqueName="[Range].[Order_Status].[All]" allUniqueName="[Range].[Order_Status].[All]" dimensionUniqueName="[Range]" displayFolder="" count="2"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oneField="1" hidden="1">
      <fieldsUsage count="1">
        <fieldUsage x="1"/>
      </fieldsUsage>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182638886" backgroundQuery="1" createdVersion="8" refreshedVersion="8" minRefreshableVersion="3" recordCount="0" supportSubquery="1" supportAdvancedDrill="1" xr:uid="{EA540552-CAC2-40BD-94DC-25354082A253}">
  <cacheSource type="external" connectionId="1"/>
  <cacheFields count="3">
    <cacheField name="[Range].[Category].[Category]" caption="Category" numFmtId="0" hierarchy="3" level="1">
      <sharedItems count="4">
        <s v="Electronics"/>
        <s v="Furniture"/>
        <s v="Stationery"/>
        <s v="UNKNOWN"/>
      </sharedItems>
    </cacheField>
    <cacheField name="[Measures].[Sum of Profit]" caption="Sum of Profit" numFmtId="0" hierarchy="16" level="32767"/>
    <cacheField name="[Range].[Region].[Region]" caption="Region" numFmtId="0" hierarchy="4"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0"/>
      </fieldsUsage>
    </cacheHierarchy>
    <cacheHierarchy uniqueName="[Range].[Region]" caption="Region" attribute="1" defaultMemberUniqueName="[Range].[Region].[All]" allUniqueName="[Range].[Region].[All]" dimensionUniqueName="[Range]" displayFolder="" count="2" memberValueDatatype="130" unbalanced="0">
      <fieldsUsage count="2">
        <fieldUsage x="-1"/>
        <fieldUsage x="2"/>
      </fieldsUsage>
    </cacheHierarchy>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oneField="1" hidden="1">
      <fieldsUsage count="1">
        <fieldUsage x="1"/>
      </fieldsUsage>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hidden="1">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9.654236921298" backgroundQuery="1" createdVersion="8" refreshedVersion="8" minRefreshableVersion="3" recordCount="0" supportSubquery="1" supportAdvancedDrill="1" xr:uid="{17FEB7F2-A56B-4C30-8182-F56F8FBC0647}">
  <cacheSource type="external" connectionId="1"/>
  <cacheFields count="4">
    <cacheField name="[Range].[Order_Status].[Order_Status]" caption="Order_Status" numFmtId="0" hierarchy="13" level="1">
      <sharedItems count="3">
        <s v="Delivered"/>
        <s v="Pending"/>
        <s v="Processing"/>
      </sharedItems>
    </cacheField>
    <cacheField name="[Measures].[Count of Order_ID]" caption="Count of Order_ID" numFmtId="0" hierarchy="17" level="32767"/>
    <cacheField name="[Range].[Order_ID].[Order_ID]" caption="Order_ID" numFmtId="0" level="1">
      <sharedItems containsSemiMixedTypes="0" containsNonDate="0" containsString="0"/>
    </cacheField>
    <cacheField name="[Range].[Category].[Category]" caption="Category" numFmtId="0" hierarchy="3" level="1">
      <sharedItems containsSemiMixedTypes="0" containsNonDate="0" containsString="0"/>
    </cacheField>
  </cacheFields>
  <cacheHierarchies count="22">
    <cacheHierarchy uniqueName="[Range].[Order_ID]" caption="Order_ID" attribute="1" defaultMemberUniqueName="[Range].[Order_ID].[All]" allUniqueName="[Range].[Order_ID].[All]" dimensionUniqueName="[Range]" displayFolder="" count="2" memberValueDatatype="130" unbalanced="0">
      <fieldsUsage count="2">
        <fieldUsage x="-1"/>
        <fieldUsage x="2"/>
      </fieldsUsage>
    </cacheHierarchy>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fieldsUsage count="2">
        <fieldUsage x="-1"/>
        <fieldUsage x="3"/>
      </fieldsUsage>
    </cacheHierarchy>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2" memberValueDatatype="130" unbalanced="0">
      <fieldsUsage count="2">
        <fieldUsage x="-1"/>
        <fieldUsage x="0"/>
      </fieldsUsage>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y uniqueName="[Measures].[Sum of Profit]" caption="Sum of Profit" measure="1" displayFolder="" measureGroup="Range" count="0" hidden="1">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hidden="1">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hidden="1">
      <extLst>
        <ext xmlns:x15="http://schemas.microsoft.com/office/spreadsheetml/2010/11/main" uri="{B97F6D7D-B522-45F9-BDA1-12C45D357490}">
          <x15:cacheHierarchy aggregatedColumn="8"/>
        </ext>
      </extLst>
    </cacheHierarchy>
    <cacheHierarchy uniqueName="[Measures].[Count of Target_Sales]" caption="Count of Target_Sales" measure="1" displayFolder="" measureGroup="Range" count="0" hidden="1">
      <extLst>
        <ext xmlns:x15="http://schemas.microsoft.com/office/spreadsheetml/2010/11/main" uri="{B97F6D7D-B522-45F9-BDA1-12C45D357490}">
          <x15:cacheHierarchy aggregatedColumn="11"/>
        </ext>
      </extLst>
    </cacheHierarchy>
    <cacheHierarchy uniqueName="[Measures].[Sum of Cost]" caption="Sum of Cost" measure="1" displayFolder="" measureGroup="Range" count="0" hidden="1">
      <extLst>
        <ext xmlns:x15="http://schemas.microsoft.com/office/spreadsheetml/2010/11/main" uri="{B97F6D7D-B522-45F9-BDA1-12C45D357490}">
          <x15:cacheHierarchy aggregatedColumn="9"/>
        </ext>
      </extLst>
    </cacheHierarchy>
  </cacheHierarchies>
  <kpis count="0"/>
  <dimensions count="2">
    <dimension measure="1" name="Measures" uniqueName="[Measures]" caption="Measures"/>
    <dimension name="Range" uniqueName="[Range]" caption="Range"/>
  </dimensions>
  <measureGroups count="1">
    <measureGroup name="Range" caption="Range"/>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1041666" backgroundQuery="1" createdVersion="3" refreshedVersion="8" minRefreshableVersion="3" recordCount="0" supportSubquery="1" supportAdvancedDrill="1" xr:uid="{471CDA5B-DF7B-453A-8373-9F60FA7F91EF}">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2"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2" memberValueDatatype="20" unbalanced="0"/>
    <cacheHierarchy uniqueName="[Range].[Target_Sales]" caption="Target_Sales" attribute="1" defaultMemberUniqueName="[Range].[Target_Sales].[All]" allUniqueName="[Range].[Target_Sales].[All]" dimensionUniqueName="[Range]" displayFolder="" count="2"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49988333"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3124998" backgroundQuery="1" createdVersion="3" refreshedVersion="8" minRefreshableVersion="3" recordCount="0" supportSubquery="1" supportAdvancedDrill="1" xr:uid="{2B3266D2-C585-483A-9375-9C8204DBF562}">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0" memberValueDatatype="130" unbalanced="0"/>
    <cacheHierarchy uniqueName="[Range].[Region]" caption="Region" attribute="1" defaultMemberUniqueName="[Range].[Region].[All]" allUniqueName="[Range].[Region].[All]" dimensionUniqueName="[Range]" displayFolder="" count="2"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379876362"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UBHAGYA MUNSI" refreshedDate="46162.753455324077" backgroundQuery="1" createdVersion="3" refreshedVersion="8" minRefreshableVersion="3" recordCount="0" supportSubquery="1" supportAdvancedDrill="1" xr:uid="{EFFBC518-FA3C-4E82-ABFD-D4A4B52EA236}">
  <cacheSource type="external" connectionId="1">
    <extLst>
      <ext xmlns:x14="http://schemas.microsoft.com/office/spreadsheetml/2009/9/main" uri="{F057638F-6D5F-4e77-A914-E7F072B9BCA8}">
        <x14:sourceConnection name="ThisWorkbookDataModel"/>
      </ext>
    </extLst>
  </cacheSource>
  <cacheFields count="0"/>
  <cacheHierarchies count="20">
    <cacheHierarchy uniqueName="[Range].[Order_ID]" caption="Order_ID" attribute="1" defaultMemberUniqueName="[Range].[Order_ID].[All]" allUniqueName="[Range].[Order_ID].[All]" dimensionUniqueName="[Range]" displayFolder="" count="0" memberValueDatatype="130" unbalanced="0"/>
    <cacheHierarchy uniqueName="[Range].[Customer_Name]" caption="Customer_Name" attribute="1" defaultMemberUniqueName="[Range].[Customer_Name].[All]" allUniqueName="[Range].[Customer_Name].[All]" dimensionUniqueName="[Range]" displayFolder="" count="0" memberValueDatatype="130" unbalanced="0"/>
    <cacheHierarchy uniqueName="[Range].[Product]" caption="Product" attribute="1" defaultMemberUniqueName="[Range].[Product].[All]" allUniqueName="[Range].[Product].[All]" dimensionUniqueName="[Range]" displayFolder="" count="0" memberValueDatatype="130" unbalanced="0"/>
    <cacheHierarchy uniqueName="[Range].[Category]" caption="Category" attribute="1" defaultMemberUniqueName="[Range].[Category].[All]" allUniqueName="[Range].[Category].[All]" dimensionUniqueName="[Range]" displayFolder="" count="2" memberValueDatatype="130" unbalanced="0"/>
    <cacheHierarchy uniqueName="[Range].[Region]" caption="Region" attribute="1" defaultMemberUniqueName="[Range].[Region].[All]" allUniqueName="[Range].[Region].[All]" dimensionUniqueName="[Range]" displayFolder="" count="0" memberValueDatatype="130" unbalanced="0"/>
    <cacheHierarchy uniqueName="[Range].[Salesperson]" caption="Salesperson" attribute="1" defaultMemberUniqueName="[Range].[Salesperson].[All]" allUniqueName="[Range].[Salesperson].[All]" dimensionUniqueName="[Range]" displayFolder="" count="0" memberValueDatatype="130" unbalanced="0"/>
    <cacheHierarchy uniqueName="[Range].[Units_Sold]" caption="Units_Sold" attribute="1" defaultMemberUniqueName="[Range].[Units_Sold].[All]" allUniqueName="[Range].[Units_Sold].[All]" dimensionUniqueName="[Range]" displayFolder="" count="0" memberValueDatatype="20" unbalanced="0"/>
    <cacheHierarchy uniqueName="[Range].[Unit_Price]" caption="Unit_Price" attribute="1" defaultMemberUniqueName="[Range].[Unit_Price].[All]" allUniqueName="[Range].[Unit_Price].[All]" dimensionUniqueName="[Range]" displayFolder="" count="0" memberValueDatatype="20" unbalanced="0"/>
    <cacheHierarchy uniqueName="[Range].[Revenue]" caption="Revenue" attribute="1" defaultMemberUniqueName="[Range].[Revenue].[All]" allUniqueName="[Range].[Revenue].[All]" dimensionUniqueName="[Range]" displayFolder="" count="0" memberValueDatatype="20" unbalanced="0"/>
    <cacheHierarchy uniqueName="[Range].[Cost]" caption="Cost" attribute="1" defaultMemberUniqueName="[Range].[Cost].[All]" allUniqueName="[Range].[Cost].[All]" dimensionUniqueName="[Range]" displayFolder="" count="0" memberValueDatatype="20" unbalanced="0"/>
    <cacheHierarchy uniqueName="[Range].[Profit]" caption="Profit" attribute="1" defaultMemberUniqueName="[Range].[Profit].[All]" allUniqueName="[Range].[Profit].[All]" dimensionUniqueName="[Range]" displayFolder="" count="0" memberValueDatatype="20" unbalanced="0"/>
    <cacheHierarchy uniqueName="[Range].[Target_Sales]" caption="Target_Sales" attribute="1" defaultMemberUniqueName="[Range].[Target_Sales].[All]" allUniqueName="[Range].[Target_Sales].[All]" dimensionUniqueName="[Range]" displayFolder="" count="0" memberValueDatatype="130" unbalanced="0"/>
    <cacheHierarchy uniqueName="[Range].[Payment_Mode]" caption="Payment_Mode" attribute="1" defaultMemberUniqueName="[Range].[Payment_Mode].[All]" allUniqueName="[Range].[Payment_Mode].[All]" dimensionUniqueName="[Range]" displayFolder="" count="0" memberValueDatatype="130" unbalanced="0"/>
    <cacheHierarchy uniqueName="[Range].[Order_Status]" caption="Order_Status" attribute="1" defaultMemberUniqueName="[Range].[Order_Status].[All]" allUniqueName="[Range].[Order_Status].[All]" dimensionUniqueName="[Range]" displayFolder="" count="0" memberValueDatatype="130" unbalanced="0"/>
    <cacheHierarchy uniqueName="[Measures].[Sum of Profit]" caption="Sum of Profit" measure="1" displayFolder="" measureGroup="Range" count="0">
      <extLst>
        <ext xmlns:x15="http://schemas.microsoft.com/office/spreadsheetml/2010/11/main" uri="{B97F6D7D-B522-45F9-BDA1-12C45D357490}">
          <x15:cacheHierarchy aggregatedColumn="10"/>
        </ext>
      </extLst>
    </cacheHierarchy>
    <cacheHierarchy uniqueName="[Measures].[Count of Order_ID]" caption="Count of Order_ID" measure="1" displayFolder="" measureGroup="Range" count="0">
      <extLst>
        <ext xmlns:x15="http://schemas.microsoft.com/office/spreadsheetml/2010/11/main" uri="{B97F6D7D-B522-45F9-BDA1-12C45D357490}">
          <x15:cacheHierarchy aggregatedColumn="0"/>
        </ext>
      </extLst>
    </cacheHierarchy>
    <cacheHierarchy uniqueName="[Measures].[Sum of Units_Sold]" caption="Sum of Units_Sold" measure="1" displayFolder="" measureGroup="Range" count="0">
      <extLst>
        <ext xmlns:x15="http://schemas.microsoft.com/office/spreadsheetml/2010/11/main" uri="{B97F6D7D-B522-45F9-BDA1-12C45D357490}">
          <x15:cacheHierarchy aggregatedColumn="6"/>
        </ext>
      </extLst>
    </cacheHierarchy>
    <cacheHierarchy uniqueName="[Measures].[Sum of Revenue]" caption="Sum of Revenue" measure="1" displayFolder="" measureGroup="Range" count="0">
      <extLst>
        <ext xmlns:x15="http://schemas.microsoft.com/office/spreadsheetml/2010/11/main" uri="{B97F6D7D-B522-45F9-BDA1-12C45D357490}">
          <x15:cacheHierarchy aggregatedColumn="8"/>
        </ext>
      </extLst>
    </cacheHierarchy>
    <cacheHierarchy uniqueName="[Measures].[__XL_Count Range]" caption="__XL_Count Range" measure="1" displayFolder="" measureGroup="Rang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2998646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28336D-F6CD-4B48-92B7-E9F157E4EE8A}" name="PivotTable1" cacheId="8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dataFields>
  <chartFormats count="2">
    <chartFormat chart="3"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22">
    <pivotHierarchy dragToData="1"/>
    <pivotHierarchy dragToData="1"/>
    <pivotHierarchy dragToData="1"/>
    <pivotHierarchy dragToData="1"/>
    <pivotHierarchy multipleItemSelectionAllowed="1" dragToData="1">
      <members count="1" level="1">
        <member name="[Range].[Region].&amp;[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CFEBB8-A6C9-4CDC-B6C6-F2846E01DF78}" name="PivotTable2" cacheId="9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B7" firstHeaderRow="1" firstDataRow="1" firstDataCol="1"/>
  <pivotFields count="4">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_ID" fld="1" subtotal="count" baseField="0" baseItem="0"/>
  </dataFields>
  <chartFormats count="2">
    <chartFormat chart="0"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22">
    <pivotHierarchy multipleItemSelectionAllowed="1" dragToData="1">
      <members count="1" level="1">
        <member name="[Range].[Order_ID].&amp;[  nan]"/>
      </members>
    </pivotHierarchy>
    <pivotHierarchy dragToData="1"/>
    <pivotHierarchy dragToData="1"/>
    <pivotHierarchy multipleItemSelectionAllowed="1" dragToData="1">
      <members count="1" level="1">
        <member name="[Range].[Category].&amp;[Furnitur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8B1D31E-461A-4245-AF4F-AA7CB586D8DF}" name="PivotTable3" cacheId="3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B8" firstHeaderRow="1"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Units_Sold" fld="1" baseField="0" baseItem="0"/>
  </dataFields>
  <chartFormats count="1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5" format="10" series="1">
      <pivotArea type="data" outline="0" fieldPosition="0">
        <references count="1">
          <reference field="4294967294" count="1" selected="0">
            <x v="0"/>
          </reference>
        </references>
      </pivotArea>
    </chartFormat>
    <chartFormat chart="15" format="11">
      <pivotArea type="data" outline="0" fieldPosition="0">
        <references count="2">
          <reference field="4294967294" count="1" selected="0">
            <x v="0"/>
          </reference>
          <reference field="0" count="1" selected="0">
            <x v="0"/>
          </reference>
        </references>
      </pivotArea>
    </chartFormat>
    <chartFormat chart="15" format="12">
      <pivotArea type="data" outline="0" fieldPosition="0">
        <references count="2">
          <reference field="4294967294" count="1" selected="0">
            <x v="0"/>
          </reference>
          <reference field="0" count="1" selected="0">
            <x v="1"/>
          </reference>
        </references>
      </pivotArea>
    </chartFormat>
    <chartFormat chart="15" format="13">
      <pivotArea type="data" outline="0" fieldPosition="0">
        <references count="2">
          <reference field="4294967294" count="1" selected="0">
            <x v="0"/>
          </reference>
          <reference field="0" count="1" selected="0">
            <x v="2"/>
          </reference>
        </references>
      </pivotArea>
    </chartFormat>
    <chartFormat chart="15" format="14">
      <pivotArea type="data" outline="0" fieldPosition="0">
        <references count="2">
          <reference field="4294967294" count="1" selected="0">
            <x v="0"/>
          </reference>
          <reference field="0" count="1" selected="0">
            <x v="3"/>
          </reference>
        </references>
      </pivotArea>
    </chartFormat>
  </chartFormats>
  <pivotHierarchies count="22">
    <pivotHierarchy dragToData="1"/>
    <pivotHierarchy dragToData="1"/>
    <pivotHierarchy dragToData="1"/>
    <pivotHierarchy multipleItemSelectionAllowed="1" dragToData="1">
      <members count="1" level="1">
        <member name="[Range].[Category].&amp;[Stationery]"/>
      </members>
    </pivotHierarchy>
    <pivotHierarchy dragToData="1"/>
    <pivotHierarchy multipleItemSelectionAllowed="1" dragToData="1">
      <members count="1" level="1">
        <member name="[Range].[Salesperson].&amp;[Amit Paul]"/>
      </members>
    </pivotHierarchy>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5E0557E-E14F-4A29-8513-B4E9D63957B6}" name="PivotTable1" cacheId="45" applyNumberFormats="0" applyBorderFormats="0" applyFontFormats="0" applyPatternFormats="0" applyAlignmentFormats="0" applyWidthHeightFormats="1" dataCaption="Values" tag="490cf984-ca55-4204-9818-7e3d1335d103" updatedVersion="8" minRefreshableVersion="3" useAutoFormatting="1" itemPrintTitles="1" createdVersion="8" indent="0" outline="1" outlineData="1" multipleFieldFilters="0" chartFormat="9">
  <location ref="A3:B8"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Revenue" fld="1" baseField="0" baseItem="0"/>
  </dataFields>
  <chartFormats count="2">
    <chartFormat chart="0"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Hierarchies count="22">
    <pivotHierarchy dragToData="1"/>
    <pivotHierarchy dragToData="1"/>
    <pivotHierarchy multipleItemSelectionAllowed="1" dragToData="1">
      <members count="1" level="1">
        <member name="[Range].[Product].&amp;[Marker Se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RAW CUM CLEANED)!$P$1:$AC$202">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31ED090-E725-41F8-AAD8-6569BFDBCD01}" sourceName="[Range].[Region]">
  <pivotTables>
    <pivotTable tabId="9" name="PivotTable1"/>
  </pivotTables>
  <data>
    <olap pivotCacheId="1379876362">
      <levels count="2">
        <level uniqueName="[Range].[Region].[(All)]" sourceCaption="(All)" count="0"/>
        <level uniqueName="[Range].[Region].[Region]" sourceCaption="Region" count="4">
          <ranges>
            <range startItem="0">
              <i n="[Range].[Region].&amp;[East]" c="East"/>
              <i n="[Range].[Region].&amp;[North]" c="North"/>
              <i n="[Range].[Region].&amp;[South]" c="South"/>
              <i n="[Range].[Region].&amp;[West]" c="West"/>
            </range>
          </ranges>
        </level>
      </levels>
      <selections count="1">
        <selection n="[Range].[Region].&amp;[East]"/>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66439B62-CDEF-4160-8DB9-DF23586BB819}" sourceName="[Range].[Category]">
  <pivotTables>
    <pivotTable tabId="10" name="PivotTable2"/>
  </pivotTables>
  <data>
    <olap pivotCacheId="1299864660">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Furniture]"/>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07E69DC8-F593-4179-B97C-E824C111488E}" sourceName="[Range].[Category]">
  <pivotTables>
    <pivotTable tabId="11" name="PivotTable3"/>
  </pivotTables>
  <data>
    <olap pivotCacheId="1649988333">
      <levels count="2">
        <level uniqueName="[Range].[Category].[(All)]" sourceCaption="(All)" count="0"/>
        <level uniqueName="[Range].[Category].[Category]" sourceCaption="Category" count="4">
          <ranges>
            <range startItem="0">
              <i n="[Range].[Category].&amp;[Electronics]" c="Electronics"/>
              <i n="[Range].[Category].&amp;[Furniture]" c="Furniture"/>
              <i n="[Range].[Category].&amp;[Stationery]" c="Stationery"/>
              <i n="[Range].[Category].&amp;[UNKNOWN]" c="UNKNOWN"/>
            </range>
          </ranges>
        </level>
      </levels>
      <selections count="1">
        <selection n="[Range].[Category].&amp;[Stationery]"/>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B2CD938C-52F4-4B35-B30E-4017C42FDD02}" sourceName="[Range].[Product]">
  <pivotTables>
    <pivotTable tabId="20" name="PivotTable1"/>
  </pivotTables>
  <data>
    <olap pivotCacheId="1649988333">
      <levels count="2">
        <level uniqueName="[Range].[Product].[(All)]" sourceCaption="(All)" count="0"/>
        <level uniqueName="[Range].[Product].[Product]" sourceCaption="Product" count="11">
          <ranges>
            <range startItem="0">
              <i n="[Range].[Product].&amp;[Bookshelf]" c="Bookshelf"/>
              <i n="[Range].[Product].&amp;[Desk]" c="Desk"/>
              <i n="[Range].[Product].&amp;[Laptop]" c="Laptop"/>
              <i n="[Range].[Product].&amp;[Marker Set]" c="Marker Set"/>
              <i n="[Range].[Product].&amp;[Monitor]" c="Monitor"/>
              <i n="[Range].[Product].&amp;[Mouse]" c="Mouse"/>
              <i n="[Range].[Product].&amp;[Notebook]" c="Notebook"/>
              <i n="[Range].[Product].&amp;[Office Chair]" c="Office Chair"/>
              <i n="[Range].[Product].&amp;[Pen Pack]" c="Pen Pack"/>
              <i n="[Range].[Product].&amp;[Printer]" c="Printer"/>
              <i n="[Range].[Product].&amp;[UNKNOWN]" c="UNKNOWN"/>
            </range>
          </ranges>
        </level>
      </levels>
      <selections count="1">
        <selection n="[Range].[Product].&amp;[Marker Set]"/>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85FF51-8F6B-4244-A8D3-F4FA02DAE7B4}" cache="Slicer_Region" caption="Region" level="1"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E88DA4E-BB4F-4C92-A8A5-A691BA0760B3}" cache="Slicer_Category" caption="Category" level="1"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D07C558B-EDEA-4B2C-9BA6-31F445C04A46}" cache="Slicer_Category1" caption="Category" level="1" rowHeight="2476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E9A3362E-D4B5-4EDB-B3DB-66E1B1D04447}" cache="Slicer_Product" caption="Product" startItem="4" level="1" rowHeight="2476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5DC19D3-AFFE-4572-8BBE-90C6E0845884}" cache="Slicer_Region" caption="Region" level="1" rowHeight="247650"/>
  <slicer name="Category 2" xr10:uid="{ED337D64-5897-44E1-8D00-FE69CE1D7697}" cache="Slicer_Category" caption="Category" level="1" rowHeight="247650"/>
  <slicer name="Category 3" xr10:uid="{E9F85F87-8EE0-4529-88FE-466679CBB8F4}" cache="Slicer_Category1" caption="Category" level="1" rowHeight="247650"/>
  <slicer name="Product 1" xr10:uid="{83BDE682-66B2-4F0F-90F0-A60857E16EC3}" cache="Slicer_Product" caption="Product" level="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6.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8.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8" Type="http://schemas.microsoft.com/office/2007/relationships/slicer" Target="../slicers/slicer5.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5.vml"/><Relationship Id="rId1" Type="http://schemas.openxmlformats.org/officeDocument/2006/relationships/drawing" Target="../drawings/drawing9.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7"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9FD57-C0E8-4E8D-84DA-ABA007C1B146}">
  <sheetPr codeName="Sheet1"/>
  <dimension ref="A3:B8"/>
  <sheetViews>
    <sheetView showGridLines="0" workbookViewId="0">
      <selection activeCell="F22" sqref="F22"/>
    </sheetView>
  </sheetViews>
  <sheetFormatPr defaultRowHeight="14.4" x14ac:dyDescent="0.3"/>
  <cols>
    <col min="1" max="1" width="12.44140625" bestFit="1" customWidth="1"/>
    <col min="2" max="2" width="11.5546875" bestFit="1" customWidth="1"/>
  </cols>
  <sheetData>
    <row r="3" spans="1:2" x14ac:dyDescent="0.3">
      <c r="A3" s="5" t="s">
        <v>429</v>
      </c>
      <c r="B3" t="s">
        <v>432</v>
      </c>
    </row>
    <row r="4" spans="1:2" x14ac:dyDescent="0.3">
      <c r="A4" s="6" t="s">
        <v>37</v>
      </c>
      <c r="B4" s="7">
        <v>126910</v>
      </c>
    </row>
    <row r="5" spans="1:2" x14ac:dyDescent="0.3">
      <c r="A5" s="6" t="s">
        <v>16</v>
      </c>
      <c r="B5" s="7">
        <v>67080</v>
      </c>
    </row>
    <row r="6" spans="1:2" x14ac:dyDescent="0.3">
      <c r="A6" s="6" t="s">
        <v>23</v>
      </c>
      <c r="B6" s="7">
        <v>35404</v>
      </c>
    </row>
    <row r="7" spans="1:2" x14ac:dyDescent="0.3">
      <c r="A7" s="6" t="s">
        <v>430</v>
      </c>
      <c r="B7" s="7">
        <v>1700</v>
      </c>
    </row>
    <row r="8" spans="1:2" x14ac:dyDescent="0.3">
      <c r="A8" s="6" t="s">
        <v>431</v>
      </c>
      <c r="B8" s="7">
        <v>231094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6F4F-8DD1-4109-ADED-7CE049A044FF}">
  <sheetPr codeName="Sheet2"/>
  <dimension ref="A3:B7"/>
  <sheetViews>
    <sheetView showGridLines="0" workbookViewId="0">
      <selection sqref="A1:W4"/>
    </sheetView>
  </sheetViews>
  <sheetFormatPr defaultRowHeight="14.4" x14ac:dyDescent="0.3"/>
  <cols>
    <col min="1" max="1" width="12.44140625" bestFit="1" customWidth="1"/>
    <col min="2" max="2" width="15.5546875" bestFit="1" customWidth="1"/>
  </cols>
  <sheetData>
    <row r="3" spans="1:2" x14ac:dyDescent="0.3">
      <c r="A3" s="5" t="s">
        <v>429</v>
      </c>
      <c r="B3" t="s">
        <v>433</v>
      </c>
    </row>
    <row r="4" spans="1:2" x14ac:dyDescent="0.3">
      <c r="A4" s="6" t="s">
        <v>20</v>
      </c>
      <c r="B4" s="7">
        <v>50</v>
      </c>
    </row>
    <row r="5" spans="1:2" x14ac:dyDescent="0.3">
      <c r="A5" s="6" t="s">
        <v>43</v>
      </c>
      <c r="B5" s="7">
        <v>9</v>
      </c>
    </row>
    <row r="6" spans="1:2" x14ac:dyDescent="0.3">
      <c r="A6" s="6" t="s">
        <v>473</v>
      </c>
      <c r="B6" s="7">
        <v>5</v>
      </c>
    </row>
    <row r="7" spans="1:2" x14ac:dyDescent="0.3">
      <c r="A7" s="6" t="s">
        <v>431</v>
      </c>
      <c r="B7" s="7">
        <v>64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3DD66-DF8D-4F6B-9FF0-88F85B4DA466}">
  <sheetPr codeName="Sheet3"/>
  <dimension ref="A3:B8"/>
  <sheetViews>
    <sheetView showGridLines="0" workbookViewId="0">
      <selection activeCell="M11" sqref="M11"/>
    </sheetView>
  </sheetViews>
  <sheetFormatPr defaultRowHeight="14.4" x14ac:dyDescent="0.3"/>
  <cols>
    <col min="1" max="1" width="12.44140625" bestFit="1" customWidth="1"/>
    <col min="2" max="2" width="16" bestFit="1" customWidth="1"/>
  </cols>
  <sheetData>
    <row r="3" spans="1:2" x14ac:dyDescent="0.3">
      <c r="A3" s="5" t="s">
        <v>429</v>
      </c>
      <c r="B3" t="s">
        <v>434</v>
      </c>
    </row>
    <row r="4" spans="1:2" x14ac:dyDescent="0.3">
      <c r="A4" s="6" t="s">
        <v>24</v>
      </c>
      <c r="B4" s="7">
        <v>383</v>
      </c>
    </row>
    <row r="5" spans="1:2" x14ac:dyDescent="0.3">
      <c r="A5" s="6" t="s">
        <v>41</v>
      </c>
      <c r="B5" s="7">
        <v>384</v>
      </c>
    </row>
    <row r="6" spans="1:2" x14ac:dyDescent="0.3">
      <c r="A6" s="6" t="s">
        <v>30</v>
      </c>
      <c r="B6" s="7">
        <v>417</v>
      </c>
    </row>
    <row r="7" spans="1:2" x14ac:dyDescent="0.3">
      <c r="A7" s="6" t="s">
        <v>17</v>
      </c>
      <c r="B7" s="7">
        <v>417</v>
      </c>
    </row>
    <row r="8" spans="1:2" x14ac:dyDescent="0.3">
      <c r="A8" s="6" t="s">
        <v>431</v>
      </c>
      <c r="B8" s="7">
        <v>1601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AC5CE-8824-469F-B2B4-505A2C51EC92}">
  <sheetPr codeName="Sheet9"/>
  <dimension ref="A1:L14"/>
  <sheetViews>
    <sheetView showGridLines="0" zoomScaleNormal="100" workbookViewId="0">
      <selection activeCell="K9" sqref="K9"/>
    </sheetView>
  </sheetViews>
  <sheetFormatPr defaultRowHeight="14.4" x14ac:dyDescent="0.3"/>
  <cols>
    <col min="1" max="1" width="40.77734375" bestFit="1" customWidth="1"/>
    <col min="2" max="2" width="16.33203125" bestFit="1" customWidth="1"/>
  </cols>
  <sheetData>
    <row r="1" spans="1:12" x14ac:dyDescent="0.3">
      <c r="F1" s="20" t="s">
        <v>444</v>
      </c>
      <c r="G1" s="21"/>
      <c r="H1" s="21"/>
      <c r="I1" s="21"/>
      <c r="J1" s="21"/>
      <c r="K1" s="21"/>
      <c r="L1" s="21"/>
    </row>
    <row r="2" spans="1:12" ht="25.8" x14ac:dyDescent="0.5">
      <c r="A2" s="18" t="s">
        <v>438</v>
      </c>
      <c r="B2" s="19">
        <f>SUM(Clean_Data!X2:X202)</f>
        <v>4563979</v>
      </c>
      <c r="F2" s="21"/>
      <c r="G2" s="21"/>
      <c r="H2" s="21"/>
      <c r="I2" s="21"/>
      <c r="J2" s="21"/>
      <c r="K2" s="21"/>
      <c r="L2" s="21"/>
    </row>
    <row r="4" spans="1:12" ht="25.8" x14ac:dyDescent="0.5">
      <c r="A4" s="18" t="s">
        <v>440</v>
      </c>
      <c r="B4" s="19">
        <f>SUM(Clean_Data!Z2:Z202)</f>
        <v>1060989</v>
      </c>
    </row>
    <row r="6" spans="1:12" ht="25.8" x14ac:dyDescent="0.5">
      <c r="A6" s="18" t="s">
        <v>441</v>
      </c>
      <c r="B6" s="19">
        <f>(B4/B2)*100</f>
        <v>23.247017569537459</v>
      </c>
    </row>
    <row r="8" spans="1:12" ht="25.8" x14ac:dyDescent="0.5">
      <c r="A8" s="18" t="s">
        <v>443</v>
      </c>
      <c r="B8" s="19">
        <f>COUNTA(_xlfn.UNIQUE(Clean_Data!P2:P202))</f>
        <v>197</v>
      </c>
    </row>
    <row r="10" spans="1:12" ht="25.8" x14ac:dyDescent="0.5">
      <c r="A10" s="18" t="s">
        <v>445</v>
      </c>
      <c r="B10" s="19">
        <f>SUM(Clean_Data!X2:X202)/COUNTA(_xlfn.UNIQUE(Clean_Data!P2:'Clean_Data'!P202))</f>
        <v>23167.406091370558</v>
      </c>
    </row>
    <row r="12" spans="1:12" ht="25.8" x14ac:dyDescent="0.5">
      <c r="A12" s="18" t="s">
        <v>446</v>
      </c>
      <c r="B12" s="19">
        <f>SUBTOTAL(9,Clean_Data!X2:X202)/SUBTOTAL(9,Clean_Data!AA2:AA202)*100</f>
        <v>90.720740240120861</v>
      </c>
    </row>
    <row r="14" spans="1:12" ht="25.8" x14ac:dyDescent="0.5">
      <c r="A14" s="18" t="s">
        <v>447</v>
      </c>
      <c r="B14" s="19">
        <f>COUNTIF(Clean_Data!AC2:AC202,"Delivered")/COUNTA(Clean_Data!AC2:AC202)*100</f>
        <v>92.039800995024876</v>
      </c>
    </row>
  </sheetData>
  <mergeCells count="1">
    <mergeCell ref="F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Macro_Landing">
                <anchor moveWithCells="1" sizeWithCells="1">
                  <from>
                    <xdr:col>6</xdr:col>
                    <xdr:colOff>419100</xdr:colOff>
                    <xdr:row>5</xdr:row>
                    <xdr:rowOff>7620</xdr:rowOff>
                  </from>
                  <to>
                    <xdr:col>8</xdr:col>
                    <xdr:colOff>518160</xdr:colOff>
                    <xdr:row>6</xdr:row>
                    <xdr:rowOff>76200</xdr:rowOff>
                  </to>
                </anchor>
              </controlPr>
            </control>
          </mc:Choice>
        </mc:AlternateContent>
        <mc:AlternateContent xmlns:mc="http://schemas.openxmlformats.org/markup-compatibility/2006">
          <mc:Choice Requires="x14">
            <control shapeId="13314" r:id="rId4" name="Button 2">
              <controlPr defaultSize="0" print="0" autoFill="0" autoPict="0" macro="[0]!Macro_Executive_Dashboard">
                <anchor moveWithCells="1" sizeWithCells="1">
                  <from>
                    <xdr:col>6</xdr:col>
                    <xdr:colOff>480060</xdr:colOff>
                    <xdr:row>7</xdr:row>
                    <xdr:rowOff>228600</xdr:rowOff>
                  </from>
                  <to>
                    <xdr:col>8</xdr:col>
                    <xdr:colOff>487680</xdr:colOff>
                    <xdr:row>9</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C0C98E-2F30-4780-84BD-B148E2D630B6}">
  <sheetPr codeName="Sheet10"/>
  <dimension ref="A1:N202"/>
  <sheetViews>
    <sheetView showGridLines="0" workbookViewId="0">
      <selection activeCell="S6" sqref="S6"/>
    </sheetView>
  </sheetViews>
  <sheetFormatPr defaultRowHeight="14.4" x14ac:dyDescent="0.3"/>
  <cols>
    <col min="2" max="2" width="17.33203125" bestFit="1" customWidth="1"/>
    <col min="3" max="3" width="10.5546875" bestFit="1" customWidth="1"/>
    <col min="4" max="4" width="10" bestFit="1" customWidth="1"/>
    <col min="6" max="6" width="10.88671875" bestFit="1" customWidth="1"/>
    <col min="7" max="7" width="9.33203125" bestFit="1" customWidth="1"/>
    <col min="8" max="8" width="9.21875" bestFit="1" customWidth="1"/>
    <col min="12" max="12" width="11.109375" bestFit="1" customWidth="1"/>
    <col min="13" max="13" width="13.33203125" bestFit="1" customWidth="1"/>
    <col min="14" max="14" width="11.44140625" bestFit="1"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1" t="s">
        <v>14</v>
      </c>
      <c r="B2" s="2"/>
      <c r="C2" s="1" t="s">
        <v>15</v>
      </c>
      <c r="D2" s="1" t="s">
        <v>16</v>
      </c>
      <c r="E2" s="1" t="s">
        <v>17</v>
      </c>
      <c r="F2" s="1" t="s">
        <v>18</v>
      </c>
      <c r="G2" s="1">
        <v>1</v>
      </c>
      <c r="H2" s="1">
        <v>9700</v>
      </c>
      <c r="I2" s="1">
        <v>9700</v>
      </c>
      <c r="J2" s="1">
        <v>7300</v>
      </c>
      <c r="K2" s="1">
        <v>2400</v>
      </c>
      <c r="L2" s="1">
        <v>12000</v>
      </c>
      <c r="M2" s="1" t="s">
        <v>19</v>
      </c>
      <c r="N2" s="1" t="s">
        <v>20</v>
      </c>
    </row>
    <row r="3" spans="1:14" x14ac:dyDescent="0.3">
      <c r="A3" s="1" t="s">
        <v>21</v>
      </c>
      <c r="B3" s="2"/>
      <c r="C3" s="1" t="s">
        <v>22</v>
      </c>
      <c r="D3" s="1" t="s">
        <v>23</v>
      </c>
      <c r="E3" s="1" t="s">
        <v>24</v>
      </c>
      <c r="F3" s="1" t="s">
        <v>25</v>
      </c>
      <c r="G3" s="1">
        <v>31</v>
      </c>
      <c r="H3" s="1">
        <v>147</v>
      </c>
      <c r="I3" s="1">
        <v>4557</v>
      </c>
      <c r="J3" s="1">
        <v>1860</v>
      </c>
      <c r="K3" s="1">
        <v>2697</v>
      </c>
      <c r="L3" s="1">
        <v>5100</v>
      </c>
      <c r="M3" s="1" t="s">
        <v>26</v>
      </c>
      <c r="N3" s="1" t="s">
        <v>20</v>
      </c>
    </row>
    <row r="4" spans="1:14" x14ac:dyDescent="0.3">
      <c r="A4" s="1" t="s">
        <v>27</v>
      </c>
      <c r="B4" s="2"/>
      <c r="C4" s="1" t="s">
        <v>15</v>
      </c>
      <c r="D4" s="1" t="s">
        <v>16</v>
      </c>
      <c r="E4" s="1" t="s">
        <v>24</v>
      </c>
      <c r="F4" s="1" t="s">
        <v>25</v>
      </c>
      <c r="G4" s="1">
        <v>2</v>
      </c>
      <c r="H4" s="1">
        <v>9350</v>
      </c>
      <c r="I4" s="1">
        <v>18700</v>
      </c>
      <c r="J4" s="1">
        <v>13900</v>
      </c>
      <c r="K4" s="1">
        <v>4800</v>
      </c>
      <c r="L4" s="1">
        <v>21000</v>
      </c>
      <c r="M4" s="1" t="s">
        <v>28</v>
      </c>
      <c r="N4" s="1" t="s">
        <v>20</v>
      </c>
    </row>
    <row r="5" spans="1:14" x14ac:dyDescent="0.3">
      <c r="A5" s="1" t="s">
        <v>29</v>
      </c>
      <c r="B5" s="2"/>
      <c r="C5" s="1" t="s">
        <v>22</v>
      </c>
      <c r="D5" s="1" t="s">
        <v>23</v>
      </c>
      <c r="E5" s="1" t="s">
        <v>30</v>
      </c>
      <c r="F5" s="1" t="s">
        <v>31</v>
      </c>
      <c r="G5" s="1">
        <v>30</v>
      </c>
      <c r="H5" s="1">
        <v>149</v>
      </c>
      <c r="I5" s="1">
        <v>4470</v>
      </c>
      <c r="J5" s="1">
        <v>1820</v>
      </c>
      <c r="K5" s="1">
        <v>2650</v>
      </c>
      <c r="L5" s="1">
        <v>5000</v>
      </c>
      <c r="M5" s="1" t="s">
        <v>26</v>
      </c>
      <c r="N5" s="1" t="s">
        <v>20</v>
      </c>
    </row>
    <row r="6" spans="1:14" x14ac:dyDescent="0.3">
      <c r="A6" s="1" t="s">
        <v>32</v>
      </c>
      <c r="B6" s="2"/>
      <c r="C6" s="1" t="s">
        <v>33</v>
      </c>
      <c r="D6" s="1" t="s">
        <v>16</v>
      </c>
      <c r="E6" s="1" t="s">
        <v>24</v>
      </c>
      <c r="F6" s="1" t="s">
        <v>25</v>
      </c>
      <c r="G6" s="1">
        <v>2</v>
      </c>
      <c r="H6" s="1">
        <v>11100</v>
      </c>
      <c r="I6" s="1">
        <v>22200</v>
      </c>
      <c r="J6" s="1">
        <v>16800</v>
      </c>
      <c r="K6" s="1">
        <v>5400</v>
      </c>
      <c r="L6" s="1">
        <v>25000</v>
      </c>
      <c r="M6" s="1" t="s">
        <v>28</v>
      </c>
      <c r="N6" s="1" t="s">
        <v>20</v>
      </c>
    </row>
    <row r="7" spans="1:14" x14ac:dyDescent="0.3">
      <c r="A7" s="1" t="s">
        <v>34</v>
      </c>
      <c r="B7" s="1" t="s">
        <v>35</v>
      </c>
      <c r="C7" s="1" t="s">
        <v>36</v>
      </c>
      <c r="D7" s="1" t="s">
        <v>37</v>
      </c>
      <c r="E7" s="1" t="s">
        <v>30</v>
      </c>
      <c r="F7" s="1" t="s">
        <v>31</v>
      </c>
      <c r="G7" s="1">
        <v>2</v>
      </c>
      <c r="H7" s="1">
        <v>15190</v>
      </c>
      <c r="I7" s="1">
        <v>30380</v>
      </c>
      <c r="J7" s="1">
        <v>23620</v>
      </c>
      <c r="K7" s="1">
        <v>6760</v>
      </c>
      <c r="L7" s="1">
        <v>34000</v>
      </c>
      <c r="M7" s="1" t="s">
        <v>19</v>
      </c>
      <c r="N7" s="1" t="s">
        <v>20</v>
      </c>
    </row>
    <row r="8" spans="1:14" x14ac:dyDescent="0.3">
      <c r="A8" s="1" t="s">
        <v>38</v>
      </c>
      <c r="B8" s="1" t="s">
        <v>39</v>
      </c>
      <c r="C8" s="1" t="s">
        <v>40</v>
      </c>
      <c r="D8" s="1" t="s">
        <v>16</v>
      </c>
      <c r="E8" s="1" t="s">
        <v>41</v>
      </c>
      <c r="F8" s="1" t="s">
        <v>42</v>
      </c>
      <c r="G8" s="1">
        <v>4</v>
      </c>
      <c r="H8" s="1">
        <v>6900</v>
      </c>
      <c r="I8" s="1">
        <v>27600</v>
      </c>
      <c r="J8" s="1">
        <v>20500</v>
      </c>
      <c r="K8" s="1">
        <v>7100</v>
      </c>
      <c r="L8" s="1">
        <v>30000</v>
      </c>
      <c r="M8" s="1" t="s">
        <v>28</v>
      </c>
      <c r="N8" s="1" t="s">
        <v>43</v>
      </c>
    </row>
    <row r="9" spans="1:14" x14ac:dyDescent="0.3">
      <c r="A9" s="1"/>
      <c r="B9" s="1" t="s">
        <v>44</v>
      </c>
      <c r="C9" s="1" t="s">
        <v>36</v>
      </c>
      <c r="D9" s="1" t="s">
        <v>37</v>
      </c>
      <c r="E9" s="1" t="s">
        <v>17</v>
      </c>
      <c r="F9" s="1" t="s">
        <v>18</v>
      </c>
      <c r="G9" s="1">
        <v>1</v>
      </c>
      <c r="H9" s="1">
        <v>15170</v>
      </c>
      <c r="I9" s="1">
        <v>15170</v>
      </c>
      <c r="J9" s="1">
        <v>11920</v>
      </c>
      <c r="K9" s="1">
        <v>3250</v>
      </c>
      <c r="L9" s="1">
        <v>17500</v>
      </c>
      <c r="M9" s="1" t="s">
        <v>19</v>
      </c>
      <c r="N9" s="1" t="s">
        <v>20</v>
      </c>
    </row>
    <row r="10" spans="1:14" x14ac:dyDescent="0.3">
      <c r="A10" s="1" t="s">
        <v>45</v>
      </c>
      <c r="B10" s="1" t="s">
        <v>46</v>
      </c>
      <c r="C10" s="1" t="s">
        <v>47</v>
      </c>
      <c r="D10" s="1" t="s">
        <v>23</v>
      </c>
      <c r="E10" s="1" t="s">
        <v>41</v>
      </c>
      <c r="F10" s="1" t="s">
        <v>42</v>
      </c>
      <c r="G10" s="1">
        <v>10</v>
      </c>
      <c r="H10" s="1">
        <v>250</v>
      </c>
      <c r="I10" s="1">
        <v>2500</v>
      </c>
      <c r="J10" s="1">
        <v>1100</v>
      </c>
      <c r="K10" s="1">
        <v>1400</v>
      </c>
      <c r="L10" s="1">
        <v>3500</v>
      </c>
      <c r="M10" s="1" t="s">
        <v>26</v>
      </c>
      <c r="N10" s="1" t="s">
        <v>20</v>
      </c>
    </row>
    <row r="11" spans="1:14" x14ac:dyDescent="0.3">
      <c r="A11" s="1" t="s">
        <v>48</v>
      </c>
      <c r="B11" s="1" t="s">
        <v>49</v>
      </c>
      <c r="C11" s="1" t="s">
        <v>47</v>
      </c>
      <c r="D11" s="1" t="s">
        <v>23</v>
      </c>
      <c r="E11" s="1" t="s">
        <v>24</v>
      </c>
      <c r="F11" s="1" t="s">
        <v>25</v>
      </c>
      <c r="G11" s="1">
        <v>22</v>
      </c>
      <c r="H11" s="1">
        <v>254</v>
      </c>
      <c r="I11" s="1">
        <v>5588</v>
      </c>
      <c r="J11" s="1">
        <v>2280</v>
      </c>
      <c r="K11" s="1">
        <v>3308</v>
      </c>
      <c r="L11" s="1">
        <v>6000</v>
      </c>
      <c r="M11" s="1" t="s">
        <v>26</v>
      </c>
      <c r="N11" s="1" t="s">
        <v>20</v>
      </c>
    </row>
    <row r="12" spans="1:14" x14ac:dyDescent="0.3">
      <c r="A12" s="1" t="s">
        <v>50</v>
      </c>
      <c r="B12" s="1" t="s">
        <v>51</v>
      </c>
      <c r="C12" s="1" t="s">
        <v>22</v>
      </c>
      <c r="D12" s="1" t="s">
        <v>23</v>
      </c>
      <c r="E12" s="1" t="s">
        <v>24</v>
      </c>
      <c r="F12" s="1" t="s">
        <v>25</v>
      </c>
      <c r="G12" s="1">
        <v>29</v>
      </c>
      <c r="H12" s="1">
        <v>148</v>
      </c>
      <c r="I12" s="1">
        <v>4292</v>
      </c>
      <c r="J12" s="1">
        <v>1780</v>
      </c>
      <c r="K12" s="1">
        <v>2512</v>
      </c>
      <c r="L12" s="1">
        <v>4900</v>
      </c>
      <c r="M12" s="1" t="s">
        <v>26</v>
      </c>
      <c r="N12" s="1" t="s">
        <v>20</v>
      </c>
    </row>
    <row r="13" spans="1:14" x14ac:dyDescent="0.3">
      <c r="A13" s="1" t="s">
        <v>52</v>
      </c>
      <c r="B13" s="1" t="s">
        <v>53</v>
      </c>
      <c r="C13" s="1" t="s">
        <v>47</v>
      </c>
      <c r="D13" s="1" t="s">
        <v>23</v>
      </c>
      <c r="E13" s="1" t="s">
        <v>30</v>
      </c>
      <c r="F13" s="1" t="s">
        <v>31</v>
      </c>
      <c r="G13" s="1">
        <v>17</v>
      </c>
      <c r="H13" s="1">
        <v>261</v>
      </c>
      <c r="I13" s="1">
        <v>4437</v>
      </c>
      <c r="J13" s="1">
        <v>1840</v>
      </c>
      <c r="K13" s="1">
        <v>2597</v>
      </c>
      <c r="L13" s="1">
        <v>5000</v>
      </c>
      <c r="M13" s="1" t="s">
        <v>26</v>
      </c>
      <c r="N13" s="1" t="s">
        <v>20</v>
      </c>
    </row>
    <row r="14" spans="1:14" x14ac:dyDescent="0.3">
      <c r="A14" s="1" t="s">
        <v>54</v>
      </c>
      <c r="B14" s="1" t="s">
        <v>55</v>
      </c>
      <c r="C14" s="1" t="s">
        <v>56</v>
      </c>
      <c r="D14" s="1" t="s">
        <v>37</v>
      </c>
      <c r="E14" s="1" t="s">
        <v>17</v>
      </c>
      <c r="F14" s="1" t="s">
        <v>18</v>
      </c>
      <c r="G14" s="1">
        <v>1</v>
      </c>
      <c r="H14" s="1">
        <v>58300</v>
      </c>
      <c r="I14" s="1">
        <v>58300</v>
      </c>
      <c r="J14" s="1">
        <v>46650</v>
      </c>
      <c r="K14" s="1">
        <v>11650</v>
      </c>
      <c r="L14" s="1">
        <v>65000</v>
      </c>
      <c r="M14" s="1" t="s">
        <v>19</v>
      </c>
      <c r="N14" s="1" t="s">
        <v>20</v>
      </c>
    </row>
    <row r="15" spans="1:14" x14ac:dyDescent="0.3">
      <c r="A15" s="1" t="s">
        <v>57</v>
      </c>
      <c r="B15" s="1" t="s">
        <v>58</v>
      </c>
      <c r="C15" s="1" t="s">
        <v>40</v>
      </c>
      <c r="D15" s="1" t="s">
        <v>16</v>
      </c>
      <c r="E15" s="1" t="s">
        <v>17</v>
      </c>
      <c r="F15" s="1" t="s">
        <v>18</v>
      </c>
      <c r="G15" s="1">
        <v>2</v>
      </c>
      <c r="H15" s="1">
        <v>6820</v>
      </c>
      <c r="I15" s="1">
        <v>13640</v>
      </c>
      <c r="J15" s="1">
        <v>10100</v>
      </c>
      <c r="K15" s="1">
        <v>3540</v>
      </c>
      <c r="L15" s="1">
        <v>15000</v>
      </c>
      <c r="M15" s="1" t="s">
        <v>28</v>
      </c>
      <c r="N15" s="1" t="s">
        <v>20</v>
      </c>
    </row>
    <row r="16" spans="1:14" x14ac:dyDescent="0.3">
      <c r="A16" s="1" t="s">
        <v>59</v>
      </c>
      <c r="B16" s="1" t="s">
        <v>60</v>
      </c>
      <c r="C16" s="1" t="s">
        <v>22</v>
      </c>
      <c r="D16" s="1" t="s">
        <v>23</v>
      </c>
      <c r="E16" s="1" t="s">
        <v>30</v>
      </c>
      <c r="F16" s="1" t="s">
        <v>31</v>
      </c>
      <c r="G16" s="1">
        <v>30</v>
      </c>
      <c r="H16" s="1">
        <v>140</v>
      </c>
      <c r="I16" s="1">
        <v>4200</v>
      </c>
      <c r="J16" s="1">
        <v>1800</v>
      </c>
      <c r="K16" s="1">
        <v>2400</v>
      </c>
      <c r="L16" s="1">
        <v>5000</v>
      </c>
      <c r="M16" s="1" t="s">
        <v>26</v>
      </c>
      <c r="N16" s="1" t="s">
        <v>20</v>
      </c>
    </row>
    <row r="17" spans="1:14" x14ac:dyDescent="0.3">
      <c r="A17" s="1" t="s">
        <v>61</v>
      </c>
      <c r="B17" s="1" t="s">
        <v>62</v>
      </c>
      <c r="C17" s="1" t="s">
        <v>22</v>
      </c>
      <c r="D17" s="1" t="s">
        <v>23</v>
      </c>
      <c r="E17" s="1" t="s">
        <v>41</v>
      </c>
      <c r="F17" s="1" t="s">
        <v>42</v>
      </c>
      <c r="G17" s="1">
        <v>29</v>
      </c>
      <c r="H17" s="1">
        <v>149</v>
      </c>
      <c r="I17" s="1">
        <v>4321</v>
      </c>
      <c r="J17" s="1">
        <v>1800</v>
      </c>
      <c r="K17" s="1">
        <v>2521</v>
      </c>
      <c r="L17" s="1">
        <v>5000</v>
      </c>
      <c r="M17" s="1" t="s">
        <v>26</v>
      </c>
      <c r="N17" s="1" t="s">
        <v>20</v>
      </c>
    </row>
    <row r="18" spans="1:14" x14ac:dyDescent="0.3">
      <c r="A18" s="1" t="s">
        <v>63</v>
      </c>
      <c r="B18" s="1" t="s">
        <v>64</v>
      </c>
      <c r="C18" s="1" t="s">
        <v>15</v>
      </c>
      <c r="D18" s="1" t="s">
        <v>16</v>
      </c>
      <c r="E18" s="1" t="s">
        <v>41</v>
      </c>
      <c r="F18" s="1" t="s">
        <v>42</v>
      </c>
      <c r="G18" s="1">
        <v>1</v>
      </c>
      <c r="H18" s="1">
        <v>9480</v>
      </c>
      <c r="I18" s="1">
        <v>9480</v>
      </c>
      <c r="J18" s="1">
        <v>7100</v>
      </c>
      <c r="K18" s="1">
        <v>2380</v>
      </c>
      <c r="L18" s="1">
        <v>12000</v>
      </c>
      <c r="M18" s="1" t="s">
        <v>28</v>
      </c>
      <c r="N18" s="1" t="s">
        <v>20</v>
      </c>
    </row>
    <row r="19" spans="1:14" x14ac:dyDescent="0.3">
      <c r="A19" s="1" t="s">
        <v>65</v>
      </c>
      <c r="B19" s="1" t="s">
        <v>66</v>
      </c>
      <c r="C19" s="1" t="s">
        <v>47</v>
      </c>
      <c r="D19" s="1" t="s">
        <v>23</v>
      </c>
      <c r="E19" s="1" t="s">
        <v>17</v>
      </c>
      <c r="F19" s="1" t="s">
        <v>18</v>
      </c>
      <c r="G19" s="1">
        <v>18</v>
      </c>
      <c r="H19" s="1">
        <v>240</v>
      </c>
      <c r="I19" s="1">
        <v>4320</v>
      </c>
      <c r="J19" s="1">
        <v>1900</v>
      </c>
      <c r="K19" s="1">
        <v>2420</v>
      </c>
      <c r="L19" s="1">
        <v>5000</v>
      </c>
      <c r="M19" s="1" t="s">
        <v>26</v>
      </c>
      <c r="N19" s="1" t="s">
        <v>20</v>
      </c>
    </row>
    <row r="20" spans="1:14" x14ac:dyDescent="0.3">
      <c r="A20" s="1" t="s">
        <v>67</v>
      </c>
      <c r="B20" s="1" t="s">
        <v>68</v>
      </c>
      <c r="C20" s="1" t="s">
        <v>33</v>
      </c>
      <c r="D20" s="1" t="s">
        <v>16</v>
      </c>
      <c r="E20" s="1" t="s">
        <v>24</v>
      </c>
      <c r="F20" s="1" t="s">
        <v>25</v>
      </c>
      <c r="G20" s="1">
        <v>1</v>
      </c>
      <c r="H20" s="1">
        <v>11390</v>
      </c>
      <c r="I20" s="1">
        <v>11390</v>
      </c>
      <c r="J20" s="1">
        <v>8650</v>
      </c>
      <c r="K20" s="1">
        <v>2740</v>
      </c>
      <c r="L20" s="1">
        <v>13500</v>
      </c>
      <c r="M20" s="1" t="s">
        <v>28</v>
      </c>
      <c r="N20" s="1" t="s">
        <v>20</v>
      </c>
    </row>
    <row r="21" spans="1:14" x14ac:dyDescent="0.3">
      <c r="A21" s="1" t="s">
        <v>69</v>
      </c>
      <c r="B21" s="1" t="s">
        <v>70</v>
      </c>
      <c r="C21" s="1" t="s">
        <v>15</v>
      </c>
      <c r="D21" s="1" t="s">
        <v>16</v>
      </c>
      <c r="E21" s="1" t="s">
        <v>41</v>
      </c>
      <c r="F21" s="1" t="s">
        <v>42</v>
      </c>
      <c r="G21" s="1">
        <v>1</v>
      </c>
      <c r="H21" s="1">
        <v>9550</v>
      </c>
      <c r="I21" s="1">
        <v>9550</v>
      </c>
      <c r="J21" s="1">
        <v>7200</v>
      </c>
      <c r="K21" s="1">
        <v>2350</v>
      </c>
      <c r="L21" s="1">
        <v>12000</v>
      </c>
      <c r="M21" s="1" t="s">
        <v>28</v>
      </c>
      <c r="N21" s="1" t="s">
        <v>20</v>
      </c>
    </row>
    <row r="22" spans="1:14" x14ac:dyDescent="0.3">
      <c r="A22" s="1" t="s">
        <v>71</v>
      </c>
      <c r="B22" s="1" t="s">
        <v>72</v>
      </c>
      <c r="C22" s="1" t="s">
        <v>15</v>
      </c>
      <c r="D22" s="1" t="s">
        <v>16</v>
      </c>
      <c r="E22" s="1" t="s">
        <v>30</v>
      </c>
      <c r="F22" s="1" t="s">
        <v>31</v>
      </c>
      <c r="G22" s="1">
        <v>3</v>
      </c>
      <c r="H22" s="1">
        <v>9050</v>
      </c>
      <c r="I22" s="1">
        <v>27150</v>
      </c>
      <c r="J22" s="1">
        <v>19900</v>
      </c>
      <c r="K22" s="1">
        <v>7250</v>
      </c>
      <c r="L22" s="1">
        <v>30000</v>
      </c>
      <c r="M22" s="1" t="s">
        <v>28</v>
      </c>
      <c r="N22" s="1" t="s">
        <v>20</v>
      </c>
    </row>
    <row r="23" spans="1:14" x14ac:dyDescent="0.3">
      <c r="A23" s="1" t="s">
        <v>73</v>
      </c>
      <c r="B23" s="1" t="s">
        <v>74</v>
      </c>
      <c r="C23" s="1" t="s">
        <v>22</v>
      </c>
      <c r="D23" s="1" t="s">
        <v>23</v>
      </c>
      <c r="E23" s="1" t="s">
        <v>30</v>
      </c>
      <c r="F23" s="1" t="s">
        <v>31</v>
      </c>
      <c r="G23" s="1">
        <v>32</v>
      </c>
      <c r="H23" s="1">
        <v>148</v>
      </c>
      <c r="I23" s="1">
        <v>4736</v>
      </c>
      <c r="J23" s="1">
        <v>2000</v>
      </c>
      <c r="K23" s="1">
        <v>2736</v>
      </c>
      <c r="L23" s="1">
        <v>5200</v>
      </c>
      <c r="M23" s="1" t="s">
        <v>26</v>
      </c>
      <c r="N23" s="1" t="s">
        <v>20</v>
      </c>
    </row>
    <row r="24" spans="1:14" x14ac:dyDescent="0.3">
      <c r="A24" s="1" t="s">
        <v>75</v>
      </c>
      <c r="B24" s="1" t="s">
        <v>76</v>
      </c>
      <c r="C24" s="1" t="s">
        <v>15</v>
      </c>
      <c r="D24" s="1" t="s">
        <v>16</v>
      </c>
      <c r="E24" s="1" t="s">
        <v>30</v>
      </c>
      <c r="F24" s="1" t="s">
        <v>31</v>
      </c>
      <c r="G24" s="1">
        <v>2</v>
      </c>
      <c r="H24" s="1">
        <v>9420</v>
      </c>
      <c r="I24" s="1">
        <v>18840</v>
      </c>
      <c r="J24" s="1">
        <v>14020</v>
      </c>
      <c r="K24" s="1">
        <v>4820</v>
      </c>
      <c r="L24" s="1">
        <v>21000</v>
      </c>
      <c r="M24" s="1" t="s">
        <v>28</v>
      </c>
      <c r="N24" s="1" t="s">
        <v>20</v>
      </c>
    </row>
    <row r="25" spans="1:14" x14ac:dyDescent="0.3">
      <c r="A25" s="1" t="s">
        <v>77</v>
      </c>
      <c r="B25" s="1" t="s">
        <v>78</v>
      </c>
      <c r="C25" s="1" t="s">
        <v>22</v>
      </c>
      <c r="D25" s="1" t="s">
        <v>23</v>
      </c>
      <c r="E25" s="1" t="s">
        <v>41</v>
      </c>
      <c r="F25" s="1" t="s">
        <v>42</v>
      </c>
      <c r="G25" s="1">
        <v>30</v>
      </c>
      <c r="H25" s="1">
        <v>147</v>
      </c>
      <c r="I25" s="1">
        <v>4410</v>
      </c>
      <c r="J25" s="1">
        <v>1820</v>
      </c>
      <c r="K25" s="1">
        <v>2590</v>
      </c>
      <c r="L25" s="1">
        <v>5000</v>
      </c>
      <c r="M25" s="1" t="s">
        <v>26</v>
      </c>
      <c r="N25" s="1" t="s">
        <v>20</v>
      </c>
    </row>
    <row r="26" spans="1:14" x14ac:dyDescent="0.3">
      <c r="A26" s="1" t="s">
        <v>79</v>
      </c>
      <c r="B26" s="1" t="s">
        <v>80</v>
      </c>
      <c r="C26" s="1" t="s">
        <v>40</v>
      </c>
      <c r="D26" s="1" t="s">
        <v>16</v>
      </c>
      <c r="E26" s="1" t="s">
        <v>24</v>
      </c>
      <c r="F26" s="1" t="s">
        <v>25</v>
      </c>
      <c r="G26" s="1">
        <v>3</v>
      </c>
      <c r="H26" s="1">
        <v>6780</v>
      </c>
      <c r="I26" s="1">
        <v>20340</v>
      </c>
      <c r="J26" s="1">
        <v>15000</v>
      </c>
      <c r="K26" s="1">
        <v>5340</v>
      </c>
      <c r="L26" s="1">
        <v>23000</v>
      </c>
      <c r="M26" s="1" t="s">
        <v>28</v>
      </c>
      <c r="N26" s="1" t="s">
        <v>43</v>
      </c>
    </row>
    <row r="27" spans="1:14" x14ac:dyDescent="0.3">
      <c r="A27" s="1" t="s">
        <v>81</v>
      </c>
      <c r="B27" s="1" t="s">
        <v>82</v>
      </c>
      <c r="C27" s="1" t="s">
        <v>47</v>
      </c>
      <c r="D27" s="1" t="s">
        <v>23</v>
      </c>
      <c r="E27" s="1" t="s">
        <v>17</v>
      </c>
      <c r="F27" s="1" t="s">
        <v>18</v>
      </c>
      <c r="G27" s="1">
        <v>22</v>
      </c>
      <c r="H27" s="1">
        <v>251</v>
      </c>
      <c r="I27" s="1">
        <v>5522</v>
      </c>
      <c r="J27" s="1">
        <v>2280</v>
      </c>
      <c r="K27" s="1">
        <v>3242</v>
      </c>
      <c r="L27" s="1">
        <v>6000</v>
      </c>
      <c r="M27" s="1" t="s">
        <v>26</v>
      </c>
      <c r="N27" s="1" t="s">
        <v>20</v>
      </c>
    </row>
    <row r="28" spans="1:14" x14ac:dyDescent="0.3">
      <c r="A28" s="1" t="s">
        <v>83</v>
      </c>
      <c r="B28" s="1" t="s">
        <v>76</v>
      </c>
      <c r="C28" s="1" t="s">
        <v>47</v>
      </c>
      <c r="D28" s="1" t="s">
        <v>23</v>
      </c>
      <c r="E28" s="1" t="s">
        <v>41</v>
      </c>
      <c r="F28" s="1" t="s">
        <v>42</v>
      </c>
      <c r="G28" s="1">
        <v>15</v>
      </c>
      <c r="H28" s="1">
        <v>260</v>
      </c>
      <c r="I28" s="1">
        <v>3900</v>
      </c>
      <c r="J28" s="1">
        <v>1700</v>
      </c>
      <c r="K28" s="1">
        <v>2200</v>
      </c>
      <c r="L28" s="1">
        <v>4500</v>
      </c>
      <c r="M28" s="1" t="s">
        <v>28</v>
      </c>
      <c r="N28" s="1" t="s">
        <v>20</v>
      </c>
    </row>
    <row r="29" spans="1:14" x14ac:dyDescent="0.3">
      <c r="A29" s="1" t="s">
        <v>84</v>
      </c>
      <c r="B29" s="1" t="s">
        <v>85</v>
      </c>
      <c r="C29" s="1" t="s">
        <v>56</v>
      </c>
      <c r="D29" s="1" t="s">
        <v>37</v>
      </c>
      <c r="E29" s="1" t="s">
        <v>41</v>
      </c>
      <c r="F29" s="1" t="s">
        <v>42</v>
      </c>
      <c r="G29" s="1">
        <v>2</v>
      </c>
      <c r="H29" s="1">
        <v>56750</v>
      </c>
      <c r="I29" s="1">
        <v>113500</v>
      </c>
      <c r="J29" s="1">
        <v>94200</v>
      </c>
      <c r="K29" s="1">
        <v>19300</v>
      </c>
      <c r="L29" s="1">
        <v>126000</v>
      </c>
      <c r="M29" s="1" t="s">
        <v>19</v>
      </c>
      <c r="N29" s="1" t="s">
        <v>20</v>
      </c>
    </row>
    <row r="30" spans="1:14" x14ac:dyDescent="0.3">
      <c r="A30" s="1" t="s">
        <v>86</v>
      </c>
      <c r="B30" s="1" t="s">
        <v>87</v>
      </c>
      <c r="C30" s="1" t="s">
        <v>88</v>
      </c>
      <c r="D30" s="1" t="s">
        <v>37</v>
      </c>
      <c r="E30" s="1" t="s">
        <v>24</v>
      </c>
      <c r="F30" s="1" t="s">
        <v>25</v>
      </c>
      <c r="G30" s="1">
        <v>3</v>
      </c>
      <c r="H30" s="1">
        <v>12500</v>
      </c>
      <c r="I30" s="1">
        <v>37500</v>
      </c>
      <c r="J30" s="1">
        <v>29000</v>
      </c>
      <c r="K30" s="1">
        <v>8500</v>
      </c>
      <c r="L30" s="1">
        <v>42000</v>
      </c>
      <c r="M30" s="1" t="s">
        <v>19</v>
      </c>
      <c r="N30" s="1" t="s">
        <v>20</v>
      </c>
    </row>
    <row r="31" spans="1:14" x14ac:dyDescent="0.3">
      <c r="A31" s="1" t="s">
        <v>89</v>
      </c>
      <c r="B31" s="1" t="s">
        <v>90</v>
      </c>
      <c r="C31" s="1" t="s">
        <v>36</v>
      </c>
      <c r="D31" s="1" t="s">
        <v>37</v>
      </c>
      <c r="E31" s="1" t="s">
        <v>41</v>
      </c>
      <c r="F31" s="1" t="s">
        <v>42</v>
      </c>
      <c r="G31" s="1">
        <v>2</v>
      </c>
      <c r="H31" s="1">
        <v>15340</v>
      </c>
      <c r="I31" s="1">
        <v>30680</v>
      </c>
      <c r="J31" s="1">
        <v>23880</v>
      </c>
      <c r="K31" s="1">
        <v>6800</v>
      </c>
      <c r="L31" s="1">
        <v>34500</v>
      </c>
      <c r="M31" s="1" t="s">
        <v>19</v>
      </c>
      <c r="N31" s="1" t="s">
        <v>20</v>
      </c>
    </row>
    <row r="32" spans="1:14" x14ac:dyDescent="0.3">
      <c r="A32" s="1" t="s">
        <v>91</v>
      </c>
      <c r="B32" s="1" t="s">
        <v>92</v>
      </c>
      <c r="C32" s="1" t="s">
        <v>15</v>
      </c>
      <c r="D32" s="1" t="s">
        <v>16</v>
      </c>
      <c r="E32" s="1" t="s">
        <v>24</v>
      </c>
      <c r="F32" s="1" t="s">
        <v>25</v>
      </c>
      <c r="G32" s="1">
        <v>2</v>
      </c>
      <c r="H32" s="1">
        <v>9440</v>
      </c>
      <c r="I32" s="1">
        <v>18880</v>
      </c>
      <c r="J32" s="1">
        <v>14020</v>
      </c>
      <c r="K32" s="1">
        <v>4860</v>
      </c>
      <c r="L32" s="1">
        <v>21000</v>
      </c>
      <c r="M32" s="1" t="s">
        <v>28</v>
      </c>
      <c r="N32" s="1" t="s">
        <v>20</v>
      </c>
    </row>
    <row r="33" spans="1:14" x14ac:dyDescent="0.3">
      <c r="A33" s="1" t="s">
        <v>93</v>
      </c>
      <c r="B33" s="1" t="s">
        <v>94</v>
      </c>
      <c r="C33" s="1" t="s">
        <v>33</v>
      </c>
      <c r="D33" s="1" t="s">
        <v>16</v>
      </c>
      <c r="E33" s="1" t="s">
        <v>41</v>
      </c>
      <c r="F33" s="1" t="s">
        <v>42</v>
      </c>
      <c r="G33" s="1">
        <v>1</v>
      </c>
      <c r="H33" s="1">
        <v>11400</v>
      </c>
      <c r="I33" s="1">
        <v>11400</v>
      </c>
      <c r="J33" s="1">
        <v>8600</v>
      </c>
      <c r="K33" s="1">
        <v>2800</v>
      </c>
      <c r="L33" s="1">
        <v>13500</v>
      </c>
      <c r="M33" s="1" t="s">
        <v>28</v>
      </c>
      <c r="N33" s="1" t="s">
        <v>20</v>
      </c>
    </row>
    <row r="34" spans="1:14" x14ac:dyDescent="0.3">
      <c r="A34" s="1" t="s">
        <v>95</v>
      </c>
      <c r="B34" s="1" t="s">
        <v>96</v>
      </c>
      <c r="C34" s="1" t="s">
        <v>36</v>
      </c>
      <c r="D34" s="1" t="s">
        <v>37</v>
      </c>
      <c r="E34" s="1" t="s">
        <v>41</v>
      </c>
      <c r="F34" s="1" t="s">
        <v>42</v>
      </c>
      <c r="G34" s="1">
        <v>2</v>
      </c>
      <c r="H34" s="1">
        <v>15350</v>
      </c>
      <c r="I34" s="1">
        <v>30700</v>
      </c>
      <c r="J34" s="1">
        <v>23850</v>
      </c>
      <c r="K34" s="1">
        <v>6850</v>
      </c>
      <c r="L34" s="1">
        <v>34500</v>
      </c>
      <c r="M34" s="1" t="s">
        <v>19</v>
      </c>
      <c r="N34" s="1" t="s">
        <v>20</v>
      </c>
    </row>
    <row r="35" spans="1:14" x14ac:dyDescent="0.3">
      <c r="A35" s="1" t="s">
        <v>97</v>
      </c>
      <c r="B35" s="1" t="s">
        <v>98</v>
      </c>
      <c r="C35" s="1" t="s">
        <v>99</v>
      </c>
      <c r="D35" s="1" t="s">
        <v>23</v>
      </c>
      <c r="E35" s="1" t="s">
        <v>30</v>
      </c>
      <c r="F35" s="1" t="s">
        <v>31</v>
      </c>
      <c r="G35" s="1">
        <v>24</v>
      </c>
      <c r="H35" s="1">
        <v>108</v>
      </c>
      <c r="I35" s="1">
        <v>2592</v>
      </c>
      <c r="J35" s="1">
        <v>1250</v>
      </c>
      <c r="K35" s="1">
        <v>1342</v>
      </c>
      <c r="L35" s="1">
        <v>3200</v>
      </c>
      <c r="M35" s="1" t="s">
        <v>26</v>
      </c>
      <c r="N35" s="1" t="s">
        <v>20</v>
      </c>
    </row>
    <row r="36" spans="1:14" x14ac:dyDescent="0.3">
      <c r="A36" s="1" t="s">
        <v>100</v>
      </c>
      <c r="B36" s="1" t="s">
        <v>101</v>
      </c>
      <c r="C36" s="1" t="s">
        <v>88</v>
      </c>
      <c r="D36" s="1" t="s">
        <v>37</v>
      </c>
      <c r="E36" s="1" t="s">
        <v>24</v>
      </c>
      <c r="F36" s="1" t="s">
        <v>25</v>
      </c>
      <c r="G36" s="1">
        <v>1</v>
      </c>
      <c r="H36" s="1">
        <v>12300</v>
      </c>
      <c r="I36" s="1">
        <v>12300</v>
      </c>
      <c r="J36" s="1">
        <v>9450</v>
      </c>
      <c r="K36" s="1">
        <v>2850</v>
      </c>
      <c r="L36" s="1">
        <v>14500</v>
      </c>
      <c r="M36" s="1" t="s">
        <v>19</v>
      </c>
      <c r="N36" s="1" t="s">
        <v>20</v>
      </c>
    </row>
    <row r="37" spans="1:14" x14ac:dyDescent="0.3">
      <c r="A37" s="1" t="s">
        <v>102</v>
      </c>
      <c r="B37" s="1" t="s">
        <v>103</v>
      </c>
      <c r="C37" s="1" t="s">
        <v>33</v>
      </c>
      <c r="D37" s="1" t="s">
        <v>16</v>
      </c>
      <c r="E37" s="1" t="s">
        <v>24</v>
      </c>
      <c r="F37" s="1" t="s">
        <v>25</v>
      </c>
      <c r="G37" s="1">
        <v>2</v>
      </c>
      <c r="H37" s="1">
        <v>11380</v>
      </c>
      <c r="I37" s="1">
        <v>22760</v>
      </c>
      <c r="J37" s="1">
        <v>17250</v>
      </c>
      <c r="K37" s="1">
        <v>5510</v>
      </c>
      <c r="L37" s="1">
        <v>25000</v>
      </c>
      <c r="M37" s="1" t="s">
        <v>28</v>
      </c>
      <c r="N37" s="1" t="s">
        <v>20</v>
      </c>
    </row>
    <row r="38" spans="1:14" x14ac:dyDescent="0.3">
      <c r="A38" s="1" t="s">
        <v>104</v>
      </c>
      <c r="B38" s="1" t="s">
        <v>105</v>
      </c>
      <c r="C38" s="1" t="s">
        <v>40</v>
      </c>
      <c r="D38" s="1" t="s">
        <v>16</v>
      </c>
      <c r="E38" s="1" t="s">
        <v>24</v>
      </c>
      <c r="F38" s="1" t="s">
        <v>25</v>
      </c>
      <c r="G38" s="1">
        <v>3</v>
      </c>
      <c r="H38" s="1">
        <v>6810</v>
      </c>
      <c r="I38" s="1">
        <v>20430</v>
      </c>
      <c r="J38" s="1">
        <v>15100</v>
      </c>
      <c r="K38" s="1">
        <v>5330</v>
      </c>
      <c r="L38" s="1">
        <v>23000</v>
      </c>
      <c r="M38" s="1" t="s">
        <v>28</v>
      </c>
      <c r="N38" s="1" t="s">
        <v>20</v>
      </c>
    </row>
    <row r="39" spans="1:14" x14ac:dyDescent="0.3">
      <c r="A39" s="1" t="s">
        <v>106</v>
      </c>
      <c r="B39" s="1" t="s">
        <v>107</v>
      </c>
      <c r="C39" s="1" t="s">
        <v>88</v>
      </c>
      <c r="D39" s="1" t="s">
        <v>37</v>
      </c>
      <c r="E39" s="1" t="s">
        <v>30</v>
      </c>
      <c r="F39" s="1" t="s">
        <v>31</v>
      </c>
      <c r="G39" s="1">
        <v>3</v>
      </c>
      <c r="H39" s="1">
        <v>12200</v>
      </c>
      <c r="I39" s="1">
        <v>36600</v>
      </c>
      <c r="J39" s="1">
        <v>28200</v>
      </c>
      <c r="K39" s="1">
        <v>8400</v>
      </c>
      <c r="L39" s="1">
        <v>40500</v>
      </c>
      <c r="M39" s="1" t="s">
        <v>19</v>
      </c>
      <c r="N39" s="1" t="s">
        <v>20</v>
      </c>
    </row>
    <row r="40" spans="1:14" x14ac:dyDescent="0.3">
      <c r="A40" s="1"/>
      <c r="B40" s="1" t="s">
        <v>108</v>
      </c>
      <c r="C40" s="1" t="s">
        <v>22</v>
      </c>
      <c r="D40" s="1" t="s">
        <v>23</v>
      </c>
      <c r="E40" s="1" t="s">
        <v>17</v>
      </c>
      <c r="F40" s="1" t="s">
        <v>18</v>
      </c>
      <c r="G40" s="1">
        <v>27</v>
      </c>
      <c r="H40" s="1">
        <v>151</v>
      </c>
      <c r="I40" s="1">
        <v>4077</v>
      </c>
      <c r="J40" s="1">
        <v>1700</v>
      </c>
      <c r="K40" s="1">
        <v>2377</v>
      </c>
      <c r="L40" s="1">
        <v>4700</v>
      </c>
      <c r="M40" s="1" t="s">
        <v>26</v>
      </c>
      <c r="N40" s="1" t="s">
        <v>20</v>
      </c>
    </row>
    <row r="41" spans="1:14" x14ac:dyDescent="0.3">
      <c r="A41" s="1" t="s">
        <v>109</v>
      </c>
      <c r="B41" s="1" t="s">
        <v>110</v>
      </c>
      <c r="C41" s="1" t="s">
        <v>33</v>
      </c>
      <c r="D41" s="1" t="s">
        <v>16</v>
      </c>
      <c r="E41" s="1" t="s">
        <v>30</v>
      </c>
      <c r="F41" s="1" t="s">
        <v>31</v>
      </c>
      <c r="G41" s="1">
        <v>2</v>
      </c>
      <c r="H41" s="1">
        <v>11410</v>
      </c>
      <c r="I41" s="1">
        <v>22820</v>
      </c>
      <c r="J41" s="1">
        <v>17300</v>
      </c>
      <c r="K41" s="1">
        <v>5520</v>
      </c>
      <c r="L41" s="1">
        <v>25000</v>
      </c>
      <c r="M41" s="1" t="s">
        <v>28</v>
      </c>
      <c r="N41" s="1" t="s">
        <v>20</v>
      </c>
    </row>
    <row r="42" spans="1:14" x14ac:dyDescent="0.3">
      <c r="A42" s="1" t="s">
        <v>111</v>
      </c>
      <c r="B42" s="1" t="s">
        <v>70</v>
      </c>
      <c r="C42" s="1" t="s">
        <v>56</v>
      </c>
      <c r="D42" s="1" t="s">
        <v>37</v>
      </c>
      <c r="E42" s="1" t="s">
        <v>41</v>
      </c>
      <c r="F42" s="1" t="s">
        <v>42</v>
      </c>
      <c r="G42" s="1">
        <v>2</v>
      </c>
      <c r="H42" s="1">
        <v>57150</v>
      </c>
      <c r="I42" s="1">
        <v>114300</v>
      </c>
      <c r="J42" s="1">
        <v>94850</v>
      </c>
      <c r="K42" s="1">
        <v>19450</v>
      </c>
      <c r="L42" s="1">
        <v>126000</v>
      </c>
      <c r="M42" s="1" t="s">
        <v>19</v>
      </c>
      <c r="N42" s="1" t="s">
        <v>20</v>
      </c>
    </row>
    <row r="43" spans="1:14" x14ac:dyDescent="0.3">
      <c r="A43" s="1" t="s">
        <v>112</v>
      </c>
      <c r="B43" s="1" t="s">
        <v>113</v>
      </c>
      <c r="C43" s="1" t="s">
        <v>40</v>
      </c>
      <c r="D43" s="1" t="s">
        <v>16</v>
      </c>
      <c r="E43" s="1" t="s">
        <v>17</v>
      </c>
      <c r="F43" s="1" t="s">
        <v>18</v>
      </c>
      <c r="G43" s="1">
        <v>3</v>
      </c>
      <c r="H43" s="1">
        <v>6790</v>
      </c>
      <c r="I43" s="1">
        <v>20370</v>
      </c>
      <c r="J43" s="1">
        <v>15020</v>
      </c>
      <c r="K43" s="1">
        <v>5350</v>
      </c>
      <c r="L43" s="1">
        <v>23000</v>
      </c>
      <c r="M43" s="1" t="s">
        <v>28</v>
      </c>
      <c r="N43" s="1" t="s">
        <v>20</v>
      </c>
    </row>
    <row r="44" spans="1:14" x14ac:dyDescent="0.3">
      <c r="A44" s="1" t="s">
        <v>114</v>
      </c>
      <c r="B44" s="1" t="s">
        <v>115</v>
      </c>
      <c r="C44" s="1" t="s">
        <v>33</v>
      </c>
      <c r="D44" s="1" t="s">
        <v>16</v>
      </c>
      <c r="E44" s="1" t="s">
        <v>17</v>
      </c>
      <c r="F44" s="1" t="s">
        <v>18</v>
      </c>
      <c r="G44" s="1">
        <v>1</v>
      </c>
      <c r="H44" s="1">
        <v>11360</v>
      </c>
      <c r="I44" s="1">
        <v>11360</v>
      </c>
      <c r="J44" s="1">
        <v>8600</v>
      </c>
      <c r="K44" s="1">
        <v>2760</v>
      </c>
      <c r="L44" s="1">
        <v>13500</v>
      </c>
      <c r="M44" s="1" t="s">
        <v>28</v>
      </c>
      <c r="N44" s="1" t="s">
        <v>20</v>
      </c>
    </row>
    <row r="45" spans="1:14" x14ac:dyDescent="0.3">
      <c r="A45" s="1" t="s">
        <v>116</v>
      </c>
      <c r="B45" s="1" t="s">
        <v>117</v>
      </c>
      <c r="C45" s="1" t="s">
        <v>33</v>
      </c>
      <c r="D45" s="1" t="s">
        <v>16</v>
      </c>
      <c r="E45" s="1" t="s">
        <v>24</v>
      </c>
      <c r="F45" s="1" t="s">
        <v>25</v>
      </c>
      <c r="G45" s="1">
        <v>2</v>
      </c>
      <c r="H45" s="1">
        <v>11450</v>
      </c>
      <c r="I45" s="1">
        <v>22900</v>
      </c>
      <c r="J45" s="1">
        <v>17400</v>
      </c>
      <c r="K45" s="1">
        <v>5500</v>
      </c>
      <c r="L45" s="1">
        <v>25000</v>
      </c>
      <c r="M45" s="1" t="s">
        <v>28</v>
      </c>
      <c r="N45" s="1" t="s">
        <v>20</v>
      </c>
    </row>
    <row r="46" spans="1:14" x14ac:dyDescent="0.3">
      <c r="A46" s="1" t="s">
        <v>118</v>
      </c>
      <c r="B46" s="1" t="s">
        <v>119</v>
      </c>
      <c r="C46" s="1" t="s">
        <v>88</v>
      </c>
      <c r="D46" s="1" t="s">
        <v>37</v>
      </c>
      <c r="E46" s="1" t="s">
        <v>24</v>
      </c>
      <c r="F46" s="1" t="s">
        <v>25</v>
      </c>
      <c r="G46" s="1">
        <v>2</v>
      </c>
      <c r="H46" s="1">
        <v>12250</v>
      </c>
      <c r="I46" s="1">
        <v>24500</v>
      </c>
      <c r="J46" s="1">
        <v>18800</v>
      </c>
      <c r="K46" s="1">
        <v>5700</v>
      </c>
      <c r="L46" s="1">
        <v>27000</v>
      </c>
      <c r="M46" s="1" t="s">
        <v>19</v>
      </c>
      <c r="N46" s="1" t="s">
        <v>20</v>
      </c>
    </row>
    <row r="47" spans="1:14" x14ac:dyDescent="0.3">
      <c r="A47" s="1" t="s">
        <v>120</v>
      </c>
      <c r="B47" s="1" t="s">
        <v>121</v>
      </c>
      <c r="C47" s="1" t="s">
        <v>15</v>
      </c>
      <c r="D47" s="1" t="s">
        <v>16</v>
      </c>
      <c r="E47" s="1" t="s">
        <v>24</v>
      </c>
      <c r="F47" s="1" t="s">
        <v>25</v>
      </c>
      <c r="G47" s="1">
        <v>3</v>
      </c>
      <c r="H47" s="1">
        <v>9160</v>
      </c>
      <c r="I47" s="1">
        <v>27480</v>
      </c>
      <c r="J47" s="1">
        <v>20240</v>
      </c>
      <c r="K47" s="1">
        <v>7240</v>
      </c>
      <c r="L47" s="1">
        <v>30000</v>
      </c>
      <c r="M47" s="1" t="s">
        <v>28</v>
      </c>
      <c r="N47" s="1" t="s">
        <v>20</v>
      </c>
    </row>
    <row r="48" spans="1:14" x14ac:dyDescent="0.3">
      <c r="A48" s="1" t="s">
        <v>122</v>
      </c>
      <c r="B48" s="1" t="s">
        <v>123</v>
      </c>
      <c r="C48" s="1" t="s">
        <v>88</v>
      </c>
      <c r="D48" s="1" t="s">
        <v>37</v>
      </c>
      <c r="E48" s="1" t="s">
        <v>17</v>
      </c>
      <c r="F48" s="1" t="s">
        <v>18</v>
      </c>
      <c r="G48" s="1">
        <v>2</v>
      </c>
      <c r="H48" s="1">
        <v>12450</v>
      </c>
      <c r="I48" s="1">
        <v>24900</v>
      </c>
      <c r="J48" s="1">
        <v>19100</v>
      </c>
      <c r="K48" s="1">
        <v>5800</v>
      </c>
      <c r="L48" s="1">
        <v>27500</v>
      </c>
      <c r="M48" s="1" t="s">
        <v>19</v>
      </c>
      <c r="N48" s="1" t="s">
        <v>20</v>
      </c>
    </row>
    <row r="49" spans="1:14" x14ac:dyDescent="0.3">
      <c r="A49" s="1" t="s">
        <v>124</v>
      </c>
      <c r="B49" s="1" t="s">
        <v>125</v>
      </c>
      <c r="C49" s="1" t="s">
        <v>22</v>
      </c>
      <c r="D49" s="1" t="s">
        <v>23</v>
      </c>
      <c r="E49" s="1" t="s">
        <v>24</v>
      </c>
      <c r="F49" s="1" t="s">
        <v>25</v>
      </c>
      <c r="G49" s="1">
        <v>28</v>
      </c>
      <c r="H49" s="1">
        <v>150</v>
      </c>
      <c r="I49" s="1">
        <v>4200</v>
      </c>
      <c r="J49" s="1">
        <v>1750</v>
      </c>
      <c r="K49" s="1">
        <v>2450</v>
      </c>
      <c r="L49" s="1">
        <v>4800</v>
      </c>
      <c r="M49" s="1" t="s">
        <v>26</v>
      </c>
      <c r="N49" s="1" t="s">
        <v>20</v>
      </c>
    </row>
    <row r="50" spans="1:14" x14ac:dyDescent="0.3">
      <c r="A50" s="1" t="s">
        <v>126</v>
      </c>
      <c r="B50" s="1" t="s">
        <v>127</v>
      </c>
      <c r="C50" s="1" t="s">
        <v>36</v>
      </c>
      <c r="D50" s="1" t="s">
        <v>37</v>
      </c>
      <c r="E50" s="1" t="s">
        <v>17</v>
      </c>
      <c r="F50" s="1" t="s">
        <v>18</v>
      </c>
      <c r="G50" s="1">
        <v>1</v>
      </c>
      <c r="H50" s="1">
        <v>14900</v>
      </c>
      <c r="I50" s="1">
        <v>14900</v>
      </c>
      <c r="J50" s="1">
        <v>11700</v>
      </c>
      <c r="K50" s="1">
        <v>3200</v>
      </c>
      <c r="L50" s="1">
        <v>17000</v>
      </c>
      <c r="M50" s="1" t="s">
        <v>26</v>
      </c>
      <c r="N50" s="1" t="s">
        <v>20</v>
      </c>
    </row>
    <row r="51" spans="1:14" x14ac:dyDescent="0.3">
      <c r="A51" s="1" t="s">
        <v>128</v>
      </c>
      <c r="B51" s="1" t="s">
        <v>129</v>
      </c>
      <c r="C51" s="1" t="s">
        <v>33</v>
      </c>
      <c r="D51" s="1" t="s">
        <v>16</v>
      </c>
      <c r="E51" s="1" t="s">
        <v>24</v>
      </c>
      <c r="F51" s="1" t="s">
        <v>25</v>
      </c>
      <c r="G51" s="1">
        <v>1</v>
      </c>
      <c r="H51" s="1">
        <v>10800</v>
      </c>
      <c r="I51" s="1">
        <v>10800</v>
      </c>
      <c r="J51" s="1">
        <v>8200</v>
      </c>
      <c r="K51" s="1">
        <v>2600</v>
      </c>
      <c r="L51" s="1">
        <v>13000</v>
      </c>
      <c r="M51" s="1" t="s">
        <v>19</v>
      </c>
      <c r="N51" s="1" t="s">
        <v>20</v>
      </c>
    </row>
    <row r="52" spans="1:14" x14ac:dyDescent="0.3">
      <c r="A52" s="1" t="s">
        <v>130</v>
      </c>
      <c r="B52" s="1" t="s">
        <v>131</v>
      </c>
      <c r="C52" s="1" t="s">
        <v>15</v>
      </c>
      <c r="D52" s="1" t="s">
        <v>16</v>
      </c>
      <c r="E52" s="1" t="s">
        <v>30</v>
      </c>
      <c r="F52" s="1" t="s">
        <v>31</v>
      </c>
      <c r="G52" s="1">
        <v>1</v>
      </c>
      <c r="H52" s="1">
        <v>9520</v>
      </c>
      <c r="I52" s="1">
        <v>9520</v>
      </c>
      <c r="J52" s="1">
        <v>7150</v>
      </c>
      <c r="K52" s="1">
        <v>2370</v>
      </c>
      <c r="L52" s="1">
        <v>12000</v>
      </c>
      <c r="M52" s="1" t="s">
        <v>28</v>
      </c>
      <c r="N52" s="1" t="s">
        <v>20</v>
      </c>
    </row>
    <row r="53" spans="1:14" x14ac:dyDescent="0.3">
      <c r="A53" s="1" t="s">
        <v>132</v>
      </c>
      <c r="B53" s="1" t="s">
        <v>133</v>
      </c>
      <c r="C53" s="1" t="s">
        <v>40</v>
      </c>
      <c r="D53" s="1"/>
      <c r="E53" s="1" t="s">
        <v>41</v>
      </c>
      <c r="F53" s="1" t="s">
        <v>42</v>
      </c>
      <c r="G53" s="1">
        <v>4</v>
      </c>
      <c r="H53" s="1">
        <v>6880</v>
      </c>
      <c r="I53" s="1">
        <v>27520</v>
      </c>
      <c r="J53" s="1">
        <v>20400</v>
      </c>
      <c r="K53" s="1">
        <v>7120</v>
      </c>
      <c r="L53" s="1">
        <v>30000</v>
      </c>
      <c r="M53" s="1" t="s">
        <v>28</v>
      </c>
      <c r="N53" s="1" t="s">
        <v>20</v>
      </c>
    </row>
    <row r="54" spans="1:14" x14ac:dyDescent="0.3">
      <c r="A54" s="1" t="s">
        <v>134</v>
      </c>
      <c r="B54" s="1" t="s">
        <v>135</v>
      </c>
      <c r="C54" s="1" t="s">
        <v>36</v>
      </c>
      <c r="D54" s="1" t="s">
        <v>37</v>
      </c>
      <c r="E54" s="1" t="s">
        <v>41</v>
      </c>
      <c r="F54" s="1" t="s">
        <v>42</v>
      </c>
      <c r="G54" s="1">
        <v>2</v>
      </c>
      <c r="H54" s="1">
        <v>15200</v>
      </c>
      <c r="I54" s="1">
        <v>30400</v>
      </c>
      <c r="J54" s="1">
        <v>23600</v>
      </c>
      <c r="K54" s="1">
        <v>6800</v>
      </c>
      <c r="L54" s="1">
        <v>34000</v>
      </c>
      <c r="M54" s="1" t="s">
        <v>26</v>
      </c>
      <c r="N54" s="1" t="s">
        <v>20</v>
      </c>
    </row>
    <row r="55" spans="1:14" x14ac:dyDescent="0.3">
      <c r="A55" s="1" t="s">
        <v>136</v>
      </c>
      <c r="B55" s="1" t="s">
        <v>137</v>
      </c>
      <c r="C55" s="1" t="s">
        <v>56</v>
      </c>
      <c r="D55" s="1" t="s">
        <v>37</v>
      </c>
      <c r="E55" s="1" t="s">
        <v>30</v>
      </c>
      <c r="F55" s="1" t="s">
        <v>31</v>
      </c>
      <c r="G55" s="1">
        <v>2</v>
      </c>
      <c r="H55" s="1">
        <v>56000</v>
      </c>
      <c r="I55" s="1">
        <v>112000</v>
      </c>
      <c r="J55" s="1">
        <v>93000</v>
      </c>
      <c r="K55" s="1">
        <v>19000</v>
      </c>
      <c r="L55" s="1">
        <v>125000</v>
      </c>
      <c r="M55" s="1" t="s">
        <v>19</v>
      </c>
      <c r="N55" s="1" t="s">
        <v>20</v>
      </c>
    </row>
    <row r="56" spans="1:14" x14ac:dyDescent="0.3">
      <c r="A56" s="1" t="s">
        <v>138</v>
      </c>
      <c r="B56" s="1" t="s">
        <v>139</v>
      </c>
      <c r="C56" s="1" t="s">
        <v>40</v>
      </c>
      <c r="D56" s="1" t="s">
        <v>16</v>
      </c>
      <c r="E56" s="1" t="s">
        <v>30</v>
      </c>
      <c r="F56" s="1" t="s">
        <v>31</v>
      </c>
      <c r="G56" s="1">
        <v>3</v>
      </c>
      <c r="H56" s="1">
        <v>6760</v>
      </c>
      <c r="I56" s="1">
        <v>20280</v>
      </c>
      <c r="J56" s="1">
        <v>14950</v>
      </c>
      <c r="K56" s="1">
        <v>5330</v>
      </c>
      <c r="L56" s="1">
        <v>23000</v>
      </c>
      <c r="M56" s="1" t="s">
        <v>28</v>
      </c>
      <c r="N56" s="1" t="s">
        <v>43</v>
      </c>
    </row>
    <row r="57" spans="1:14" x14ac:dyDescent="0.3">
      <c r="A57" s="1" t="s">
        <v>140</v>
      </c>
      <c r="B57" s="1" t="s">
        <v>141</v>
      </c>
      <c r="C57" s="1" t="s">
        <v>99</v>
      </c>
      <c r="D57" s="1" t="s">
        <v>23</v>
      </c>
      <c r="E57" s="1" t="s">
        <v>30</v>
      </c>
      <c r="F57" s="1" t="s">
        <v>31</v>
      </c>
      <c r="G57" s="1">
        <v>26</v>
      </c>
      <c r="H57" s="1">
        <v>106</v>
      </c>
      <c r="I57" s="1">
        <v>2756</v>
      </c>
      <c r="J57" s="1">
        <v>1320</v>
      </c>
      <c r="K57" s="1">
        <v>1436</v>
      </c>
      <c r="L57" s="1">
        <v>3400</v>
      </c>
      <c r="M57" s="1" t="s">
        <v>26</v>
      </c>
      <c r="N57" s="1" t="s">
        <v>20</v>
      </c>
    </row>
    <row r="58" spans="1:14" x14ac:dyDescent="0.3">
      <c r="A58" s="1" t="s">
        <v>142</v>
      </c>
      <c r="B58" s="1" t="s">
        <v>143</v>
      </c>
      <c r="C58" s="1" t="s">
        <v>15</v>
      </c>
      <c r="D58" s="1" t="s">
        <v>16</v>
      </c>
      <c r="E58" s="1" t="s">
        <v>17</v>
      </c>
      <c r="F58" s="1" t="s">
        <v>18</v>
      </c>
      <c r="G58" s="1">
        <v>1</v>
      </c>
      <c r="H58" s="1">
        <v>9600</v>
      </c>
      <c r="I58" s="1">
        <v>9600</v>
      </c>
      <c r="J58" s="1">
        <v>7200</v>
      </c>
      <c r="K58" s="1">
        <v>2400</v>
      </c>
      <c r="L58" s="1">
        <v>12000</v>
      </c>
      <c r="M58" s="1" t="s">
        <v>28</v>
      </c>
      <c r="N58" s="1" t="s">
        <v>20</v>
      </c>
    </row>
    <row r="59" spans="1:14" x14ac:dyDescent="0.3">
      <c r="A59" s="1" t="s">
        <v>144</v>
      </c>
      <c r="B59" s="1" t="s">
        <v>145</v>
      </c>
      <c r="C59" s="1" t="s">
        <v>36</v>
      </c>
      <c r="D59" s="1" t="s">
        <v>37</v>
      </c>
      <c r="E59" s="1" t="s">
        <v>41</v>
      </c>
      <c r="F59" s="1" t="s">
        <v>42</v>
      </c>
      <c r="G59" s="1">
        <v>2</v>
      </c>
      <c r="H59" s="1">
        <v>15400</v>
      </c>
      <c r="I59" s="1">
        <v>30800</v>
      </c>
      <c r="J59" s="1">
        <v>23800</v>
      </c>
      <c r="K59" s="1">
        <v>7000</v>
      </c>
      <c r="L59" s="1">
        <v>34500</v>
      </c>
      <c r="M59" s="1" t="s">
        <v>19</v>
      </c>
      <c r="N59" s="1" t="s">
        <v>20</v>
      </c>
    </row>
    <row r="60" spans="1:14" x14ac:dyDescent="0.3">
      <c r="A60" s="1" t="s">
        <v>146</v>
      </c>
      <c r="B60" s="1" t="s">
        <v>147</v>
      </c>
      <c r="C60" s="1" t="s">
        <v>15</v>
      </c>
      <c r="D60" s="1"/>
      <c r="E60" s="1" t="s">
        <v>41</v>
      </c>
      <c r="F60" s="1" t="s">
        <v>42</v>
      </c>
      <c r="G60" s="1">
        <v>2</v>
      </c>
      <c r="H60" s="1">
        <v>9000</v>
      </c>
      <c r="I60" s="1">
        <v>18000</v>
      </c>
      <c r="J60" s="1">
        <v>13000</v>
      </c>
      <c r="K60" s="1">
        <v>5000</v>
      </c>
      <c r="L60" s="1">
        <v>20000</v>
      </c>
      <c r="M60" s="1" t="s">
        <v>28</v>
      </c>
      <c r="N60" s="1" t="s">
        <v>43</v>
      </c>
    </row>
    <row r="61" spans="1:14" x14ac:dyDescent="0.3">
      <c r="A61" s="1" t="s">
        <v>148</v>
      </c>
      <c r="B61" s="1" t="s">
        <v>149</v>
      </c>
      <c r="C61" s="1"/>
      <c r="D61" s="1" t="s">
        <v>37</v>
      </c>
      <c r="E61" s="1" t="s">
        <v>17</v>
      </c>
      <c r="F61" s="1" t="s">
        <v>18</v>
      </c>
      <c r="G61" s="1">
        <v>1</v>
      </c>
      <c r="H61" s="1">
        <v>15240</v>
      </c>
      <c r="I61" s="1">
        <v>15240</v>
      </c>
      <c r="J61" s="1">
        <v>11980</v>
      </c>
      <c r="K61" s="1">
        <v>3260</v>
      </c>
      <c r="L61" s="1">
        <v>17500</v>
      </c>
      <c r="M61" s="1" t="s">
        <v>19</v>
      </c>
      <c r="N61" s="1" t="s">
        <v>20</v>
      </c>
    </row>
    <row r="62" spans="1:14" x14ac:dyDescent="0.3">
      <c r="A62" s="1" t="s">
        <v>150</v>
      </c>
      <c r="B62" s="1" t="s">
        <v>151</v>
      </c>
      <c r="C62" s="1" t="s">
        <v>36</v>
      </c>
      <c r="D62" s="1" t="s">
        <v>37</v>
      </c>
      <c r="E62" s="1" t="s">
        <v>24</v>
      </c>
      <c r="F62" s="1" t="s">
        <v>25</v>
      </c>
      <c r="G62" s="1">
        <v>1</v>
      </c>
      <c r="H62" s="1">
        <v>15300</v>
      </c>
      <c r="I62" s="1">
        <v>15300</v>
      </c>
      <c r="J62" s="1">
        <v>11900</v>
      </c>
      <c r="K62" s="1">
        <v>3400</v>
      </c>
      <c r="L62" s="1">
        <v>17500</v>
      </c>
      <c r="M62" s="1" t="s">
        <v>19</v>
      </c>
      <c r="N62" s="1" t="s">
        <v>20</v>
      </c>
    </row>
    <row r="63" spans="1:14" x14ac:dyDescent="0.3">
      <c r="A63" s="1" t="s">
        <v>152</v>
      </c>
      <c r="B63" s="1" t="s">
        <v>153</v>
      </c>
      <c r="C63" s="1" t="s">
        <v>47</v>
      </c>
      <c r="D63" s="1" t="s">
        <v>23</v>
      </c>
      <c r="E63" s="1" t="s">
        <v>41</v>
      </c>
      <c r="F63" s="1" t="s">
        <v>42</v>
      </c>
      <c r="G63" s="1">
        <v>19</v>
      </c>
      <c r="H63" s="1">
        <v>260</v>
      </c>
      <c r="I63" s="1">
        <v>4940</v>
      </c>
      <c r="J63" s="1">
        <v>2050</v>
      </c>
      <c r="K63" s="1">
        <v>2890</v>
      </c>
      <c r="L63" s="1">
        <v>5500</v>
      </c>
      <c r="M63" s="1" t="s">
        <v>26</v>
      </c>
      <c r="N63" s="1" t="s">
        <v>20</v>
      </c>
    </row>
    <row r="64" spans="1:14" x14ac:dyDescent="0.3">
      <c r="A64" s="1" t="s">
        <v>154</v>
      </c>
      <c r="B64" s="1" t="s">
        <v>155</v>
      </c>
      <c r="C64" s="1" t="s">
        <v>36</v>
      </c>
      <c r="D64" s="1" t="s">
        <v>37</v>
      </c>
      <c r="E64" s="1" t="s">
        <v>24</v>
      </c>
      <c r="F64" s="1" t="s">
        <v>25</v>
      </c>
      <c r="G64" s="1">
        <v>1</v>
      </c>
      <c r="H64" s="1">
        <v>15180</v>
      </c>
      <c r="I64" s="1">
        <v>15180</v>
      </c>
      <c r="J64" s="1">
        <v>11950</v>
      </c>
      <c r="K64" s="1">
        <v>3230</v>
      </c>
      <c r="L64" s="1">
        <v>17500</v>
      </c>
      <c r="M64" s="1" t="s">
        <v>19</v>
      </c>
      <c r="N64" s="1" t="s">
        <v>20</v>
      </c>
    </row>
    <row r="65" spans="1:14" x14ac:dyDescent="0.3">
      <c r="A65" s="1" t="s">
        <v>156</v>
      </c>
      <c r="B65" s="1" t="s">
        <v>157</v>
      </c>
      <c r="C65" s="1" t="s">
        <v>47</v>
      </c>
      <c r="D65" s="1" t="s">
        <v>23</v>
      </c>
      <c r="E65" s="1" t="s">
        <v>30</v>
      </c>
      <c r="F65" s="1" t="s">
        <v>31</v>
      </c>
      <c r="G65" s="1">
        <v>17</v>
      </c>
      <c r="H65" s="1">
        <v>258</v>
      </c>
      <c r="I65" s="1">
        <v>4386</v>
      </c>
      <c r="J65" s="1">
        <v>1850</v>
      </c>
      <c r="K65" s="1">
        <v>2536</v>
      </c>
      <c r="L65" s="1">
        <v>5000</v>
      </c>
      <c r="M65" s="1" t="s">
        <v>26</v>
      </c>
      <c r="N65" s="1" t="s">
        <v>20</v>
      </c>
    </row>
    <row r="66" spans="1:14" x14ac:dyDescent="0.3">
      <c r="A66" s="1" t="s">
        <v>158</v>
      </c>
      <c r="B66" s="1" t="s">
        <v>159</v>
      </c>
      <c r="C66" s="1" t="s">
        <v>47</v>
      </c>
      <c r="D66" s="1" t="s">
        <v>23</v>
      </c>
      <c r="E66" s="1" t="s">
        <v>30</v>
      </c>
      <c r="F66" s="1" t="s">
        <v>31</v>
      </c>
      <c r="G66" s="1">
        <v>18</v>
      </c>
      <c r="H66" s="1">
        <v>262</v>
      </c>
      <c r="I66" s="1">
        <v>4716</v>
      </c>
      <c r="J66" s="1">
        <v>1950</v>
      </c>
      <c r="K66" s="1">
        <v>2766</v>
      </c>
      <c r="L66" s="1">
        <v>5200</v>
      </c>
      <c r="M66" s="1" t="s">
        <v>26</v>
      </c>
      <c r="N66" s="1" t="s">
        <v>20</v>
      </c>
    </row>
    <row r="67" spans="1:14" x14ac:dyDescent="0.3">
      <c r="A67" s="1" t="s">
        <v>160</v>
      </c>
      <c r="B67" s="1" t="s">
        <v>161</v>
      </c>
      <c r="C67" s="1" t="s">
        <v>15</v>
      </c>
      <c r="D67" s="1" t="s">
        <v>16</v>
      </c>
      <c r="E67" s="1" t="s">
        <v>17</v>
      </c>
      <c r="F67" s="1" t="s">
        <v>18</v>
      </c>
      <c r="G67" s="1">
        <v>2</v>
      </c>
      <c r="H67" s="1">
        <v>9400</v>
      </c>
      <c r="I67" s="1">
        <v>18800</v>
      </c>
      <c r="J67" s="1">
        <v>13950</v>
      </c>
      <c r="K67" s="1">
        <v>4850</v>
      </c>
      <c r="L67" s="1">
        <v>21000</v>
      </c>
      <c r="M67" s="1" t="s">
        <v>28</v>
      </c>
      <c r="N67" s="1" t="s">
        <v>20</v>
      </c>
    </row>
    <row r="68" spans="1:14" x14ac:dyDescent="0.3">
      <c r="A68" s="1" t="s">
        <v>162</v>
      </c>
      <c r="B68" s="1" t="s">
        <v>163</v>
      </c>
      <c r="C68" s="1" t="s">
        <v>99</v>
      </c>
      <c r="D68" s="1" t="s">
        <v>23</v>
      </c>
      <c r="E68" s="1" t="s">
        <v>30</v>
      </c>
      <c r="F68" s="1" t="s">
        <v>31</v>
      </c>
      <c r="G68" s="1">
        <v>35</v>
      </c>
      <c r="H68" s="1">
        <v>95</v>
      </c>
      <c r="I68" s="1">
        <v>3325</v>
      </c>
      <c r="J68" s="1">
        <v>1600</v>
      </c>
      <c r="K68" s="1">
        <v>1725</v>
      </c>
      <c r="L68" s="1">
        <v>4200</v>
      </c>
      <c r="M68" s="1" t="s">
        <v>28</v>
      </c>
      <c r="N68" s="1" t="s">
        <v>20</v>
      </c>
    </row>
    <row r="69" spans="1:14" x14ac:dyDescent="0.3">
      <c r="A69" s="1" t="s">
        <v>164</v>
      </c>
      <c r="B69" s="1" t="s">
        <v>53</v>
      </c>
      <c r="C69" s="1" t="s">
        <v>99</v>
      </c>
      <c r="D69" s="1" t="s">
        <v>23</v>
      </c>
      <c r="E69" s="1" t="s">
        <v>24</v>
      </c>
      <c r="F69" s="1" t="s">
        <v>25</v>
      </c>
      <c r="G69" s="1">
        <v>25</v>
      </c>
      <c r="H69" s="1">
        <v>100</v>
      </c>
      <c r="I69" s="1">
        <v>2500</v>
      </c>
      <c r="J69" s="1">
        <v>1300</v>
      </c>
      <c r="K69" s="1">
        <v>1200</v>
      </c>
      <c r="L69" s="1">
        <v>3200</v>
      </c>
      <c r="M69" s="1" t="s">
        <v>26</v>
      </c>
      <c r="N69" s="1" t="s">
        <v>20</v>
      </c>
    </row>
    <row r="70" spans="1:14" x14ac:dyDescent="0.3">
      <c r="A70" s="1" t="s">
        <v>165</v>
      </c>
      <c r="B70" s="1" t="s">
        <v>166</v>
      </c>
      <c r="C70" s="1" t="s">
        <v>56</v>
      </c>
      <c r="D70" s="1" t="s">
        <v>37</v>
      </c>
      <c r="E70" s="1" t="s">
        <v>30</v>
      </c>
      <c r="F70" s="1" t="s">
        <v>31</v>
      </c>
      <c r="G70" s="1">
        <v>2</v>
      </c>
      <c r="H70" s="1">
        <v>56500</v>
      </c>
      <c r="I70" s="1">
        <v>113000</v>
      </c>
      <c r="J70" s="1">
        <v>94000</v>
      </c>
      <c r="K70" s="1">
        <v>19000</v>
      </c>
      <c r="L70" s="1">
        <v>126000</v>
      </c>
      <c r="M70" s="1" t="s">
        <v>26</v>
      </c>
      <c r="N70" s="1" t="s">
        <v>20</v>
      </c>
    </row>
    <row r="71" spans="1:14" x14ac:dyDescent="0.3">
      <c r="A71" s="1" t="s">
        <v>167</v>
      </c>
      <c r="B71" s="1" t="s">
        <v>168</v>
      </c>
      <c r="C71" s="1" t="s">
        <v>22</v>
      </c>
      <c r="D71" s="1" t="s">
        <v>23</v>
      </c>
      <c r="E71" s="1" t="s">
        <v>24</v>
      </c>
      <c r="F71" s="1" t="s">
        <v>25</v>
      </c>
      <c r="G71" s="1">
        <v>28</v>
      </c>
      <c r="H71" s="1">
        <v>145</v>
      </c>
      <c r="I71" s="1">
        <v>4060</v>
      </c>
      <c r="J71" s="1">
        <v>1750</v>
      </c>
      <c r="K71" s="1">
        <v>2310</v>
      </c>
      <c r="L71" s="1">
        <v>4800</v>
      </c>
      <c r="M71" s="1" t="s">
        <v>28</v>
      </c>
      <c r="N71" s="1" t="s">
        <v>20</v>
      </c>
    </row>
    <row r="72" spans="1:14" x14ac:dyDescent="0.3">
      <c r="A72" s="1" t="s">
        <v>169</v>
      </c>
      <c r="B72" s="1" t="s">
        <v>170</v>
      </c>
      <c r="C72" s="1" t="s">
        <v>33</v>
      </c>
      <c r="D72" s="1" t="s">
        <v>16</v>
      </c>
      <c r="E72" s="1" t="s">
        <v>17</v>
      </c>
      <c r="F72" s="1" t="s">
        <v>18</v>
      </c>
      <c r="G72" s="1">
        <v>1</v>
      </c>
      <c r="H72" s="1">
        <v>10900</v>
      </c>
      <c r="I72" s="1">
        <v>10900</v>
      </c>
      <c r="J72" s="1">
        <v>8300</v>
      </c>
      <c r="K72" s="1">
        <v>2600</v>
      </c>
      <c r="L72" s="1" t="s">
        <v>28</v>
      </c>
      <c r="M72" s="1" t="s">
        <v>20</v>
      </c>
      <c r="N72" s="1"/>
    </row>
    <row r="73" spans="1:14" x14ac:dyDescent="0.3">
      <c r="A73" s="1" t="s">
        <v>171</v>
      </c>
      <c r="B73" s="1" t="s">
        <v>172</v>
      </c>
      <c r="C73" s="1" t="s">
        <v>56</v>
      </c>
      <c r="D73" s="1" t="s">
        <v>37</v>
      </c>
      <c r="E73" s="1" t="s">
        <v>17</v>
      </c>
      <c r="F73" s="1" t="s">
        <v>18</v>
      </c>
      <c r="G73" s="1">
        <v>1</v>
      </c>
      <c r="H73" s="1">
        <v>58200</v>
      </c>
      <c r="I73" s="1">
        <v>58200</v>
      </c>
      <c r="J73" s="1">
        <v>46600</v>
      </c>
      <c r="K73" s="1">
        <v>11600</v>
      </c>
      <c r="L73" s="1">
        <v>65000</v>
      </c>
      <c r="M73" s="1" t="s">
        <v>19</v>
      </c>
      <c r="N73" s="1" t="s">
        <v>20</v>
      </c>
    </row>
    <row r="74" spans="1:14" x14ac:dyDescent="0.3">
      <c r="A74" s="1" t="s">
        <v>173</v>
      </c>
      <c r="B74" s="1" t="s">
        <v>174</v>
      </c>
      <c r="C74" s="1" t="s">
        <v>56</v>
      </c>
      <c r="D74" s="1" t="s">
        <v>37</v>
      </c>
      <c r="E74" s="1" t="s">
        <v>30</v>
      </c>
      <c r="F74" s="1" t="s">
        <v>31</v>
      </c>
      <c r="G74" s="1">
        <v>2</v>
      </c>
      <c r="H74" s="1">
        <v>56900</v>
      </c>
      <c r="I74" s="1">
        <v>113800</v>
      </c>
      <c r="J74" s="1">
        <v>94400</v>
      </c>
      <c r="K74" s="1">
        <v>19400</v>
      </c>
      <c r="L74" s="1">
        <v>126000</v>
      </c>
      <c r="M74" s="1" t="s">
        <v>19</v>
      </c>
      <c r="N74" s="1" t="s">
        <v>20</v>
      </c>
    </row>
    <row r="75" spans="1:14" x14ac:dyDescent="0.3">
      <c r="A75" s="1" t="s">
        <v>175</v>
      </c>
      <c r="B75" s="1" t="s">
        <v>176</v>
      </c>
      <c r="C75" s="1" t="s">
        <v>33</v>
      </c>
      <c r="D75" s="1" t="s">
        <v>16</v>
      </c>
      <c r="E75" s="1" t="s">
        <v>30</v>
      </c>
      <c r="F75" s="1" t="s">
        <v>31</v>
      </c>
      <c r="G75" s="1">
        <v>2</v>
      </c>
      <c r="H75" s="1">
        <v>11300</v>
      </c>
      <c r="I75" s="1">
        <v>22600</v>
      </c>
      <c r="J75" s="1">
        <v>17100</v>
      </c>
      <c r="K75" s="1">
        <v>5500</v>
      </c>
      <c r="L75" s="1" t="s">
        <v>28</v>
      </c>
      <c r="M75" s="1" t="s">
        <v>20</v>
      </c>
      <c r="N75" s="1"/>
    </row>
    <row r="76" spans="1:14" x14ac:dyDescent="0.3">
      <c r="A76" s="1" t="s">
        <v>177</v>
      </c>
      <c r="B76" s="1" t="s">
        <v>178</v>
      </c>
      <c r="C76" s="1"/>
      <c r="D76" s="1" t="s">
        <v>23</v>
      </c>
      <c r="E76" s="1" t="s">
        <v>17</v>
      </c>
      <c r="F76" s="1" t="s">
        <v>18</v>
      </c>
      <c r="G76" s="1">
        <v>24</v>
      </c>
      <c r="H76" s="1">
        <v>149</v>
      </c>
      <c r="I76" s="1">
        <v>3576</v>
      </c>
      <c r="J76" s="1">
        <v>1450</v>
      </c>
      <c r="K76" s="1">
        <v>2126</v>
      </c>
      <c r="L76" s="1">
        <v>4200</v>
      </c>
      <c r="M76" s="1" t="s">
        <v>26</v>
      </c>
      <c r="N76" s="1" t="s">
        <v>20</v>
      </c>
    </row>
    <row r="77" spans="1:14" x14ac:dyDescent="0.3">
      <c r="A77" s="1" t="s">
        <v>179</v>
      </c>
      <c r="B77" s="1" t="s">
        <v>180</v>
      </c>
      <c r="C77" s="1" t="s">
        <v>99</v>
      </c>
      <c r="D77" s="1"/>
      <c r="E77" s="1" t="s">
        <v>24</v>
      </c>
      <c r="F77" s="1" t="s">
        <v>25</v>
      </c>
      <c r="G77" s="1">
        <v>32</v>
      </c>
      <c r="H77" s="1">
        <v>100</v>
      </c>
      <c r="I77" s="1">
        <v>3200</v>
      </c>
      <c r="J77" s="1">
        <v>1500</v>
      </c>
      <c r="K77" s="1">
        <v>1700</v>
      </c>
      <c r="L77" s="1">
        <v>4000</v>
      </c>
      <c r="M77" s="1" t="s">
        <v>26</v>
      </c>
      <c r="N77" s="1" t="s">
        <v>20</v>
      </c>
    </row>
    <row r="78" spans="1:14" x14ac:dyDescent="0.3">
      <c r="A78" s="1" t="s">
        <v>181</v>
      </c>
      <c r="B78" s="1" t="s">
        <v>182</v>
      </c>
      <c r="C78" s="1" t="s">
        <v>88</v>
      </c>
      <c r="D78" s="1" t="s">
        <v>37</v>
      </c>
      <c r="E78" s="1" t="s">
        <v>41</v>
      </c>
      <c r="F78" s="1" t="s">
        <v>42</v>
      </c>
      <c r="G78" s="1">
        <v>2</v>
      </c>
      <c r="H78" s="1">
        <v>12100</v>
      </c>
      <c r="I78" s="1">
        <v>24200</v>
      </c>
      <c r="J78" s="1">
        <v>18600</v>
      </c>
      <c r="K78" s="1">
        <v>5600</v>
      </c>
      <c r="L78" s="1">
        <v>27000</v>
      </c>
      <c r="M78" s="1" t="s">
        <v>19</v>
      </c>
      <c r="N78" s="1" t="s">
        <v>20</v>
      </c>
    </row>
    <row r="79" spans="1:14" x14ac:dyDescent="0.3">
      <c r="A79" s="1" t="s">
        <v>183</v>
      </c>
      <c r="B79" s="1" t="s">
        <v>184</v>
      </c>
      <c r="C79" s="1" t="s">
        <v>88</v>
      </c>
      <c r="D79" s="1" t="s">
        <v>37</v>
      </c>
      <c r="E79" s="1" t="s">
        <v>17</v>
      </c>
      <c r="F79" s="1" t="s">
        <v>18</v>
      </c>
      <c r="G79" s="1">
        <v>2</v>
      </c>
      <c r="H79" s="1">
        <v>12290</v>
      </c>
      <c r="I79" s="1">
        <v>24580</v>
      </c>
      <c r="J79" s="1">
        <v>18880</v>
      </c>
      <c r="K79" s="1">
        <v>5700</v>
      </c>
      <c r="L79" s="1">
        <v>27000</v>
      </c>
      <c r="M79" s="1" t="s">
        <v>19</v>
      </c>
      <c r="N79" s="1" t="s">
        <v>20</v>
      </c>
    </row>
    <row r="80" spans="1:14" x14ac:dyDescent="0.3">
      <c r="A80" s="1" t="s">
        <v>185</v>
      </c>
      <c r="B80" s="1" t="s">
        <v>186</v>
      </c>
      <c r="C80" s="1" t="s">
        <v>33</v>
      </c>
      <c r="D80" s="1" t="s">
        <v>16</v>
      </c>
      <c r="E80" s="1" t="s">
        <v>17</v>
      </c>
      <c r="F80" s="1" t="s">
        <v>18</v>
      </c>
      <c r="G80" s="1">
        <v>2</v>
      </c>
      <c r="H80" s="1">
        <v>11250</v>
      </c>
      <c r="I80" s="1">
        <v>22500</v>
      </c>
      <c r="J80" s="1">
        <v>17100</v>
      </c>
      <c r="K80" s="1">
        <v>5400</v>
      </c>
      <c r="L80" s="1">
        <v>25000</v>
      </c>
      <c r="M80" s="1" t="s">
        <v>28</v>
      </c>
      <c r="N80" s="1" t="s">
        <v>20</v>
      </c>
    </row>
    <row r="81" spans="1:14" x14ac:dyDescent="0.3">
      <c r="A81" s="1" t="s">
        <v>187</v>
      </c>
      <c r="B81" s="1" t="s">
        <v>188</v>
      </c>
      <c r="C81" s="1" t="s">
        <v>47</v>
      </c>
      <c r="D81" s="1" t="s">
        <v>23</v>
      </c>
      <c r="E81" s="1" t="s">
        <v>24</v>
      </c>
      <c r="F81" s="1" t="s">
        <v>25</v>
      </c>
      <c r="G81" s="1">
        <v>20</v>
      </c>
      <c r="H81" s="1">
        <v>258</v>
      </c>
      <c r="I81" s="1">
        <v>5160</v>
      </c>
      <c r="J81" s="1">
        <v>2100</v>
      </c>
      <c r="K81" s="1">
        <v>3060</v>
      </c>
      <c r="L81" s="1">
        <v>5600</v>
      </c>
      <c r="M81" s="1" t="s">
        <v>26</v>
      </c>
      <c r="N81" s="1" t="s">
        <v>20</v>
      </c>
    </row>
    <row r="82" spans="1:14" x14ac:dyDescent="0.3">
      <c r="A82" s="1" t="s">
        <v>189</v>
      </c>
      <c r="B82" s="1" t="s">
        <v>190</v>
      </c>
      <c r="C82" s="1" t="s">
        <v>56</v>
      </c>
      <c r="D82" s="1"/>
      <c r="E82" s="1" t="s">
        <v>17</v>
      </c>
      <c r="F82" s="1" t="s">
        <v>18</v>
      </c>
      <c r="G82" s="1">
        <v>1</v>
      </c>
      <c r="H82" s="1">
        <v>59000</v>
      </c>
      <c r="I82" s="1">
        <v>59000</v>
      </c>
      <c r="J82" s="1">
        <v>47500</v>
      </c>
      <c r="K82" s="1">
        <v>11500</v>
      </c>
      <c r="L82" s="1">
        <v>65000</v>
      </c>
      <c r="M82" s="1" t="s">
        <v>26</v>
      </c>
      <c r="N82" s="1" t="s">
        <v>20</v>
      </c>
    </row>
    <row r="83" spans="1:14" x14ac:dyDescent="0.3">
      <c r="A83" s="1" t="s">
        <v>191</v>
      </c>
      <c r="B83" s="1" t="s">
        <v>192</v>
      </c>
      <c r="C83" s="1" t="s">
        <v>88</v>
      </c>
      <c r="D83" s="1" t="s">
        <v>37</v>
      </c>
      <c r="E83" s="1" t="s">
        <v>24</v>
      </c>
      <c r="F83" s="1" t="s">
        <v>25</v>
      </c>
      <c r="G83" s="1">
        <v>1</v>
      </c>
      <c r="H83" s="1">
        <v>12420</v>
      </c>
      <c r="I83" s="1">
        <v>12420</v>
      </c>
      <c r="J83" s="1">
        <v>9500</v>
      </c>
      <c r="K83" s="1">
        <v>2920</v>
      </c>
      <c r="L83" s="1">
        <v>14500</v>
      </c>
      <c r="M83" s="1" t="s">
        <v>19</v>
      </c>
      <c r="N83" s="1" t="s">
        <v>20</v>
      </c>
    </row>
    <row r="84" spans="1:14" x14ac:dyDescent="0.3">
      <c r="A84" s="1" t="s">
        <v>193</v>
      </c>
      <c r="B84" s="1" t="s">
        <v>194</v>
      </c>
      <c r="C84" s="1" t="s">
        <v>47</v>
      </c>
      <c r="D84" s="1" t="s">
        <v>23</v>
      </c>
      <c r="E84" s="1" t="s">
        <v>17</v>
      </c>
      <c r="F84" s="1" t="s">
        <v>18</v>
      </c>
      <c r="G84" s="1">
        <v>20</v>
      </c>
      <c r="H84" s="1">
        <v>257</v>
      </c>
      <c r="I84" s="1">
        <v>5140</v>
      </c>
      <c r="J84" s="1">
        <v>2120</v>
      </c>
      <c r="K84" s="1">
        <v>3020</v>
      </c>
      <c r="L84" s="1">
        <v>5600</v>
      </c>
      <c r="M84" s="1" t="s">
        <v>26</v>
      </c>
      <c r="N84" s="1" t="s">
        <v>20</v>
      </c>
    </row>
    <row r="85" spans="1:14" x14ac:dyDescent="0.3">
      <c r="A85" s="1" t="s">
        <v>195</v>
      </c>
      <c r="B85" s="1" t="s">
        <v>196</v>
      </c>
      <c r="C85" s="1" t="s">
        <v>88</v>
      </c>
      <c r="D85" s="1" t="s">
        <v>37</v>
      </c>
      <c r="E85" s="1" t="s">
        <v>17</v>
      </c>
      <c r="F85" s="1" t="s">
        <v>18</v>
      </c>
      <c r="G85" s="1">
        <v>3</v>
      </c>
      <c r="H85" s="1">
        <v>12380</v>
      </c>
      <c r="I85" s="1">
        <v>37140</v>
      </c>
      <c r="J85" s="1">
        <v>28650</v>
      </c>
      <c r="K85" s="1">
        <v>8490</v>
      </c>
      <c r="L85" s="1">
        <v>41000</v>
      </c>
      <c r="M85" s="1" t="s">
        <v>19</v>
      </c>
      <c r="N85" s="1" t="s">
        <v>20</v>
      </c>
    </row>
    <row r="86" spans="1:14" x14ac:dyDescent="0.3">
      <c r="A86" s="1" t="s">
        <v>197</v>
      </c>
      <c r="B86" s="1" t="s">
        <v>198</v>
      </c>
      <c r="C86" s="1" t="s">
        <v>40</v>
      </c>
      <c r="D86" s="1" t="s">
        <v>16</v>
      </c>
      <c r="E86" s="1" t="s">
        <v>17</v>
      </c>
      <c r="F86" s="1" t="s">
        <v>18</v>
      </c>
      <c r="G86" s="1">
        <v>3</v>
      </c>
      <c r="H86" s="1">
        <v>6500</v>
      </c>
      <c r="I86" s="1">
        <v>19500</v>
      </c>
      <c r="J86" s="1">
        <v>14000</v>
      </c>
      <c r="K86" s="1">
        <v>5500</v>
      </c>
      <c r="L86" s="1">
        <v>22000</v>
      </c>
      <c r="M86" s="1" t="s">
        <v>28</v>
      </c>
      <c r="N86" s="1" t="s">
        <v>20</v>
      </c>
    </row>
    <row r="87" spans="1:14" x14ac:dyDescent="0.3">
      <c r="A87" s="1" t="s">
        <v>199</v>
      </c>
      <c r="B87" s="1" t="s">
        <v>200</v>
      </c>
      <c r="C87" s="1" t="s">
        <v>88</v>
      </c>
      <c r="D87" s="1" t="s">
        <v>37</v>
      </c>
      <c r="E87" s="1" t="s">
        <v>41</v>
      </c>
      <c r="F87" s="1" t="s">
        <v>42</v>
      </c>
      <c r="G87" s="1">
        <v>3</v>
      </c>
      <c r="H87" s="1">
        <v>12350</v>
      </c>
      <c r="I87" s="1">
        <v>37050</v>
      </c>
      <c r="J87" s="1">
        <v>28600</v>
      </c>
      <c r="K87" s="1">
        <v>8450</v>
      </c>
      <c r="L87" s="1">
        <v>41000</v>
      </c>
      <c r="M87" s="1" t="s">
        <v>19</v>
      </c>
      <c r="N87" s="1" t="s">
        <v>20</v>
      </c>
    </row>
    <row r="88" spans="1:14" x14ac:dyDescent="0.3">
      <c r="A88" s="1" t="s">
        <v>201</v>
      </c>
      <c r="B88" s="1" t="s">
        <v>202</v>
      </c>
      <c r="C88" s="1" t="s">
        <v>22</v>
      </c>
      <c r="D88" s="1" t="s">
        <v>23</v>
      </c>
      <c r="E88" s="1" t="s">
        <v>17</v>
      </c>
      <c r="F88" s="1" t="s">
        <v>18</v>
      </c>
      <c r="G88" s="1">
        <v>26</v>
      </c>
      <c r="H88" s="1">
        <v>150</v>
      </c>
      <c r="I88" s="1">
        <v>3900</v>
      </c>
      <c r="J88" s="1">
        <v>1600</v>
      </c>
      <c r="K88" s="1">
        <v>2300</v>
      </c>
      <c r="L88" s="1">
        <v>4500</v>
      </c>
      <c r="M88" s="1" t="s">
        <v>26</v>
      </c>
      <c r="N88" s="1" t="s">
        <v>20</v>
      </c>
    </row>
    <row r="89" spans="1:14" x14ac:dyDescent="0.3">
      <c r="A89" s="1" t="s">
        <v>203</v>
      </c>
      <c r="B89" s="1" t="s">
        <v>204</v>
      </c>
      <c r="C89" s="1" t="s">
        <v>22</v>
      </c>
      <c r="D89" s="1" t="s">
        <v>23</v>
      </c>
      <c r="E89" s="1" t="s">
        <v>30</v>
      </c>
      <c r="F89" s="1" t="s">
        <v>31</v>
      </c>
      <c r="G89" s="1">
        <v>27</v>
      </c>
      <c r="H89" s="1">
        <v>152</v>
      </c>
      <c r="I89" s="1">
        <v>4104</v>
      </c>
      <c r="J89" s="1">
        <v>1680</v>
      </c>
      <c r="K89" s="1">
        <v>2424</v>
      </c>
      <c r="L89" s="1">
        <v>4700</v>
      </c>
      <c r="M89" s="1" t="s">
        <v>26</v>
      </c>
      <c r="N89" s="1" t="s">
        <v>20</v>
      </c>
    </row>
    <row r="90" spans="1:14" x14ac:dyDescent="0.3">
      <c r="A90" s="1" t="s">
        <v>205</v>
      </c>
      <c r="B90" s="1" t="s">
        <v>206</v>
      </c>
      <c r="C90" s="1" t="s">
        <v>99</v>
      </c>
      <c r="D90" s="1" t="s">
        <v>23</v>
      </c>
      <c r="E90" s="1" t="s">
        <v>24</v>
      </c>
      <c r="F90" s="1" t="s">
        <v>25</v>
      </c>
      <c r="G90" s="1">
        <v>29</v>
      </c>
      <c r="H90" s="1">
        <v>101</v>
      </c>
      <c r="I90" s="1">
        <v>2929</v>
      </c>
      <c r="J90" s="1">
        <v>1400</v>
      </c>
      <c r="K90" s="1">
        <v>1529</v>
      </c>
      <c r="L90" s="1">
        <v>3700</v>
      </c>
      <c r="M90" s="1" t="s">
        <v>26</v>
      </c>
      <c r="N90" s="1" t="s">
        <v>20</v>
      </c>
    </row>
    <row r="91" spans="1:14" x14ac:dyDescent="0.3">
      <c r="A91" s="1" t="s">
        <v>207</v>
      </c>
      <c r="B91" s="1" t="s">
        <v>208</v>
      </c>
      <c r="C91" s="1" t="s">
        <v>40</v>
      </c>
      <c r="D91" s="1" t="s">
        <v>16</v>
      </c>
      <c r="E91" s="1" t="s">
        <v>17</v>
      </c>
      <c r="F91" s="1" t="s">
        <v>18</v>
      </c>
      <c r="G91" s="1">
        <v>3</v>
      </c>
      <c r="H91" s="1">
        <v>6800</v>
      </c>
      <c r="I91" s="1">
        <v>20400</v>
      </c>
      <c r="J91" s="1">
        <v>15100</v>
      </c>
      <c r="K91" s="1">
        <v>5300</v>
      </c>
      <c r="L91" s="1">
        <v>23000</v>
      </c>
      <c r="M91" s="1" t="s">
        <v>28</v>
      </c>
      <c r="N91" s="1" t="s">
        <v>20</v>
      </c>
    </row>
    <row r="92" spans="1:14" x14ac:dyDescent="0.3">
      <c r="A92" s="1" t="s">
        <v>209</v>
      </c>
      <c r="B92" s="1" t="s">
        <v>210</v>
      </c>
      <c r="C92" s="1" t="s">
        <v>99</v>
      </c>
      <c r="D92" s="1" t="s">
        <v>23</v>
      </c>
      <c r="E92" s="1" t="s">
        <v>41</v>
      </c>
      <c r="F92" s="1" t="s">
        <v>42</v>
      </c>
      <c r="G92" s="1">
        <v>26</v>
      </c>
      <c r="H92" s="1">
        <v>107</v>
      </c>
      <c r="I92" s="1">
        <v>2782</v>
      </c>
      <c r="J92" s="1">
        <v>1300</v>
      </c>
      <c r="K92" s="1">
        <v>1482</v>
      </c>
      <c r="L92" s="1">
        <v>3400</v>
      </c>
      <c r="M92" s="1" t="s">
        <v>26</v>
      </c>
      <c r="N92" s="1" t="s">
        <v>20</v>
      </c>
    </row>
    <row r="93" spans="1:14" x14ac:dyDescent="0.3">
      <c r="A93" s="1" t="s">
        <v>211</v>
      </c>
      <c r="B93" s="1" t="s">
        <v>212</v>
      </c>
      <c r="C93" s="1" t="s">
        <v>33</v>
      </c>
      <c r="D93" s="1" t="s">
        <v>16</v>
      </c>
      <c r="E93" s="1" t="s">
        <v>41</v>
      </c>
      <c r="F93" s="1" t="s">
        <v>42</v>
      </c>
      <c r="G93" s="1">
        <v>2</v>
      </c>
      <c r="H93" s="1">
        <v>11280</v>
      </c>
      <c r="I93" s="1">
        <v>22560</v>
      </c>
      <c r="J93" s="1">
        <v>17100</v>
      </c>
      <c r="K93" s="1">
        <v>5460</v>
      </c>
      <c r="L93" s="1">
        <v>25000</v>
      </c>
      <c r="M93" s="1" t="s">
        <v>28</v>
      </c>
      <c r="N93" s="1" t="s">
        <v>20</v>
      </c>
    </row>
    <row r="94" spans="1:14" x14ac:dyDescent="0.3">
      <c r="A94" s="1" t="s">
        <v>213</v>
      </c>
      <c r="B94" s="1" t="s">
        <v>214</v>
      </c>
      <c r="C94" s="1" t="s">
        <v>40</v>
      </c>
      <c r="D94" s="1" t="s">
        <v>16</v>
      </c>
      <c r="E94" s="1" t="s">
        <v>24</v>
      </c>
      <c r="F94" s="1" t="s">
        <v>25</v>
      </c>
      <c r="G94" s="1">
        <v>2</v>
      </c>
      <c r="H94" s="1">
        <v>6600</v>
      </c>
      <c r="I94" s="1">
        <v>13200</v>
      </c>
      <c r="J94" s="1">
        <v>9800</v>
      </c>
      <c r="K94" s="1">
        <v>3400</v>
      </c>
      <c r="L94" s="1">
        <v>15000</v>
      </c>
      <c r="M94" s="1" t="s">
        <v>19</v>
      </c>
      <c r="N94" s="1" t="s">
        <v>20</v>
      </c>
    </row>
    <row r="95" spans="1:14" x14ac:dyDescent="0.3">
      <c r="A95" s="1" t="s">
        <v>215</v>
      </c>
      <c r="B95" s="1" t="s">
        <v>216</v>
      </c>
      <c r="C95" s="1" t="s">
        <v>36</v>
      </c>
      <c r="D95" s="1" t="s">
        <v>37</v>
      </c>
      <c r="E95" s="1" t="s">
        <v>30</v>
      </c>
      <c r="F95" s="1" t="s">
        <v>31</v>
      </c>
      <c r="G95" s="1">
        <v>2</v>
      </c>
      <c r="H95" s="1">
        <v>15220</v>
      </c>
      <c r="I95" s="1">
        <v>30440</v>
      </c>
      <c r="J95" s="1">
        <v>23650</v>
      </c>
      <c r="K95" s="1">
        <v>6790</v>
      </c>
      <c r="L95" s="1">
        <v>34000</v>
      </c>
      <c r="M95" s="1" t="s">
        <v>19</v>
      </c>
      <c r="N95" s="1" t="s">
        <v>20</v>
      </c>
    </row>
    <row r="96" spans="1:14" x14ac:dyDescent="0.3">
      <c r="A96" s="1" t="s">
        <v>217</v>
      </c>
      <c r="B96" s="1" t="s">
        <v>218</v>
      </c>
      <c r="C96" s="1" t="s">
        <v>47</v>
      </c>
      <c r="D96" s="1" t="s">
        <v>23</v>
      </c>
      <c r="E96" s="1" t="s">
        <v>41</v>
      </c>
      <c r="F96" s="1" t="s">
        <v>42</v>
      </c>
      <c r="G96" s="1">
        <v>18</v>
      </c>
      <c r="H96" s="1">
        <v>265</v>
      </c>
      <c r="I96" s="1">
        <v>4770</v>
      </c>
      <c r="J96" s="1">
        <v>2000</v>
      </c>
      <c r="K96" s="1">
        <v>2770</v>
      </c>
      <c r="L96" s="1">
        <v>5200</v>
      </c>
      <c r="M96" s="1" t="s">
        <v>26</v>
      </c>
      <c r="N96" s="1" t="s">
        <v>20</v>
      </c>
    </row>
    <row r="97" spans="1:14" x14ac:dyDescent="0.3">
      <c r="A97" s="1" t="s">
        <v>219</v>
      </c>
      <c r="B97" s="1" t="s">
        <v>220</v>
      </c>
      <c r="C97" s="1" t="s">
        <v>99</v>
      </c>
      <c r="D97" s="1" t="s">
        <v>23</v>
      </c>
      <c r="E97" s="1" t="s">
        <v>17</v>
      </c>
      <c r="F97" s="1" t="s">
        <v>18</v>
      </c>
      <c r="G97" s="1">
        <v>22</v>
      </c>
      <c r="H97" s="1">
        <v>110</v>
      </c>
      <c r="I97" s="1">
        <v>2420</v>
      </c>
      <c r="J97" s="1">
        <v>1250</v>
      </c>
      <c r="K97" s="1">
        <v>1170</v>
      </c>
      <c r="L97" s="1">
        <v>3000</v>
      </c>
      <c r="M97" s="1" t="s">
        <v>28</v>
      </c>
      <c r="N97" s="1" t="s">
        <v>20</v>
      </c>
    </row>
    <row r="98" spans="1:14" x14ac:dyDescent="0.3">
      <c r="A98" s="1" t="s">
        <v>221</v>
      </c>
      <c r="B98" s="1" t="s">
        <v>222</v>
      </c>
      <c r="C98" s="1" t="s">
        <v>15</v>
      </c>
      <c r="D98" s="1" t="s">
        <v>16</v>
      </c>
      <c r="E98" s="1" t="s">
        <v>17</v>
      </c>
      <c r="F98" s="1" t="s">
        <v>18</v>
      </c>
      <c r="G98" s="1">
        <v>3</v>
      </c>
      <c r="H98" s="1">
        <v>9180</v>
      </c>
      <c r="I98" s="1">
        <v>27540</v>
      </c>
      <c r="J98" s="1">
        <v>20300</v>
      </c>
      <c r="K98" s="1">
        <v>7240</v>
      </c>
      <c r="L98" s="1">
        <v>30000</v>
      </c>
      <c r="M98" s="1" t="s">
        <v>28</v>
      </c>
      <c r="N98" s="1" t="s">
        <v>20</v>
      </c>
    </row>
    <row r="99" spans="1:14" x14ac:dyDescent="0.3">
      <c r="A99" s="1" t="s">
        <v>223</v>
      </c>
      <c r="B99" s="1" t="s">
        <v>224</v>
      </c>
      <c r="C99" s="1" t="s">
        <v>15</v>
      </c>
      <c r="D99" s="1" t="s">
        <v>16</v>
      </c>
      <c r="E99" s="1" t="s">
        <v>30</v>
      </c>
      <c r="F99" s="1" t="s">
        <v>31</v>
      </c>
      <c r="G99" s="1">
        <v>2</v>
      </c>
      <c r="H99" s="1">
        <v>9450</v>
      </c>
      <c r="I99" s="1">
        <v>18900</v>
      </c>
      <c r="J99" s="1">
        <v>14000</v>
      </c>
      <c r="K99" s="1">
        <v>4900</v>
      </c>
      <c r="L99" s="1">
        <v>21000</v>
      </c>
      <c r="M99" s="1" t="s">
        <v>28</v>
      </c>
      <c r="N99" s="1" t="s">
        <v>20</v>
      </c>
    </row>
    <row r="100" spans="1:14" x14ac:dyDescent="0.3">
      <c r="A100" s="1" t="s">
        <v>225</v>
      </c>
      <c r="B100" s="1" t="s">
        <v>226</v>
      </c>
      <c r="C100" s="1" t="s">
        <v>33</v>
      </c>
      <c r="D100" s="1" t="s">
        <v>16</v>
      </c>
      <c r="E100" s="1" t="s">
        <v>41</v>
      </c>
      <c r="F100" s="1" t="s">
        <v>42</v>
      </c>
      <c r="G100" s="1">
        <v>2</v>
      </c>
      <c r="H100" s="1">
        <v>11200</v>
      </c>
      <c r="I100" s="1">
        <v>22400</v>
      </c>
      <c r="J100" s="1">
        <v>17000</v>
      </c>
      <c r="K100" s="1">
        <v>5400</v>
      </c>
      <c r="L100" s="1">
        <v>25000</v>
      </c>
      <c r="M100" s="1" t="s">
        <v>19</v>
      </c>
      <c r="N100" s="1" t="s">
        <v>20</v>
      </c>
    </row>
    <row r="101" spans="1:14" x14ac:dyDescent="0.3">
      <c r="A101" s="1" t="s">
        <v>227</v>
      </c>
      <c r="B101" s="1" t="s">
        <v>228</v>
      </c>
      <c r="C101" s="1" t="s">
        <v>40</v>
      </c>
      <c r="D101" s="1" t="s">
        <v>16</v>
      </c>
      <c r="E101" s="1" t="s">
        <v>30</v>
      </c>
      <c r="F101" s="1" t="s">
        <v>31</v>
      </c>
      <c r="G101" s="1">
        <v>4</v>
      </c>
      <c r="H101" s="1">
        <v>6800</v>
      </c>
      <c r="I101" s="1">
        <v>27200</v>
      </c>
      <c r="J101" s="1">
        <v>20000</v>
      </c>
      <c r="K101" s="1">
        <v>7200</v>
      </c>
      <c r="L101" s="1">
        <v>30000</v>
      </c>
      <c r="M101" s="1" t="s">
        <v>28</v>
      </c>
      <c r="N101" s="1" t="s">
        <v>20</v>
      </c>
    </row>
    <row r="102" spans="1:14" x14ac:dyDescent="0.3">
      <c r="A102" s="1" t="s">
        <v>229</v>
      </c>
      <c r="B102" s="1" t="s">
        <v>230</v>
      </c>
      <c r="C102" s="1" t="s">
        <v>88</v>
      </c>
      <c r="D102" s="1" t="s">
        <v>37</v>
      </c>
      <c r="E102" s="1" t="s">
        <v>30</v>
      </c>
      <c r="F102" s="1" t="s">
        <v>31</v>
      </c>
      <c r="G102" s="1">
        <v>3</v>
      </c>
      <c r="H102" s="1">
        <v>12410</v>
      </c>
      <c r="I102" s="1">
        <v>37230</v>
      </c>
      <c r="J102" s="1">
        <v>28680</v>
      </c>
      <c r="K102" s="1">
        <v>8550</v>
      </c>
      <c r="L102" s="1">
        <v>41000</v>
      </c>
      <c r="M102" s="1" t="s">
        <v>19</v>
      </c>
      <c r="N102" s="1" t="s">
        <v>20</v>
      </c>
    </row>
    <row r="103" spans="1:14" x14ac:dyDescent="0.3">
      <c r="A103" s="1" t="s">
        <v>231</v>
      </c>
      <c r="B103" s="1" t="s">
        <v>232</v>
      </c>
      <c r="C103" s="1" t="s">
        <v>22</v>
      </c>
      <c r="D103" s="1" t="s">
        <v>23</v>
      </c>
      <c r="E103" s="1" t="s">
        <v>17</v>
      </c>
      <c r="F103" s="1" t="s">
        <v>18</v>
      </c>
      <c r="G103" s="1">
        <v>20</v>
      </c>
      <c r="H103" s="1">
        <v>150</v>
      </c>
      <c r="I103" s="1">
        <v>3000</v>
      </c>
      <c r="J103" s="1">
        <v>1200</v>
      </c>
      <c r="K103" s="1">
        <v>1800</v>
      </c>
      <c r="L103" s="1">
        <v>4000</v>
      </c>
      <c r="M103" s="1" t="s">
        <v>26</v>
      </c>
      <c r="N103" s="1" t="s">
        <v>20</v>
      </c>
    </row>
    <row r="104" spans="1:14" x14ac:dyDescent="0.3">
      <c r="A104" s="1" t="s">
        <v>233</v>
      </c>
      <c r="B104" s="1" t="s">
        <v>234</v>
      </c>
      <c r="C104" s="1" t="s">
        <v>40</v>
      </c>
      <c r="D104" s="1" t="s">
        <v>16</v>
      </c>
      <c r="E104" s="1" t="s">
        <v>30</v>
      </c>
      <c r="F104" s="1" t="s">
        <v>31</v>
      </c>
      <c r="G104" s="1">
        <v>3</v>
      </c>
      <c r="H104" s="1">
        <v>6700</v>
      </c>
      <c r="I104" s="1">
        <v>20100</v>
      </c>
      <c r="J104" s="1">
        <v>14900</v>
      </c>
      <c r="K104" s="1">
        <v>5200</v>
      </c>
      <c r="L104" s="1">
        <v>23000</v>
      </c>
      <c r="M104" s="1" t="s">
        <v>19</v>
      </c>
      <c r="N104" s="1" t="s">
        <v>43</v>
      </c>
    </row>
    <row r="105" spans="1:14" x14ac:dyDescent="0.3">
      <c r="A105" s="1" t="s">
        <v>235</v>
      </c>
      <c r="B105" s="1" t="s">
        <v>236</v>
      </c>
      <c r="C105" s="1" t="s">
        <v>40</v>
      </c>
      <c r="D105" s="1" t="s">
        <v>16</v>
      </c>
      <c r="E105" s="1" t="s">
        <v>30</v>
      </c>
      <c r="F105" s="1" t="s">
        <v>31</v>
      </c>
      <c r="G105" s="1">
        <v>2</v>
      </c>
      <c r="H105" s="1">
        <v>6860</v>
      </c>
      <c r="I105" s="1">
        <v>13720</v>
      </c>
      <c r="J105" s="1">
        <v>10150</v>
      </c>
      <c r="K105" s="1">
        <v>3570</v>
      </c>
      <c r="L105" s="1">
        <v>15000</v>
      </c>
      <c r="M105" s="1" t="s">
        <v>28</v>
      </c>
      <c r="N105" s="1" t="s">
        <v>43</v>
      </c>
    </row>
    <row r="106" spans="1:14" x14ac:dyDescent="0.3">
      <c r="A106" s="1" t="s">
        <v>237</v>
      </c>
      <c r="B106" s="1" t="s">
        <v>238</v>
      </c>
      <c r="C106" s="1" t="s">
        <v>40</v>
      </c>
      <c r="D106" s="1" t="s">
        <v>16</v>
      </c>
      <c r="E106" s="1" t="s">
        <v>24</v>
      </c>
      <c r="F106" s="1" t="s">
        <v>25</v>
      </c>
      <c r="G106" s="1">
        <v>2</v>
      </c>
      <c r="H106" s="1">
        <v>6840</v>
      </c>
      <c r="I106" s="1">
        <v>13680</v>
      </c>
      <c r="J106" s="1">
        <v>10120</v>
      </c>
      <c r="K106" s="1">
        <v>3560</v>
      </c>
      <c r="L106" s="1">
        <v>15000</v>
      </c>
      <c r="M106" s="1" t="s">
        <v>28</v>
      </c>
      <c r="N106" s="1" t="s">
        <v>20</v>
      </c>
    </row>
    <row r="107" spans="1:14" x14ac:dyDescent="0.3">
      <c r="A107" s="1" t="s">
        <v>239</v>
      </c>
      <c r="B107" s="1" t="s">
        <v>240</v>
      </c>
      <c r="C107" s="1" t="s">
        <v>36</v>
      </c>
      <c r="D107" s="1" t="s">
        <v>37</v>
      </c>
      <c r="E107" s="1" t="s">
        <v>24</v>
      </c>
      <c r="F107" s="1" t="s">
        <v>25</v>
      </c>
      <c r="G107" s="1">
        <v>1</v>
      </c>
      <c r="H107" s="1">
        <v>15000</v>
      </c>
      <c r="I107" s="1">
        <v>15000</v>
      </c>
      <c r="J107" s="1">
        <v>11800</v>
      </c>
      <c r="K107" s="1">
        <v>3200</v>
      </c>
      <c r="L107" s="1">
        <v>18000</v>
      </c>
      <c r="M107" s="1" t="s">
        <v>19</v>
      </c>
      <c r="N107" s="1" t="s">
        <v>20</v>
      </c>
    </row>
    <row r="108" spans="1:14" x14ac:dyDescent="0.3">
      <c r="A108" s="1" t="s">
        <v>241</v>
      </c>
      <c r="B108" s="1" t="s">
        <v>242</v>
      </c>
      <c r="C108" s="1" t="s">
        <v>88</v>
      </c>
      <c r="D108" s="1" t="s">
        <v>37</v>
      </c>
      <c r="E108" s="1" t="s">
        <v>24</v>
      </c>
      <c r="F108" s="1" t="s">
        <v>25</v>
      </c>
      <c r="G108" s="1">
        <v>2</v>
      </c>
      <c r="H108" s="1">
        <v>12300</v>
      </c>
      <c r="I108" s="1">
        <v>24600</v>
      </c>
      <c r="J108" s="1">
        <v>18900</v>
      </c>
      <c r="K108" s="1">
        <v>5700</v>
      </c>
      <c r="L108" s="1">
        <v>27000</v>
      </c>
      <c r="M108" s="1" t="s">
        <v>26</v>
      </c>
      <c r="N108" s="1" t="s">
        <v>20</v>
      </c>
    </row>
    <row r="109" spans="1:14" x14ac:dyDescent="0.3">
      <c r="A109" s="1" t="s">
        <v>243</v>
      </c>
      <c r="B109" s="1" t="s">
        <v>244</v>
      </c>
      <c r="C109" s="1" t="s">
        <v>88</v>
      </c>
      <c r="D109" s="1" t="s">
        <v>37</v>
      </c>
      <c r="E109" s="1" t="s">
        <v>41</v>
      </c>
      <c r="F109" s="1" t="s">
        <v>42</v>
      </c>
      <c r="G109" s="1">
        <v>2</v>
      </c>
      <c r="H109" s="1">
        <v>12400</v>
      </c>
      <c r="I109" s="1">
        <v>24800</v>
      </c>
      <c r="J109" s="1">
        <v>19050</v>
      </c>
      <c r="K109" s="1">
        <v>5750</v>
      </c>
      <c r="L109" s="1">
        <v>27500</v>
      </c>
      <c r="M109" s="1" t="s">
        <v>19</v>
      </c>
      <c r="N109" s="1" t="s">
        <v>20</v>
      </c>
    </row>
    <row r="110" spans="1:14" x14ac:dyDescent="0.3">
      <c r="A110" s="1" t="s">
        <v>245</v>
      </c>
      <c r="B110" s="1" t="s">
        <v>246</v>
      </c>
      <c r="C110" s="1" t="s">
        <v>56</v>
      </c>
      <c r="D110" s="1" t="s">
        <v>37</v>
      </c>
      <c r="E110" s="1" t="s">
        <v>24</v>
      </c>
      <c r="F110" s="1" t="s">
        <v>25</v>
      </c>
      <c r="G110" s="1">
        <v>1</v>
      </c>
      <c r="H110" s="1">
        <v>58050</v>
      </c>
      <c r="I110" s="1">
        <v>58050</v>
      </c>
      <c r="J110" s="1">
        <v>46400</v>
      </c>
      <c r="K110" s="1">
        <v>11650</v>
      </c>
      <c r="L110" s="1">
        <v>65000</v>
      </c>
      <c r="M110" s="1" t="s">
        <v>19</v>
      </c>
      <c r="N110" s="1" t="s">
        <v>20</v>
      </c>
    </row>
    <row r="111" spans="1:14" x14ac:dyDescent="0.3">
      <c r="A111" s="1" t="s">
        <v>247</v>
      </c>
      <c r="B111" s="1" t="s">
        <v>248</v>
      </c>
      <c r="C111" s="1" t="s">
        <v>15</v>
      </c>
      <c r="D111" s="1" t="s">
        <v>16</v>
      </c>
      <c r="E111" s="1" t="s">
        <v>24</v>
      </c>
      <c r="F111" s="1" t="s">
        <v>25</v>
      </c>
      <c r="G111" s="1">
        <v>1</v>
      </c>
      <c r="H111" s="1">
        <v>9500</v>
      </c>
      <c r="I111" s="1">
        <v>9500</v>
      </c>
      <c r="J111" s="1">
        <v>7100</v>
      </c>
      <c r="K111" s="1">
        <v>2400</v>
      </c>
      <c r="L111" s="1">
        <v>12000</v>
      </c>
      <c r="M111" s="1" t="s">
        <v>28</v>
      </c>
      <c r="N111" s="1" t="s">
        <v>20</v>
      </c>
    </row>
    <row r="112" spans="1:14" x14ac:dyDescent="0.3">
      <c r="A112" s="1" t="s">
        <v>249</v>
      </c>
      <c r="B112" s="1" t="s">
        <v>250</v>
      </c>
      <c r="C112" s="1" t="s">
        <v>88</v>
      </c>
      <c r="D112" s="1" t="s">
        <v>37</v>
      </c>
      <c r="E112" s="1" t="s">
        <v>17</v>
      </c>
      <c r="F112" s="1" t="s">
        <v>18</v>
      </c>
      <c r="G112" s="1">
        <v>2</v>
      </c>
      <c r="H112" s="1">
        <v>12270</v>
      </c>
      <c r="I112" s="1">
        <v>24540</v>
      </c>
      <c r="J112" s="1">
        <v>18820</v>
      </c>
      <c r="K112" s="1">
        <v>5720</v>
      </c>
      <c r="L112" s="1">
        <v>27000</v>
      </c>
      <c r="M112" s="1" t="s">
        <v>19</v>
      </c>
      <c r="N112" s="1" t="s">
        <v>20</v>
      </c>
    </row>
    <row r="113" spans="1:14" x14ac:dyDescent="0.3">
      <c r="A113" s="1" t="s">
        <v>251</v>
      </c>
      <c r="B113" s="1" t="s">
        <v>252</v>
      </c>
      <c r="C113" s="1" t="s">
        <v>33</v>
      </c>
      <c r="D113" s="1" t="s">
        <v>16</v>
      </c>
      <c r="E113" s="1" t="s">
        <v>17</v>
      </c>
      <c r="F113" s="1" t="s">
        <v>18</v>
      </c>
      <c r="G113" s="1">
        <v>2</v>
      </c>
      <c r="H113" s="1">
        <v>11320</v>
      </c>
      <c r="I113" s="1">
        <v>22640</v>
      </c>
      <c r="J113" s="1">
        <v>17150</v>
      </c>
      <c r="K113" s="1">
        <v>5490</v>
      </c>
      <c r="L113" s="1">
        <v>25000</v>
      </c>
      <c r="M113" s="1" t="s">
        <v>28</v>
      </c>
      <c r="N113" s="1" t="s">
        <v>20</v>
      </c>
    </row>
    <row r="114" spans="1:14" x14ac:dyDescent="0.3">
      <c r="A114" s="1" t="s">
        <v>253</v>
      </c>
      <c r="B114" s="1" t="s">
        <v>254</v>
      </c>
      <c r="C114" s="1" t="s">
        <v>56</v>
      </c>
      <c r="D114" s="1" t="s">
        <v>37</v>
      </c>
      <c r="E114" s="1" t="s">
        <v>17</v>
      </c>
      <c r="F114" s="1" t="s">
        <v>18</v>
      </c>
      <c r="G114" s="1">
        <v>1</v>
      </c>
      <c r="H114" s="1">
        <v>58000</v>
      </c>
      <c r="I114" s="1">
        <v>58000</v>
      </c>
      <c r="J114" s="1">
        <v>47000</v>
      </c>
      <c r="K114" s="1">
        <v>11000</v>
      </c>
      <c r="L114" s="1">
        <v>65000</v>
      </c>
      <c r="M114" s="1" t="s">
        <v>19</v>
      </c>
      <c r="N114" s="1" t="s">
        <v>20</v>
      </c>
    </row>
    <row r="115" spans="1:14" x14ac:dyDescent="0.3">
      <c r="A115" s="1" t="s">
        <v>255</v>
      </c>
      <c r="B115" s="1" t="s">
        <v>256</v>
      </c>
      <c r="C115" s="1" t="s">
        <v>56</v>
      </c>
      <c r="D115" s="1" t="s">
        <v>37</v>
      </c>
      <c r="E115" s="1" t="s">
        <v>17</v>
      </c>
      <c r="F115" s="1" t="s">
        <v>18</v>
      </c>
      <c r="G115" s="1">
        <v>1</v>
      </c>
      <c r="H115" s="1">
        <v>58500</v>
      </c>
      <c r="I115" s="1">
        <v>58500</v>
      </c>
      <c r="J115" s="1">
        <v>46800</v>
      </c>
      <c r="K115" s="1">
        <v>11700</v>
      </c>
      <c r="L115" s="1">
        <v>65000</v>
      </c>
      <c r="M115" s="1" t="s">
        <v>19</v>
      </c>
      <c r="N115" s="1" t="s">
        <v>20</v>
      </c>
    </row>
    <row r="116" spans="1:14" x14ac:dyDescent="0.3">
      <c r="A116" s="1" t="s">
        <v>257</v>
      </c>
      <c r="B116" s="1" t="s">
        <v>214</v>
      </c>
      <c r="C116" s="1" t="s">
        <v>99</v>
      </c>
      <c r="D116" s="1" t="s">
        <v>23</v>
      </c>
      <c r="E116" s="1" t="s">
        <v>24</v>
      </c>
      <c r="F116" s="1" t="s">
        <v>25</v>
      </c>
      <c r="G116" s="1">
        <v>28</v>
      </c>
      <c r="H116" s="1">
        <v>102</v>
      </c>
      <c r="I116" s="1">
        <v>2856</v>
      </c>
      <c r="J116" s="1">
        <v>1380</v>
      </c>
      <c r="K116" s="1">
        <v>1476</v>
      </c>
      <c r="L116" s="1">
        <v>3600</v>
      </c>
      <c r="M116" s="1" t="s">
        <v>26</v>
      </c>
      <c r="N116" s="1" t="s">
        <v>20</v>
      </c>
    </row>
    <row r="117" spans="1:14" x14ac:dyDescent="0.3">
      <c r="A117" s="1" t="s">
        <v>258</v>
      </c>
      <c r="B117" s="1" t="s">
        <v>259</v>
      </c>
      <c r="C117" s="1" t="s">
        <v>40</v>
      </c>
      <c r="D117" s="1" t="s">
        <v>16</v>
      </c>
      <c r="E117" s="1" t="s">
        <v>41</v>
      </c>
      <c r="F117" s="1" t="s">
        <v>42</v>
      </c>
      <c r="G117" s="1">
        <v>4</v>
      </c>
      <c r="H117" s="1">
        <v>6910</v>
      </c>
      <c r="I117" s="1">
        <v>27640</v>
      </c>
      <c r="J117" s="1">
        <v>20520</v>
      </c>
      <c r="K117" s="1">
        <v>7120</v>
      </c>
      <c r="L117" s="1">
        <v>30000</v>
      </c>
      <c r="M117" s="1" t="s">
        <v>28</v>
      </c>
      <c r="N117" s="1" t="s">
        <v>43</v>
      </c>
    </row>
    <row r="118" spans="1:14" x14ac:dyDescent="0.3">
      <c r="A118" s="1" t="s">
        <v>260</v>
      </c>
      <c r="B118" s="1" t="s">
        <v>261</v>
      </c>
      <c r="C118" s="1" t="s">
        <v>88</v>
      </c>
      <c r="D118" s="1" t="s">
        <v>37</v>
      </c>
      <c r="E118" s="1" t="s">
        <v>24</v>
      </c>
      <c r="F118" s="1" t="s">
        <v>25</v>
      </c>
      <c r="G118" s="1">
        <v>2</v>
      </c>
      <c r="H118" s="1">
        <v>12320</v>
      </c>
      <c r="I118" s="1">
        <v>24640</v>
      </c>
      <c r="J118" s="1">
        <v>18920</v>
      </c>
      <c r="K118" s="1">
        <v>5720</v>
      </c>
      <c r="L118" s="1">
        <v>27000</v>
      </c>
      <c r="M118" s="1" t="s">
        <v>19</v>
      </c>
      <c r="N118" s="1" t="s">
        <v>20</v>
      </c>
    </row>
    <row r="119" spans="1:14" x14ac:dyDescent="0.3">
      <c r="A119" s="1" t="s">
        <v>262</v>
      </c>
      <c r="B119" s="1" t="s">
        <v>263</v>
      </c>
      <c r="C119" s="1" t="s">
        <v>56</v>
      </c>
      <c r="D119" s="1" t="s">
        <v>37</v>
      </c>
      <c r="E119" s="1" t="s">
        <v>24</v>
      </c>
      <c r="F119" s="1" t="s">
        <v>25</v>
      </c>
      <c r="G119" s="1">
        <v>2</v>
      </c>
      <c r="H119" s="1">
        <v>55000</v>
      </c>
      <c r="I119" s="1">
        <v>110000</v>
      </c>
      <c r="J119" s="1">
        <v>92000</v>
      </c>
      <c r="K119" s="1">
        <v>18000</v>
      </c>
      <c r="L119" s="1">
        <v>125000</v>
      </c>
      <c r="M119" s="1" t="s">
        <v>26</v>
      </c>
      <c r="N119" s="1" t="s">
        <v>20</v>
      </c>
    </row>
    <row r="120" spans="1:14" x14ac:dyDescent="0.3">
      <c r="A120" s="1" t="s">
        <v>264</v>
      </c>
      <c r="B120" s="1" t="s">
        <v>265</v>
      </c>
      <c r="C120" s="1" t="s">
        <v>40</v>
      </c>
      <c r="D120" s="1" t="s">
        <v>16</v>
      </c>
      <c r="E120" s="1" t="s">
        <v>41</v>
      </c>
      <c r="F120" s="1" t="s">
        <v>42</v>
      </c>
      <c r="G120" s="1">
        <v>4</v>
      </c>
      <c r="H120" s="1">
        <v>6890</v>
      </c>
      <c r="I120" s="1">
        <v>27560</v>
      </c>
      <c r="J120" s="1">
        <v>20430</v>
      </c>
      <c r="K120" s="1">
        <v>7130</v>
      </c>
      <c r="L120" s="1">
        <v>30000</v>
      </c>
      <c r="M120" s="1" t="s">
        <v>28</v>
      </c>
      <c r="N120" s="1" t="s">
        <v>43</v>
      </c>
    </row>
    <row r="121" spans="1:14" x14ac:dyDescent="0.3">
      <c r="A121" s="1"/>
      <c r="B121" s="1" t="s">
        <v>113</v>
      </c>
      <c r="C121" s="1" t="s">
        <v>99</v>
      </c>
      <c r="D121" s="1" t="s">
        <v>23</v>
      </c>
      <c r="E121" s="1" t="s">
        <v>24</v>
      </c>
      <c r="F121" s="1" t="s">
        <v>25</v>
      </c>
      <c r="G121" s="1">
        <v>34</v>
      </c>
      <c r="H121" s="1">
        <v>100</v>
      </c>
      <c r="I121" s="1">
        <v>3400</v>
      </c>
      <c r="J121" s="1">
        <v>1550</v>
      </c>
      <c r="K121" s="1">
        <v>1850</v>
      </c>
      <c r="L121" s="1">
        <v>4200</v>
      </c>
      <c r="M121" s="1" t="s">
        <v>26</v>
      </c>
      <c r="N121" s="1" t="s">
        <v>20</v>
      </c>
    </row>
    <row r="122" spans="1:14" x14ac:dyDescent="0.3">
      <c r="A122" s="1" t="s">
        <v>266</v>
      </c>
      <c r="B122" s="1" t="s">
        <v>267</v>
      </c>
      <c r="C122" s="1" t="s">
        <v>47</v>
      </c>
      <c r="D122" s="1" t="s">
        <v>23</v>
      </c>
      <c r="E122" s="1" t="s">
        <v>17</v>
      </c>
      <c r="F122" s="1" t="s">
        <v>18</v>
      </c>
      <c r="G122" s="1">
        <v>20</v>
      </c>
      <c r="H122" s="1">
        <v>248</v>
      </c>
      <c r="I122" s="1">
        <v>4960</v>
      </c>
      <c r="J122" s="1">
        <v>2100</v>
      </c>
      <c r="K122" s="1">
        <v>2860</v>
      </c>
      <c r="L122" s="1">
        <v>5500</v>
      </c>
      <c r="M122" s="1" t="s">
        <v>26</v>
      </c>
      <c r="N122" s="1" t="s">
        <v>20</v>
      </c>
    </row>
    <row r="123" spans="1:14" x14ac:dyDescent="0.3">
      <c r="A123" s="1" t="s">
        <v>268</v>
      </c>
      <c r="B123" s="1" t="s">
        <v>269</v>
      </c>
      <c r="C123" s="1" t="s">
        <v>22</v>
      </c>
      <c r="D123" s="1" t="s">
        <v>23</v>
      </c>
      <c r="E123" s="1" t="s">
        <v>30</v>
      </c>
      <c r="F123" s="1" t="s">
        <v>31</v>
      </c>
      <c r="G123" s="1">
        <v>28</v>
      </c>
      <c r="H123" s="1">
        <v>151</v>
      </c>
      <c r="I123" s="1">
        <v>4228</v>
      </c>
      <c r="J123" s="1">
        <v>1760</v>
      </c>
      <c r="K123" s="1">
        <v>2468</v>
      </c>
      <c r="L123" s="1">
        <v>4900</v>
      </c>
      <c r="M123" s="1" t="s">
        <v>26</v>
      </c>
      <c r="N123" s="1" t="s">
        <v>20</v>
      </c>
    </row>
    <row r="124" spans="1:14" x14ac:dyDescent="0.3">
      <c r="A124" s="1" t="s">
        <v>270</v>
      </c>
      <c r="B124" s="1" t="s">
        <v>271</v>
      </c>
      <c r="C124" s="1" t="s">
        <v>22</v>
      </c>
      <c r="D124" s="1" t="s">
        <v>23</v>
      </c>
      <c r="E124" s="1" t="s">
        <v>24</v>
      </c>
      <c r="F124" s="1" t="s">
        <v>25</v>
      </c>
      <c r="G124" s="1">
        <v>25</v>
      </c>
      <c r="H124" s="1">
        <v>152</v>
      </c>
      <c r="I124" s="1">
        <v>3800</v>
      </c>
      <c r="J124" s="1">
        <v>1550</v>
      </c>
      <c r="K124" s="1">
        <v>2250</v>
      </c>
      <c r="L124" s="1">
        <v>4300</v>
      </c>
      <c r="M124" s="1" t="s">
        <v>26</v>
      </c>
      <c r="N124" s="1" t="s">
        <v>20</v>
      </c>
    </row>
    <row r="125" spans="1:14" x14ac:dyDescent="0.3">
      <c r="A125" s="1" t="s">
        <v>272</v>
      </c>
      <c r="B125" s="1" t="s">
        <v>273</v>
      </c>
      <c r="C125" s="1" t="s">
        <v>56</v>
      </c>
      <c r="D125" s="1" t="s">
        <v>37</v>
      </c>
      <c r="E125" s="1" t="s">
        <v>24</v>
      </c>
      <c r="F125" s="1" t="s">
        <v>25</v>
      </c>
      <c r="G125" s="1">
        <v>1</v>
      </c>
      <c r="H125" s="1">
        <v>57500</v>
      </c>
      <c r="I125" s="1">
        <v>57500</v>
      </c>
      <c r="J125" s="1">
        <v>46000</v>
      </c>
      <c r="K125" s="1">
        <v>11500</v>
      </c>
      <c r="L125" s="1">
        <v>65000</v>
      </c>
      <c r="M125" s="1" t="s">
        <v>19</v>
      </c>
      <c r="N125" s="1" t="s">
        <v>20</v>
      </c>
    </row>
    <row r="126" spans="1:14" x14ac:dyDescent="0.3">
      <c r="A126" s="1" t="s">
        <v>274</v>
      </c>
      <c r="B126" s="1" t="s">
        <v>275</v>
      </c>
      <c r="C126" s="1" t="s">
        <v>36</v>
      </c>
      <c r="D126" s="1" t="s">
        <v>37</v>
      </c>
      <c r="E126" s="1" t="s">
        <v>41</v>
      </c>
      <c r="F126" s="1" t="s">
        <v>42</v>
      </c>
      <c r="G126" s="1">
        <v>2</v>
      </c>
      <c r="H126" s="1">
        <v>15310</v>
      </c>
      <c r="I126" s="1">
        <v>30620</v>
      </c>
      <c r="J126" s="1">
        <v>23820</v>
      </c>
      <c r="K126" s="1">
        <v>6800</v>
      </c>
      <c r="L126" s="1">
        <v>34500</v>
      </c>
      <c r="M126" s="1" t="s">
        <v>19</v>
      </c>
      <c r="N126" s="1" t="s">
        <v>20</v>
      </c>
    </row>
    <row r="127" spans="1:14" x14ac:dyDescent="0.3">
      <c r="A127" s="1" t="s">
        <v>276</v>
      </c>
      <c r="B127" s="1" t="s">
        <v>277</v>
      </c>
      <c r="C127" s="1" t="s">
        <v>99</v>
      </c>
      <c r="D127" s="1" t="s">
        <v>23</v>
      </c>
      <c r="E127" s="1" t="s">
        <v>24</v>
      </c>
      <c r="F127" s="1" t="s">
        <v>25</v>
      </c>
      <c r="G127" s="1">
        <v>18</v>
      </c>
      <c r="H127" s="1">
        <v>105</v>
      </c>
      <c r="I127" s="1">
        <v>1890</v>
      </c>
      <c r="J127" s="1">
        <v>900</v>
      </c>
      <c r="K127" s="1">
        <v>990</v>
      </c>
      <c r="L127" s="1">
        <v>2500</v>
      </c>
      <c r="M127" s="1" t="s">
        <v>26</v>
      </c>
      <c r="N127" s="1" t="s">
        <v>20</v>
      </c>
    </row>
    <row r="128" spans="1:14" x14ac:dyDescent="0.3">
      <c r="A128" s="1" t="s">
        <v>278</v>
      </c>
      <c r="B128" s="1" t="s">
        <v>279</v>
      </c>
      <c r="C128" s="1" t="s">
        <v>33</v>
      </c>
      <c r="D128" s="1"/>
      <c r="E128" s="1" t="s">
        <v>30</v>
      </c>
      <c r="F128" s="1" t="s">
        <v>31</v>
      </c>
      <c r="G128" s="1">
        <v>1</v>
      </c>
      <c r="H128" s="1">
        <v>11420</v>
      </c>
      <c r="I128" s="1">
        <v>11420</v>
      </c>
      <c r="J128" s="1">
        <v>8650</v>
      </c>
      <c r="K128" s="1">
        <v>2770</v>
      </c>
      <c r="L128" s="1">
        <v>13500</v>
      </c>
      <c r="M128" s="1" t="s">
        <v>28</v>
      </c>
      <c r="N128" s="1" t="s">
        <v>20</v>
      </c>
    </row>
    <row r="129" spans="1:14" x14ac:dyDescent="0.3">
      <c r="A129" s="1" t="s">
        <v>280</v>
      </c>
      <c r="B129" s="1" t="s">
        <v>281</v>
      </c>
      <c r="C129" s="1" t="s">
        <v>88</v>
      </c>
      <c r="D129" s="1" t="s">
        <v>37</v>
      </c>
      <c r="E129" s="1" t="s">
        <v>30</v>
      </c>
      <c r="F129" s="1" t="s">
        <v>31</v>
      </c>
      <c r="G129" s="1">
        <v>1</v>
      </c>
      <c r="H129" s="1">
        <v>11800</v>
      </c>
      <c r="I129" s="1">
        <v>11800</v>
      </c>
      <c r="J129" s="1">
        <v>9100</v>
      </c>
      <c r="K129" s="1">
        <v>2700</v>
      </c>
      <c r="L129" s="1">
        <v>14000</v>
      </c>
      <c r="M129" s="1" t="s">
        <v>26</v>
      </c>
      <c r="N129" s="1" t="s">
        <v>20</v>
      </c>
    </row>
    <row r="130" spans="1:14" x14ac:dyDescent="0.3">
      <c r="A130" s="1" t="s">
        <v>282</v>
      </c>
      <c r="B130" s="1" t="s">
        <v>283</v>
      </c>
      <c r="C130" s="1" t="s">
        <v>22</v>
      </c>
      <c r="D130" s="1" t="s">
        <v>23</v>
      </c>
      <c r="E130" s="1" t="s">
        <v>17</v>
      </c>
      <c r="F130" s="1" t="s">
        <v>18</v>
      </c>
      <c r="G130" s="1">
        <v>25</v>
      </c>
      <c r="H130" s="1">
        <v>149</v>
      </c>
      <c r="I130" s="1">
        <v>3725</v>
      </c>
      <c r="J130" s="1">
        <v>1500</v>
      </c>
      <c r="K130" s="1">
        <v>2225</v>
      </c>
      <c r="L130" s="1">
        <v>4300</v>
      </c>
      <c r="M130" s="1" t="s">
        <v>26</v>
      </c>
      <c r="N130" s="1" t="s">
        <v>20</v>
      </c>
    </row>
    <row r="131" spans="1:14" x14ac:dyDescent="0.3">
      <c r="A131" s="1" t="s">
        <v>284</v>
      </c>
      <c r="B131" s="1" t="s">
        <v>285</v>
      </c>
      <c r="C131" s="1" t="s">
        <v>40</v>
      </c>
      <c r="D131" s="1" t="s">
        <v>16</v>
      </c>
      <c r="E131" s="1" t="s">
        <v>41</v>
      </c>
      <c r="F131" s="1" t="s">
        <v>42</v>
      </c>
      <c r="G131" s="1">
        <v>4</v>
      </c>
      <c r="H131" s="1">
        <v>6950</v>
      </c>
      <c r="I131" s="1">
        <v>27800</v>
      </c>
      <c r="J131" s="1">
        <v>20600</v>
      </c>
      <c r="K131" s="1">
        <v>7200</v>
      </c>
      <c r="L131" s="1">
        <v>30000</v>
      </c>
      <c r="M131" s="1" t="s">
        <v>28</v>
      </c>
      <c r="N131" s="1" t="s">
        <v>43</v>
      </c>
    </row>
    <row r="132" spans="1:14" x14ac:dyDescent="0.3">
      <c r="A132" s="1" t="s">
        <v>286</v>
      </c>
      <c r="B132" s="1" t="s">
        <v>287</v>
      </c>
      <c r="C132" s="1" t="s">
        <v>15</v>
      </c>
      <c r="D132" s="1" t="s">
        <v>16</v>
      </c>
      <c r="E132" s="1" t="s">
        <v>30</v>
      </c>
      <c r="F132" s="1" t="s">
        <v>31</v>
      </c>
      <c r="G132" s="1">
        <v>3</v>
      </c>
      <c r="H132" s="1">
        <v>9100</v>
      </c>
      <c r="I132" s="1">
        <v>27300</v>
      </c>
      <c r="J132" s="1">
        <v>20100</v>
      </c>
      <c r="K132" s="1">
        <v>7200</v>
      </c>
      <c r="L132" s="1">
        <v>30000</v>
      </c>
      <c r="M132" s="1" t="s">
        <v>19</v>
      </c>
      <c r="N132" s="1" t="s">
        <v>20</v>
      </c>
    </row>
    <row r="133" spans="1:14" x14ac:dyDescent="0.3">
      <c r="A133" s="1" t="s">
        <v>288</v>
      </c>
      <c r="B133" s="1" t="s">
        <v>289</v>
      </c>
      <c r="C133" s="1" t="s">
        <v>33</v>
      </c>
      <c r="D133" s="1" t="s">
        <v>16</v>
      </c>
      <c r="E133" s="1" t="s">
        <v>41</v>
      </c>
      <c r="F133" s="1" t="s">
        <v>42</v>
      </c>
      <c r="G133" s="1">
        <v>2</v>
      </c>
      <c r="H133" s="1">
        <v>11270</v>
      </c>
      <c r="I133" s="1">
        <v>22540</v>
      </c>
      <c r="J133" s="1">
        <v>17120</v>
      </c>
      <c r="K133" s="1">
        <v>5420</v>
      </c>
      <c r="L133" s="1">
        <v>25000</v>
      </c>
      <c r="M133" s="1" t="s">
        <v>28</v>
      </c>
      <c r="N133" s="1" t="s">
        <v>20</v>
      </c>
    </row>
    <row r="134" spans="1:14" x14ac:dyDescent="0.3">
      <c r="A134" s="2"/>
      <c r="B134" s="1" t="s">
        <v>290</v>
      </c>
      <c r="C134" s="1" t="s">
        <v>36</v>
      </c>
      <c r="D134" s="1" t="s">
        <v>37</v>
      </c>
      <c r="E134" s="1" t="s">
        <v>30</v>
      </c>
      <c r="F134" s="1" t="s">
        <v>31</v>
      </c>
      <c r="G134" s="1">
        <v>2</v>
      </c>
      <c r="H134" s="1">
        <v>15100</v>
      </c>
      <c r="I134" s="1">
        <v>30200</v>
      </c>
      <c r="J134" s="1">
        <v>23400</v>
      </c>
      <c r="K134" s="1">
        <v>6800</v>
      </c>
      <c r="L134" s="1">
        <v>34000</v>
      </c>
      <c r="M134" s="1" t="s">
        <v>19</v>
      </c>
      <c r="N134" s="1" t="s">
        <v>20</v>
      </c>
    </row>
    <row r="135" spans="1:14" x14ac:dyDescent="0.3">
      <c r="A135" s="1" t="s">
        <v>291</v>
      </c>
      <c r="B135" s="1" t="s">
        <v>292</v>
      </c>
      <c r="C135" s="1" t="s">
        <v>99</v>
      </c>
      <c r="D135" s="1" t="s">
        <v>23</v>
      </c>
      <c r="E135" s="1" t="s">
        <v>17</v>
      </c>
      <c r="F135" s="1" t="s">
        <v>18</v>
      </c>
      <c r="G135" s="1">
        <v>34</v>
      </c>
      <c r="H135" s="1">
        <v>99</v>
      </c>
      <c r="I135" s="1">
        <v>3366</v>
      </c>
      <c r="J135" s="1">
        <v>1550</v>
      </c>
      <c r="K135" s="1">
        <v>1816</v>
      </c>
      <c r="L135" s="1">
        <v>4200</v>
      </c>
      <c r="M135" s="1" t="s">
        <v>26</v>
      </c>
      <c r="N135" s="1" t="s">
        <v>20</v>
      </c>
    </row>
    <row r="136" spans="1:14" x14ac:dyDescent="0.3">
      <c r="A136" s="1" t="s">
        <v>293</v>
      </c>
      <c r="B136" s="1" t="s">
        <v>294</v>
      </c>
      <c r="C136" s="1" t="s">
        <v>56</v>
      </c>
      <c r="D136" s="1" t="s">
        <v>37</v>
      </c>
      <c r="E136" s="1" t="s">
        <v>41</v>
      </c>
      <c r="F136" s="1" t="s">
        <v>42</v>
      </c>
      <c r="G136" s="1">
        <v>2</v>
      </c>
      <c r="H136" s="1">
        <v>57200</v>
      </c>
      <c r="I136" s="1">
        <v>114400</v>
      </c>
      <c r="J136" s="1">
        <v>94900</v>
      </c>
      <c r="K136" s="1">
        <v>19500</v>
      </c>
      <c r="L136" s="1">
        <v>126000</v>
      </c>
      <c r="M136" s="1" t="s">
        <v>19</v>
      </c>
      <c r="N136" s="1" t="s">
        <v>20</v>
      </c>
    </row>
    <row r="137" spans="1:14" x14ac:dyDescent="0.3">
      <c r="A137" s="1" t="s">
        <v>295</v>
      </c>
      <c r="B137" s="1" t="s">
        <v>296</v>
      </c>
      <c r="C137" s="1" t="s">
        <v>47</v>
      </c>
      <c r="D137" s="1" t="s">
        <v>23</v>
      </c>
      <c r="E137" s="1" t="s">
        <v>30</v>
      </c>
      <c r="F137" s="1" t="s">
        <v>31</v>
      </c>
      <c r="G137" s="1">
        <v>16</v>
      </c>
      <c r="H137" s="1">
        <v>245</v>
      </c>
      <c r="I137" s="1">
        <v>3920</v>
      </c>
      <c r="J137" s="1">
        <v>1650</v>
      </c>
      <c r="K137" s="1">
        <v>2270</v>
      </c>
      <c r="L137" s="1">
        <v>4500</v>
      </c>
      <c r="M137" s="1" t="s">
        <v>26</v>
      </c>
      <c r="N137" s="1" t="s">
        <v>20</v>
      </c>
    </row>
    <row r="138" spans="1:14" x14ac:dyDescent="0.3">
      <c r="A138" s="1" t="s">
        <v>297</v>
      </c>
      <c r="B138" s="1" t="s">
        <v>298</v>
      </c>
      <c r="C138" s="1" t="s">
        <v>22</v>
      </c>
      <c r="D138" s="1" t="s">
        <v>23</v>
      </c>
      <c r="E138" s="1" t="s">
        <v>41</v>
      </c>
      <c r="F138" s="1" t="s">
        <v>42</v>
      </c>
      <c r="G138" s="1">
        <v>30</v>
      </c>
      <c r="H138" s="1">
        <v>150</v>
      </c>
      <c r="I138" s="1">
        <v>4500</v>
      </c>
      <c r="J138" s="1">
        <v>1850</v>
      </c>
      <c r="K138" s="1">
        <v>2650</v>
      </c>
      <c r="L138" s="1">
        <v>5000</v>
      </c>
      <c r="M138" s="1" t="s">
        <v>26</v>
      </c>
      <c r="N138" s="1" t="s">
        <v>20</v>
      </c>
    </row>
    <row r="139" spans="1:14" x14ac:dyDescent="0.3">
      <c r="A139" s="1" t="s">
        <v>299</v>
      </c>
      <c r="B139" s="1" t="s">
        <v>300</v>
      </c>
      <c r="C139" s="1" t="s">
        <v>99</v>
      </c>
      <c r="D139" s="1" t="s">
        <v>23</v>
      </c>
      <c r="E139" s="1" t="s">
        <v>30</v>
      </c>
      <c r="F139" s="1" t="s">
        <v>31</v>
      </c>
      <c r="G139" s="1">
        <v>15</v>
      </c>
      <c r="H139" s="1">
        <v>120</v>
      </c>
      <c r="I139" s="1">
        <v>1800</v>
      </c>
      <c r="J139" s="1">
        <v>900</v>
      </c>
      <c r="K139" s="1">
        <v>900</v>
      </c>
      <c r="L139" s="1">
        <v>2500</v>
      </c>
      <c r="M139" s="1" t="s">
        <v>26</v>
      </c>
      <c r="N139" s="1" t="s">
        <v>20</v>
      </c>
    </row>
    <row r="140" spans="1:14" x14ac:dyDescent="0.3">
      <c r="A140" s="1" t="s">
        <v>301</v>
      </c>
      <c r="B140" s="1" t="s">
        <v>302</v>
      </c>
      <c r="C140" s="1" t="s">
        <v>33</v>
      </c>
      <c r="D140" s="1" t="s">
        <v>16</v>
      </c>
      <c r="E140" s="1" t="s">
        <v>41</v>
      </c>
      <c r="F140" s="1" t="s">
        <v>42</v>
      </c>
      <c r="G140" s="1">
        <v>1</v>
      </c>
      <c r="H140" s="1">
        <v>11200</v>
      </c>
      <c r="I140" s="1">
        <v>11200</v>
      </c>
      <c r="J140" s="1">
        <v>8500</v>
      </c>
      <c r="K140" s="1">
        <v>2700</v>
      </c>
      <c r="L140" s="1">
        <v>13500</v>
      </c>
      <c r="M140" s="1" t="s">
        <v>28</v>
      </c>
      <c r="N140" s="1" t="s">
        <v>20</v>
      </c>
    </row>
    <row r="141" spans="1:14" x14ac:dyDescent="0.3">
      <c r="A141" s="1" t="s">
        <v>303</v>
      </c>
      <c r="B141" s="1" t="s">
        <v>304</v>
      </c>
      <c r="C141" s="1" t="s">
        <v>56</v>
      </c>
      <c r="D141" s="1" t="s">
        <v>37</v>
      </c>
      <c r="E141" s="1" t="s">
        <v>41</v>
      </c>
      <c r="F141" s="1" t="s">
        <v>42</v>
      </c>
      <c r="G141" s="1">
        <v>2</v>
      </c>
      <c r="H141" s="1">
        <v>57000</v>
      </c>
      <c r="I141" s="1">
        <v>114000</v>
      </c>
      <c r="J141" s="1">
        <v>95000</v>
      </c>
      <c r="K141" s="1">
        <v>19000</v>
      </c>
      <c r="L141" s="1">
        <v>126000</v>
      </c>
      <c r="M141" s="1" t="s">
        <v>19</v>
      </c>
      <c r="N141" s="1" t="s">
        <v>20</v>
      </c>
    </row>
    <row r="142" spans="1:14" x14ac:dyDescent="0.3">
      <c r="A142" s="1" t="s">
        <v>305</v>
      </c>
      <c r="B142" s="1" t="s">
        <v>306</v>
      </c>
      <c r="C142" s="1" t="s">
        <v>47</v>
      </c>
      <c r="D142" s="1" t="s">
        <v>23</v>
      </c>
      <c r="E142" s="1" t="s">
        <v>41</v>
      </c>
      <c r="F142" s="1" t="s">
        <v>42</v>
      </c>
      <c r="G142" s="1">
        <v>16</v>
      </c>
      <c r="H142" s="1">
        <v>264</v>
      </c>
      <c r="I142" s="1">
        <v>4224</v>
      </c>
      <c r="J142" s="1">
        <v>1760</v>
      </c>
      <c r="K142" s="1">
        <v>2464</v>
      </c>
      <c r="L142" s="1">
        <v>5000</v>
      </c>
      <c r="M142" s="1" t="s">
        <v>26</v>
      </c>
      <c r="N142" s="1" t="s">
        <v>20</v>
      </c>
    </row>
    <row r="143" spans="1:14" x14ac:dyDescent="0.3">
      <c r="A143" s="1" t="s">
        <v>307</v>
      </c>
      <c r="B143" s="1" t="s">
        <v>308</v>
      </c>
      <c r="C143" s="1" t="s">
        <v>22</v>
      </c>
      <c r="D143" s="1" t="s">
        <v>23</v>
      </c>
      <c r="E143" s="1" t="s">
        <v>17</v>
      </c>
      <c r="F143" s="1" t="s">
        <v>18</v>
      </c>
      <c r="G143" s="1">
        <v>29</v>
      </c>
      <c r="H143" s="1">
        <v>148</v>
      </c>
      <c r="I143" s="1">
        <v>4292</v>
      </c>
      <c r="J143" s="1">
        <v>1760</v>
      </c>
      <c r="K143" s="1">
        <v>2532</v>
      </c>
      <c r="L143" s="1">
        <v>4900</v>
      </c>
      <c r="M143" s="1" t="s">
        <v>26</v>
      </c>
      <c r="N143" s="1" t="s">
        <v>20</v>
      </c>
    </row>
    <row r="144" spans="1:14" x14ac:dyDescent="0.3">
      <c r="A144" s="1" t="s">
        <v>309</v>
      </c>
      <c r="B144" s="1" t="s">
        <v>310</v>
      </c>
      <c r="C144" s="1" t="s">
        <v>36</v>
      </c>
      <c r="D144" s="1" t="s">
        <v>37</v>
      </c>
      <c r="E144" s="1" t="s">
        <v>24</v>
      </c>
      <c r="F144" s="1" t="s">
        <v>25</v>
      </c>
      <c r="G144" s="1">
        <v>1</v>
      </c>
      <c r="H144" s="1">
        <v>15260</v>
      </c>
      <c r="I144" s="1">
        <v>15260</v>
      </c>
      <c r="J144" s="1">
        <v>12000</v>
      </c>
      <c r="K144" s="1">
        <v>3260</v>
      </c>
      <c r="L144" s="1">
        <v>17500</v>
      </c>
      <c r="M144" s="1" t="s">
        <v>19</v>
      </c>
      <c r="N144" s="1" t="s">
        <v>20</v>
      </c>
    </row>
    <row r="145" spans="1:14" x14ac:dyDescent="0.3">
      <c r="A145" s="1" t="s">
        <v>311</v>
      </c>
      <c r="B145" s="1" t="s">
        <v>312</v>
      </c>
      <c r="C145" s="1" t="s">
        <v>33</v>
      </c>
      <c r="D145" s="1" t="s">
        <v>16</v>
      </c>
      <c r="E145" s="1" t="s">
        <v>30</v>
      </c>
      <c r="F145" s="1" t="s">
        <v>31</v>
      </c>
      <c r="G145" s="1">
        <v>2</v>
      </c>
      <c r="H145" s="1">
        <v>11330</v>
      </c>
      <c r="I145" s="1">
        <v>22660</v>
      </c>
      <c r="J145" s="1">
        <v>17150</v>
      </c>
      <c r="K145" s="1">
        <v>5510</v>
      </c>
      <c r="L145" s="1">
        <v>25000</v>
      </c>
      <c r="M145" s="1" t="s">
        <v>28</v>
      </c>
      <c r="N145" s="1" t="s">
        <v>20</v>
      </c>
    </row>
    <row r="146" spans="1:14" x14ac:dyDescent="0.3">
      <c r="A146" s="1" t="s">
        <v>313</v>
      </c>
      <c r="B146" s="1" t="s">
        <v>314</v>
      </c>
      <c r="C146" s="1" t="s">
        <v>99</v>
      </c>
      <c r="D146" s="1" t="s">
        <v>23</v>
      </c>
      <c r="E146" s="1" t="s">
        <v>41</v>
      </c>
      <c r="F146" s="1" t="s">
        <v>42</v>
      </c>
      <c r="G146" s="1">
        <v>30</v>
      </c>
      <c r="H146" s="1">
        <v>98</v>
      </c>
      <c r="I146" s="1">
        <v>2940</v>
      </c>
      <c r="J146" s="1">
        <v>1400</v>
      </c>
      <c r="K146" s="1">
        <v>1540</v>
      </c>
      <c r="L146" s="1">
        <v>3800</v>
      </c>
      <c r="M146" s="1" t="s">
        <v>26</v>
      </c>
      <c r="N146" s="1" t="s">
        <v>20</v>
      </c>
    </row>
    <row r="147" spans="1:14" x14ac:dyDescent="0.3">
      <c r="A147" s="1" t="s">
        <v>315</v>
      </c>
      <c r="B147" s="1" t="s">
        <v>316</v>
      </c>
      <c r="C147" s="1" t="s">
        <v>56</v>
      </c>
      <c r="D147" s="1" t="s">
        <v>37</v>
      </c>
      <c r="E147" s="1" t="s">
        <v>24</v>
      </c>
      <c r="F147" s="1" t="s">
        <v>25</v>
      </c>
      <c r="G147" s="1">
        <v>1</v>
      </c>
      <c r="H147" s="1">
        <v>57800</v>
      </c>
      <c r="I147" s="1">
        <v>57800</v>
      </c>
      <c r="J147" s="1">
        <v>46200</v>
      </c>
      <c r="K147" s="1">
        <v>11600</v>
      </c>
      <c r="L147" s="1">
        <v>65000</v>
      </c>
      <c r="M147" s="1" t="s">
        <v>19</v>
      </c>
      <c r="N147" s="1" t="s">
        <v>20</v>
      </c>
    </row>
    <row r="148" spans="1:14" x14ac:dyDescent="0.3">
      <c r="A148" s="1" t="s">
        <v>317</v>
      </c>
      <c r="B148" s="1" t="s">
        <v>318</v>
      </c>
      <c r="C148" s="1" t="s">
        <v>47</v>
      </c>
      <c r="D148" s="1" t="s">
        <v>23</v>
      </c>
      <c r="E148" s="1" t="s">
        <v>17</v>
      </c>
      <c r="F148" s="1" t="s">
        <v>18</v>
      </c>
      <c r="G148" s="1">
        <v>20</v>
      </c>
      <c r="H148" s="1">
        <v>255</v>
      </c>
      <c r="I148" s="1">
        <v>5100</v>
      </c>
      <c r="J148" s="1">
        <v>2100</v>
      </c>
      <c r="K148" s="1">
        <v>3000</v>
      </c>
      <c r="L148" s="1">
        <v>5600</v>
      </c>
      <c r="M148" s="1" t="s">
        <v>28</v>
      </c>
      <c r="N148" s="1" t="s">
        <v>20</v>
      </c>
    </row>
    <row r="149" spans="1:14" x14ac:dyDescent="0.3">
      <c r="A149" s="1" t="s">
        <v>319</v>
      </c>
      <c r="B149" s="1" t="s">
        <v>320</v>
      </c>
      <c r="C149" s="1" t="s">
        <v>88</v>
      </c>
      <c r="D149" s="1" t="s">
        <v>37</v>
      </c>
      <c r="E149" s="1" t="s">
        <v>30</v>
      </c>
      <c r="F149" s="1" t="s">
        <v>31</v>
      </c>
      <c r="G149" s="1">
        <v>2</v>
      </c>
      <c r="H149" s="1">
        <v>12000</v>
      </c>
      <c r="I149" s="1">
        <v>24000</v>
      </c>
      <c r="J149" s="1">
        <v>18500</v>
      </c>
      <c r="K149" s="1">
        <v>5500</v>
      </c>
      <c r="L149" s="1">
        <v>26000</v>
      </c>
      <c r="M149" s="1" t="s">
        <v>19</v>
      </c>
      <c r="N149" s="1" t="s">
        <v>20</v>
      </c>
    </row>
    <row r="150" spans="1:14" x14ac:dyDescent="0.3">
      <c r="A150" s="1" t="s">
        <v>321</v>
      </c>
      <c r="B150" s="1" t="s">
        <v>322</v>
      </c>
      <c r="C150" s="1" t="s">
        <v>36</v>
      </c>
      <c r="D150" s="1" t="s">
        <v>37</v>
      </c>
      <c r="E150" s="1" t="s">
        <v>17</v>
      </c>
      <c r="F150" s="1" t="s">
        <v>18</v>
      </c>
      <c r="G150" s="1">
        <v>1</v>
      </c>
      <c r="H150" s="1">
        <v>15080</v>
      </c>
      <c r="I150" s="1">
        <v>15080</v>
      </c>
      <c r="J150" s="1">
        <v>11850</v>
      </c>
      <c r="K150" s="1">
        <v>3230</v>
      </c>
      <c r="L150" s="1">
        <v>17500</v>
      </c>
      <c r="M150" s="1" t="s">
        <v>19</v>
      </c>
      <c r="N150" s="1" t="s">
        <v>20</v>
      </c>
    </row>
    <row r="151" spans="1:14" x14ac:dyDescent="0.3">
      <c r="A151" s="1" t="s">
        <v>323</v>
      </c>
      <c r="B151" s="1" t="s">
        <v>324</v>
      </c>
      <c r="C151" s="1" t="s">
        <v>22</v>
      </c>
      <c r="D151" s="1" t="s">
        <v>23</v>
      </c>
      <c r="E151" s="1" t="s">
        <v>30</v>
      </c>
      <c r="F151" s="1" t="s">
        <v>31</v>
      </c>
      <c r="G151" s="1">
        <v>31</v>
      </c>
      <c r="H151" s="1">
        <v>146</v>
      </c>
      <c r="I151" s="1">
        <v>4526</v>
      </c>
      <c r="J151" s="1">
        <v>1900</v>
      </c>
      <c r="K151" s="1">
        <v>2626</v>
      </c>
      <c r="L151" s="1">
        <v>5100</v>
      </c>
      <c r="M151" s="1" t="s">
        <v>26</v>
      </c>
      <c r="N151" s="1" t="s">
        <v>20</v>
      </c>
    </row>
    <row r="152" spans="1:14" x14ac:dyDescent="0.3">
      <c r="A152" s="1" t="s">
        <v>325</v>
      </c>
      <c r="B152" s="1" t="s">
        <v>326</v>
      </c>
      <c r="C152" s="1" t="s">
        <v>36</v>
      </c>
      <c r="D152" s="1" t="s">
        <v>37</v>
      </c>
      <c r="E152" s="1" t="s">
        <v>30</v>
      </c>
      <c r="F152" s="1" t="s">
        <v>31</v>
      </c>
      <c r="G152" s="1">
        <v>2</v>
      </c>
      <c r="H152" s="1">
        <v>15250</v>
      </c>
      <c r="I152" s="1">
        <v>30500</v>
      </c>
      <c r="J152" s="1">
        <v>23600</v>
      </c>
      <c r="K152" s="1">
        <v>6900</v>
      </c>
      <c r="L152" s="1">
        <v>34000</v>
      </c>
      <c r="M152" s="1" t="s">
        <v>19</v>
      </c>
      <c r="N152" s="1" t="s">
        <v>20</v>
      </c>
    </row>
    <row r="153" spans="1:14" x14ac:dyDescent="0.3">
      <c r="A153" s="1" t="s">
        <v>327</v>
      </c>
      <c r="B153" s="1" t="s">
        <v>328</v>
      </c>
      <c r="C153" s="1" t="s">
        <v>33</v>
      </c>
      <c r="D153" s="1" t="s">
        <v>16</v>
      </c>
      <c r="E153" s="1" t="s">
        <v>17</v>
      </c>
      <c r="F153" s="1" t="s">
        <v>18</v>
      </c>
      <c r="G153" s="1">
        <v>1</v>
      </c>
      <c r="H153" s="1">
        <v>11420</v>
      </c>
      <c r="I153" s="1">
        <v>11420</v>
      </c>
      <c r="J153" s="1">
        <v>8680</v>
      </c>
      <c r="K153" s="1">
        <v>2740</v>
      </c>
      <c r="L153" s="1">
        <v>13500</v>
      </c>
      <c r="M153" s="1" t="s">
        <v>28</v>
      </c>
      <c r="N153" s="1" t="s">
        <v>20</v>
      </c>
    </row>
    <row r="154" spans="1:14" x14ac:dyDescent="0.3">
      <c r="A154" s="1" t="s">
        <v>329</v>
      </c>
      <c r="B154" s="1" t="s">
        <v>330</v>
      </c>
      <c r="C154" s="1" t="s">
        <v>36</v>
      </c>
      <c r="D154" s="1" t="s">
        <v>37</v>
      </c>
      <c r="E154" s="1" t="s">
        <v>30</v>
      </c>
      <c r="F154" s="1" t="s">
        <v>31</v>
      </c>
      <c r="G154" s="1">
        <v>2</v>
      </c>
      <c r="H154" s="1">
        <v>15230</v>
      </c>
      <c r="I154" s="1">
        <v>30460</v>
      </c>
      <c r="J154" s="1">
        <v>23640</v>
      </c>
      <c r="K154" s="1">
        <v>6820</v>
      </c>
      <c r="L154" s="1">
        <v>34000</v>
      </c>
      <c r="M154" s="1" t="s">
        <v>19</v>
      </c>
      <c r="N154" s="1" t="s">
        <v>20</v>
      </c>
    </row>
    <row r="155" spans="1:14" x14ac:dyDescent="0.3">
      <c r="A155" s="1" t="s">
        <v>331</v>
      </c>
      <c r="B155" s="1" t="s">
        <v>332</v>
      </c>
      <c r="C155" s="1" t="s">
        <v>56</v>
      </c>
      <c r="D155" s="1" t="s">
        <v>37</v>
      </c>
      <c r="E155" s="1" t="s">
        <v>41</v>
      </c>
      <c r="F155" s="1" t="s">
        <v>42</v>
      </c>
      <c r="G155" s="1">
        <v>2</v>
      </c>
      <c r="H155" s="1">
        <v>56800</v>
      </c>
      <c r="I155" s="1">
        <v>113600</v>
      </c>
      <c r="J155" s="1">
        <v>94300</v>
      </c>
      <c r="K155" s="1">
        <v>19300</v>
      </c>
      <c r="L155" s="1">
        <v>126000</v>
      </c>
      <c r="M155" s="1" t="s">
        <v>19</v>
      </c>
      <c r="N155" s="1" t="s">
        <v>20</v>
      </c>
    </row>
    <row r="156" spans="1:14" x14ac:dyDescent="0.3">
      <c r="A156" s="1" t="s">
        <v>333</v>
      </c>
      <c r="B156" s="1" t="s">
        <v>334</v>
      </c>
      <c r="C156" s="1" t="s">
        <v>33</v>
      </c>
      <c r="D156" s="1" t="s">
        <v>16</v>
      </c>
      <c r="E156" s="1" t="s">
        <v>24</v>
      </c>
      <c r="F156" s="1" t="s">
        <v>25</v>
      </c>
      <c r="G156" s="1">
        <v>1</v>
      </c>
      <c r="H156" s="1">
        <v>11000</v>
      </c>
      <c r="I156" s="1">
        <v>11000</v>
      </c>
      <c r="J156" s="1">
        <v>8500</v>
      </c>
      <c r="K156" s="1">
        <v>2500</v>
      </c>
      <c r="L156" s="1">
        <v>14000</v>
      </c>
      <c r="M156" s="1" t="s">
        <v>28</v>
      </c>
      <c r="N156" s="1" t="s">
        <v>20</v>
      </c>
    </row>
    <row r="157" spans="1:14" x14ac:dyDescent="0.3">
      <c r="A157" s="1" t="s">
        <v>335</v>
      </c>
      <c r="B157" s="1" t="s">
        <v>336</v>
      </c>
      <c r="C157" s="1" t="s">
        <v>36</v>
      </c>
      <c r="D157" s="1" t="s">
        <v>37</v>
      </c>
      <c r="E157" s="1" t="s">
        <v>41</v>
      </c>
      <c r="F157" s="1" t="s">
        <v>42</v>
      </c>
      <c r="G157" s="1">
        <v>2</v>
      </c>
      <c r="H157" s="1">
        <v>14500</v>
      </c>
      <c r="I157" s="1">
        <v>29000</v>
      </c>
      <c r="J157" s="1">
        <v>22500</v>
      </c>
      <c r="K157" s="1">
        <v>6500</v>
      </c>
      <c r="L157" s="1">
        <v>32000</v>
      </c>
      <c r="M157" s="1" t="s">
        <v>19</v>
      </c>
      <c r="N157" s="1" t="s">
        <v>43</v>
      </c>
    </row>
    <row r="158" spans="1:14" x14ac:dyDescent="0.3">
      <c r="A158" s="1" t="s">
        <v>337</v>
      </c>
      <c r="B158" s="1" t="s">
        <v>338</v>
      </c>
      <c r="C158" s="1" t="s">
        <v>88</v>
      </c>
      <c r="D158" s="1" t="s">
        <v>37</v>
      </c>
      <c r="E158" s="1" t="s">
        <v>30</v>
      </c>
      <c r="F158" s="1" t="s">
        <v>31</v>
      </c>
      <c r="G158" s="1">
        <v>1</v>
      </c>
      <c r="H158" s="1">
        <v>11950</v>
      </c>
      <c r="I158" s="1">
        <v>11950</v>
      </c>
      <c r="J158" s="1">
        <v>9200</v>
      </c>
      <c r="K158" s="1">
        <v>2750</v>
      </c>
      <c r="L158" s="1">
        <v>14500</v>
      </c>
      <c r="M158" s="1" t="s">
        <v>19</v>
      </c>
      <c r="N158" s="1" t="s">
        <v>20</v>
      </c>
    </row>
    <row r="159" spans="1:14" x14ac:dyDescent="0.3">
      <c r="A159" s="1" t="s">
        <v>339</v>
      </c>
      <c r="B159" s="1" t="s">
        <v>340</v>
      </c>
      <c r="C159" s="1" t="s">
        <v>22</v>
      </c>
      <c r="D159" s="1" t="s">
        <v>23</v>
      </c>
      <c r="E159" s="1" t="s">
        <v>41</v>
      </c>
      <c r="F159" s="1" t="s">
        <v>42</v>
      </c>
      <c r="G159" s="1">
        <v>26</v>
      </c>
      <c r="H159" s="1">
        <v>150</v>
      </c>
      <c r="I159" s="1">
        <v>3900</v>
      </c>
      <c r="J159" s="1">
        <v>1600</v>
      </c>
      <c r="K159" s="1">
        <v>2300</v>
      </c>
      <c r="L159" s="1">
        <v>4500</v>
      </c>
      <c r="M159" s="1" t="s">
        <v>26</v>
      </c>
      <c r="N159" s="1" t="s">
        <v>20</v>
      </c>
    </row>
    <row r="160" spans="1:14" x14ac:dyDescent="0.3">
      <c r="A160" s="1" t="s">
        <v>341</v>
      </c>
      <c r="B160" s="1" t="s">
        <v>342</v>
      </c>
      <c r="C160" s="1" t="s">
        <v>88</v>
      </c>
      <c r="D160" s="1" t="s">
        <v>37</v>
      </c>
      <c r="E160" s="1" t="s">
        <v>30</v>
      </c>
      <c r="F160" s="1" t="s">
        <v>31</v>
      </c>
      <c r="G160" s="1">
        <v>2</v>
      </c>
      <c r="H160" s="1">
        <v>12280</v>
      </c>
      <c r="I160" s="1">
        <v>24560</v>
      </c>
      <c r="J160" s="1">
        <v>18850</v>
      </c>
      <c r="K160" s="1">
        <v>5710</v>
      </c>
      <c r="L160" s="1">
        <v>27000</v>
      </c>
      <c r="M160" s="1" t="s">
        <v>19</v>
      </c>
      <c r="N160" s="1" t="s">
        <v>20</v>
      </c>
    </row>
    <row r="161" spans="1:14" x14ac:dyDescent="0.3">
      <c r="A161" s="1" t="s">
        <v>343</v>
      </c>
      <c r="B161" s="1" t="s">
        <v>344</v>
      </c>
      <c r="C161" s="1"/>
      <c r="D161" s="1" t="s">
        <v>16</v>
      </c>
      <c r="E161" s="1" t="s">
        <v>41</v>
      </c>
      <c r="F161" s="1" t="s">
        <v>42</v>
      </c>
      <c r="G161" s="1">
        <v>2</v>
      </c>
      <c r="H161" s="1">
        <v>11500</v>
      </c>
      <c r="I161" s="1">
        <v>23000</v>
      </c>
      <c r="J161" s="1">
        <v>17500</v>
      </c>
      <c r="K161" s="1">
        <v>5500</v>
      </c>
      <c r="L161" s="1">
        <v>25000</v>
      </c>
      <c r="M161" s="1" t="s">
        <v>28</v>
      </c>
      <c r="N161" s="1" t="s">
        <v>20</v>
      </c>
    </row>
    <row r="162" spans="1:14" x14ac:dyDescent="0.3">
      <c r="A162" s="1" t="s">
        <v>345</v>
      </c>
      <c r="B162" s="1" t="s">
        <v>346</v>
      </c>
      <c r="C162" s="1" t="s">
        <v>99</v>
      </c>
      <c r="D162" s="1" t="s">
        <v>23</v>
      </c>
      <c r="E162" s="1" t="s">
        <v>17</v>
      </c>
      <c r="F162" s="1" t="s">
        <v>18</v>
      </c>
      <c r="G162" s="1">
        <v>30</v>
      </c>
      <c r="H162" s="1">
        <v>104</v>
      </c>
      <c r="I162" s="1">
        <v>3120</v>
      </c>
      <c r="J162" s="1">
        <v>1450</v>
      </c>
      <c r="K162" s="1">
        <v>1670</v>
      </c>
      <c r="L162" s="1">
        <v>3900</v>
      </c>
      <c r="M162" s="1" t="s">
        <v>26</v>
      </c>
      <c r="N162" s="1" t="s">
        <v>20</v>
      </c>
    </row>
    <row r="163" spans="1:14" x14ac:dyDescent="0.3">
      <c r="A163" s="1" t="s">
        <v>347</v>
      </c>
      <c r="B163" s="1" t="s">
        <v>348</v>
      </c>
      <c r="C163" s="1" t="s">
        <v>40</v>
      </c>
      <c r="D163" s="1" t="s">
        <v>16</v>
      </c>
      <c r="E163" s="1" t="s">
        <v>24</v>
      </c>
      <c r="F163" s="1" t="s">
        <v>25</v>
      </c>
      <c r="G163" s="1">
        <v>2</v>
      </c>
      <c r="H163" s="1">
        <v>6700</v>
      </c>
      <c r="I163" s="1">
        <v>13400</v>
      </c>
      <c r="J163" s="1">
        <v>9900</v>
      </c>
      <c r="K163" s="1">
        <v>3500</v>
      </c>
      <c r="L163" s="1">
        <v>15000</v>
      </c>
      <c r="M163" s="1" t="s">
        <v>28</v>
      </c>
      <c r="N163" s="1" t="s">
        <v>20</v>
      </c>
    </row>
    <row r="164" spans="1:14" x14ac:dyDescent="0.3">
      <c r="A164" s="1" t="s">
        <v>349</v>
      </c>
      <c r="B164" s="1" t="s">
        <v>216</v>
      </c>
      <c r="C164" s="1" t="s">
        <v>88</v>
      </c>
      <c r="D164" s="1" t="s">
        <v>37</v>
      </c>
      <c r="E164" s="1" t="s">
        <v>41</v>
      </c>
      <c r="F164" s="1" t="s">
        <v>42</v>
      </c>
      <c r="G164" s="1">
        <v>3</v>
      </c>
      <c r="H164" s="1">
        <v>12390</v>
      </c>
      <c r="I164" s="1">
        <v>37170</v>
      </c>
      <c r="J164" s="1">
        <v>28620</v>
      </c>
      <c r="K164" s="1">
        <v>8550</v>
      </c>
      <c r="L164" s="1">
        <v>41000</v>
      </c>
      <c r="M164" s="1" t="s">
        <v>19</v>
      </c>
      <c r="N164" s="1" t="s">
        <v>20</v>
      </c>
    </row>
    <row r="165" spans="1:14" x14ac:dyDescent="0.3">
      <c r="A165" s="1" t="s">
        <v>350</v>
      </c>
      <c r="B165" s="1" t="s">
        <v>351</v>
      </c>
      <c r="C165" s="1"/>
      <c r="D165" s="1" t="s">
        <v>37</v>
      </c>
      <c r="E165" s="1" t="s">
        <v>17</v>
      </c>
      <c r="F165" s="1" t="s">
        <v>18</v>
      </c>
      <c r="G165" s="1">
        <v>1</v>
      </c>
      <c r="H165" s="1">
        <v>58100</v>
      </c>
      <c r="I165" s="1">
        <v>58100</v>
      </c>
      <c r="J165" s="1">
        <v>46500</v>
      </c>
      <c r="K165" s="1">
        <v>11600</v>
      </c>
      <c r="L165" s="1">
        <v>65000</v>
      </c>
      <c r="M165" s="1" t="s">
        <v>19</v>
      </c>
      <c r="N165" s="1" t="s">
        <v>20</v>
      </c>
    </row>
    <row r="166" spans="1:14" x14ac:dyDescent="0.3">
      <c r="A166" s="1" t="s">
        <v>352</v>
      </c>
      <c r="B166" s="1" t="s">
        <v>353</v>
      </c>
      <c r="C166" s="1" t="s">
        <v>99</v>
      </c>
      <c r="D166" s="1" t="s">
        <v>23</v>
      </c>
      <c r="E166" s="1" t="s">
        <v>30</v>
      </c>
      <c r="F166" s="1" t="s">
        <v>31</v>
      </c>
      <c r="G166" s="1">
        <v>27</v>
      </c>
      <c r="H166" s="1">
        <v>105</v>
      </c>
      <c r="I166" s="1">
        <v>2835</v>
      </c>
      <c r="J166" s="1">
        <v>1350</v>
      </c>
      <c r="K166" s="1">
        <v>1485</v>
      </c>
      <c r="L166" s="1">
        <v>3500</v>
      </c>
      <c r="M166" s="1" t="s">
        <v>26</v>
      </c>
      <c r="N166" s="1" t="s">
        <v>20</v>
      </c>
    </row>
    <row r="167" spans="1:14" x14ac:dyDescent="0.3">
      <c r="A167" s="1" t="s">
        <v>354</v>
      </c>
      <c r="B167" s="1" t="s">
        <v>204</v>
      </c>
      <c r="C167" s="1" t="s">
        <v>99</v>
      </c>
      <c r="D167" s="1" t="s">
        <v>23</v>
      </c>
      <c r="E167" s="1" t="s">
        <v>41</v>
      </c>
      <c r="F167" s="1" t="s">
        <v>42</v>
      </c>
      <c r="G167" s="1">
        <v>28</v>
      </c>
      <c r="H167" s="1">
        <v>103</v>
      </c>
      <c r="I167" s="1">
        <v>2884</v>
      </c>
      <c r="J167" s="1">
        <v>1380</v>
      </c>
      <c r="K167" s="1">
        <v>1504</v>
      </c>
      <c r="L167" s="1">
        <v>3600</v>
      </c>
      <c r="M167" s="1" t="s">
        <v>26</v>
      </c>
      <c r="N167" s="1" t="s">
        <v>20</v>
      </c>
    </row>
    <row r="168" spans="1:14" x14ac:dyDescent="0.3">
      <c r="A168" s="1" t="s">
        <v>355</v>
      </c>
      <c r="B168" s="1" t="s">
        <v>356</v>
      </c>
      <c r="C168" s="1" t="s">
        <v>40</v>
      </c>
      <c r="D168" s="1" t="s">
        <v>16</v>
      </c>
      <c r="E168" s="1" t="s">
        <v>30</v>
      </c>
      <c r="F168" s="1" t="s">
        <v>31</v>
      </c>
      <c r="G168" s="1">
        <v>3</v>
      </c>
      <c r="H168" s="1">
        <v>6850</v>
      </c>
      <c r="I168" s="1">
        <v>20550</v>
      </c>
      <c r="J168" s="1">
        <v>15200</v>
      </c>
      <c r="K168" s="1">
        <v>5350</v>
      </c>
      <c r="L168" s="1">
        <v>23000</v>
      </c>
      <c r="M168" s="1" t="s">
        <v>28</v>
      </c>
      <c r="N168" s="1" t="s">
        <v>43</v>
      </c>
    </row>
    <row r="169" spans="1:14" x14ac:dyDescent="0.3">
      <c r="A169" s="1" t="s">
        <v>357</v>
      </c>
      <c r="B169" s="1" t="s">
        <v>358</v>
      </c>
      <c r="C169" s="1" t="s">
        <v>40</v>
      </c>
      <c r="D169" s="1" t="s">
        <v>16</v>
      </c>
      <c r="E169" s="1" t="s">
        <v>17</v>
      </c>
      <c r="F169" s="1" t="s">
        <v>18</v>
      </c>
      <c r="G169" s="1">
        <v>2</v>
      </c>
      <c r="H169" s="1">
        <v>6750</v>
      </c>
      <c r="I169" s="1">
        <v>13500</v>
      </c>
      <c r="J169" s="1">
        <v>10000</v>
      </c>
      <c r="K169" s="1">
        <v>3500</v>
      </c>
      <c r="L169" s="1" t="s">
        <v>28</v>
      </c>
      <c r="M169" s="1" t="s">
        <v>20</v>
      </c>
      <c r="N169" s="1"/>
    </row>
    <row r="170" spans="1:14" x14ac:dyDescent="0.3">
      <c r="A170" s="1" t="s">
        <v>359</v>
      </c>
      <c r="B170" s="1" t="s">
        <v>360</v>
      </c>
      <c r="C170" s="1" t="s">
        <v>56</v>
      </c>
      <c r="D170" s="1" t="s">
        <v>37</v>
      </c>
      <c r="E170" s="1" t="s">
        <v>30</v>
      </c>
      <c r="F170" s="1" t="s">
        <v>31</v>
      </c>
      <c r="G170" s="1">
        <v>2</v>
      </c>
      <c r="H170" s="1">
        <v>57100</v>
      </c>
      <c r="I170" s="1">
        <v>114200</v>
      </c>
      <c r="J170" s="1">
        <v>94800</v>
      </c>
      <c r="K170" s="1">
        <v>19400</v>
      </c>
      <c r="L170" s="1">
        <v>126000</v>
      </c>
      <c r="M170" s="1" t="s">
        <v>19</v>
      </c>
      <c r="N170" s="1" t="s">
        <v>20</v>
      </c>
    </row>
    <row r="171" spans="1:14" x14ac:dyDescent="0.3">
      <c r="A171" s="1" t="s">
        <v>361</v>
      </c>
      <c r="B171" s="1" t="s">
        <v>362</v>
      </c>
      <c r="C171" s="1" t="s">
        <v>88</v>
      </c>
      <c r="D171" s="1" t="s">
        <v>37</v>
      </c>
      <c r="E171" s="1" t="s">
        <v>17</v>
      </c>
      <c r="F171" s="1" t="s">
        <v>18</v>
      </c>
      <c r="G171" s="1">
        <v>3</v>
      </c>
      <c r="H171" s="1">
        <v>12400</v>
      </c>
      <c r="I171" s="1">
        <v>37200</v>
      </c>
      <c r="J171" s="1">
        <v>28700</v>
      </c>
      <c r="K171" s="1">
        <v>8500</v>
      </c>
      <c r="L171" s="1">
        <v>41000</v>
      </c>
      <c r="M171" s="1" t="s">
        <v>19</v>
      </c>
      <c r="N171" s="1" t="s">
        <v>20</v>
      </c>
    </row>
    <row r="172" spans="1:14" x14ac:dyDescent="0.3">
      <c r="A172" s="1" t="s">
        <v>363</v>
      </c>
      <c r="B172" s="1" t="s">
        <v>364</v>
      </c>
      <c r="C172" s="1" t="s">
        <v>47</v>
      </c>
      <c r="D172" s="1" t="s">
        <v>23</v>
      </c>
      <c r="E172" s="1" t="s">
        <v>41</v>
      </c>
      <c r="F172" s="1" t="s">
        <v>42</v>
      </c>
      <c r="G172" s="1">
        <v>18</v>
      </c>
      <c r="H172" s="1">
        <v>263</v>
      </c>
      <c r="I172" s="1">
        <v>4734</v>
      </c>
      <c r="J172" s="1">
        <v>1960</v>
      </c>
      <c r="K172" s="1">
        <v>2774</v>
      </c>
      <c r="L172" s="1">
        <v>5200</v>
      </c>
      <c r="M172" s="1" t="s">
        <v>26</v>
      </c>
      <c r="N172" s="1" t="s">
        <v>20</v>
      </c>
    </row>
    <row r="173" spans="1:14" x14ac:dyDescent="0.3">
      <c r="A173" s="1" t="s">
        <v>365</v>
      </c>
      <c r="B173" s="1" t="s">
        <v>366</v>
      </c>
      <c r="C173" s="1"/>
      <c r="D173" s="1" t="s">
        <v>23</v>
      </c>
      <c r="E173" s="1" t="s">
        <v>17</v>
      </c>
      <c r="F173" s="1" t="s">
        <v>18</v>
      </c>
      <c r="G173" s="1">
        <v>28</v>
      </c>
      <c r="H173" s="1">
        <v>102</v>
      </c>
      <c r="I173" s="1">
        <v>2856</v>
      </c>
      <c r="J173" s="1">
        <v>1350</v>
      </c>
      <c r="K173" s="1">
        <v>1506</v>
      </c>
      <c r="L173" s="1">
        <v>3600</v>
      </c>
      <c r="M173" s="1" t="s">
        <v>26</v>
      </c>
      <c r="N173" s="1" t="s">
        <v>20</v>
      </c>
    </row>
    <row r="174" spans="1:14" x14ac:dyDescent="0.3">
      <c r="A174" s="1" t="s">
        <v>367</v>
      </c>
      <c r="B174" s="1" t="s">
        <v>368</v>
      </c>
      <c r="C174" s="1" t="s">
        <v>15</v>
      </c>
      <c r="D174" s="1" t="s">
        <v>16</v>
      </c>
      <c r="E174" s="1" t="s">
        <v>24</v>
      </c>
      <c r="F174" s="1" t="s">
        <v>25</v>
      </c>
      <c r="G174" s="1">
        <v>1</v>
      </c>
      <c r="H174" s="1">
        <v>9400</v>
      </c>
      <c r="I174" s="1">
        <v>9400</v>
      </c>
      <c r="J174" s="1">
        <v>7000</v>
      </c>
      <c r="K174" s="1">
        <v>2400</v>
      </c>
      <c r="L174" s="1" t="s">
        <v>28</v>
      </c>
      <c r="M174" s="1" t="s">
        <v>20</v>
      </c>
      <c r="N174" s="1"/>
    </row>
    <row r="175" spans="1:14" x14ac:dyDescent="0.3">
      <c r="A175" s="1" t="s">
        <v>369</v>
      </c>
      <c r="B175" s="1" t="s">
        <v>370</v>
      </c>
      <c r="C175" s="1" t="s">
        <v>47</v>
      </c>
      <c r="D175" s="1" t="s">
        <v>23</v>
      </c>
      <c r="E175" s="1" t="s">
        <v>24</v>
      </c>
      <c r="F175" s="1" t="s">
        <v>25</v>
      </c>
      <c r="G175" s="1">
        <v>23</v>
      </c>
      <c r="H175" s="1">
        <v>252</v>
      </c>
      <c r="I175" s="1">
        <v>5796</v>
      </c>
      <c r="J175" s="1">
        <v>2400</v>
      </c>
      <c r="K175" s="1">
        <v>3396</v>
      </c>
      <c r="L175" s="1">
        <v>6200</v>
      </c>
      <c r="M175" s="1" t="s">
        <v>26</v>
      </c>
      <c r="N175" s="1" t="s">
        <v>20</v>
      </c>
    </row>
    <row r="176" spans="1:14" x14ac:dyDescent="0.3">
      <c r="A176" s="1" t="s">
        <v>371</v>
      </c>
      <c r="B176" s="1" t="s">
        <v>372</v>
      </c>
      <c r="C176" s="1" t="s">
        <v>15</v>
      </c>
      <c r="D176" s="1" t="s">
        <v>16</v>
      </c>
      <c r="E176" s="1" t="s">
        <v>41</v>
      </c>
      <c r="F176" s="1" t="s">
        <v>42</v>
      </c>
      <c r="G176" s="1">
        <v>2</v>
      </c>
      <c r="H176" s="1">
        <v>9200</v>
      </c>
      <c r="I176" s="1">
        <v>18400</v>
      </c>
      <c r="J176" s="1">
        <v>13600</v>
      </c>
      <c r="K176" s="1">
        <v>4800</v>
      </c>
      <c r="L176" s="1">
        <v>21000</v>
      </c>
      <c r="M176" s="1" t="s">
        <v>19</v>
      </c>
      <c r="N176" s="1" t="s">
        <v>20</v>
      </c>
    </row>
    <row r="177" spans="1:14" x14ac:dyDescent="0.3">
      <c r="A177" s="1" t="s">
        <v>373</v>
      </c>
      <c r="B177" s="1" t="s">
        <v>374</v>
      </c>
      <c r="C177" s="1" t="s">
        <v>15</v>
      </c>
      <c r="D177" s="1" t="s">
        <v>16</v>
      </c>
      <c r="E177" s="1" t="s">
        <v>41</v>
      </c>
      <c r="F177" s="1" t="s">
        <v>42</v>
      </c>
      <c r="G177" s="1">
        <v>2</v>
      </c>
      <c r="H177" s="1">
        <v>9300</v>
      </c>
      <c r="I177" s="1">
        <v>18600</v>
      </c>
      <c r="J177" s="1">
        <v>13800</v>
      </c>
      <c r="K177" s="1">
        <v>4800</v>
      </c>
      <c r="L177" s="1" t="s">
        <v>28</v>
      </c>
      <c r="M177" s="1" t="s">
        <v>20</v>
      </c>
      <c r="N177" s="1"/>
    </row>
    <row r="178" spans="1:14" x14ac:dyDescent="0.3">
      <c r="A178" s="1" t="s">
        <v>375</v>
      </c>
      <c r="B178" s="1" t="s">
        <v>376</v>
      </c>
      <c r="C178" s="1" t="s">
        <v>47</v>
      </c>
      <c r="D178" s="1" t="s">
        <v>23</v>
      </c>
      <c r="E178" s="1" t="s">
        <v>24</v>
      </c>
      <c r="F178" s="1" t="s">
        <v>25</v>
      </c>
      <c r="G178" s="1">
        <v>21</v>
      </c>
      <c r="H178" s="1">
        <v>256</v>
      </c>
      <c r="I178" s="1">
        <v>5376</v>
      </c>
      <c r="J178" s="1">
        <v>2200</v>
      </c>
      <c r="K178" s="1">
        <v>3176</v>
      </c>
      <c r="L178" s="1">
        <v>5900</v>
      </c>
      <c r="M178" s="1" t="s">
        <v>26</v>
      </c>
      <c r="N178" s="1" t="s">
        <v>20</v>
      </c>
    </row>
    <row r="179" spans="1:14" x14ac:dyDescent="0.3">
      <c r="A179" s="1" t="s">
        <v>14</v>
      </c>
      <c r="B179" s="1" t="s">
        <v>377</v>
      </c>
      <c r="C179" s="1" t="s">
        <v>15</v>
      </c>
      <c r="D179" s="1" t="s">
        <v>16</v>
      </c>
      <c r="E179" s="1" t="s">
        <v>17</v>
      </c>
      <c r="F179" s="1" t="s">
        <v>18</v>
      </c>
      <c r="G179" s="1">
        <v>1</v>
      </c>
      <c r="H179" s="1">
        <v>9700</v>
      </c>
      <c r="I179" s="1">
        <v>9700</v>
      </c>
      <c r="J179" s="1">
        <v>7300</v>
      </c>
      <c r="K179" s="1">
        <v>2400</v>
      </c>
      <c r="L179" s="1">
        <v>12000</v>
      </c>
      <c r="M179" s="1" t="s">
        <v>19</v>
      </c>
      <c r="N179" s="1" t="s">
        <v>20</v>
      </c>
    </row>
    <row r="180" spans="1:14" x14ac:dyDescent="0.3">
      <c r="A180" s="1" t="s">
        <v>378</v>
      </c>
      <c r="B180" s="1" t="s">
        <v>379</v>
      </c>
      <c r="C180" s="1" t="s">
        <v>15</v>
      </c>
      <c r="D180" s="1" t="s">
        <v>16</v>
      </c>
      <c r="E180" s="1" t="s">
        <v>41</v>
      </c>
      <c r="F180" s="1" t="s">
        <v>42</v>
      </c>
      <c r="G180" s="1">
        <v>2</v>
      </c>
      <c r="H180" s="1">
        <v>9380</v>
      </c>
      <c r="I180" s="1">
        <v>18760</v>
      </c>
      <c r="J180" s="1">
        <v>13900</v>
      </c>
      <c r="K180" s="1">
        <v>4860</v>
      </c>
      <c r="L180" s="1">
        <v>21000</v>
      </c>
      <c r="M180" s="1" t="s">
        <v>28</v>
      </c>
      <c r="N180" s="1" t="s">
        <v>20</v>
      </c>
    </row>
    <row r="181" spans="1:14" x14ac:dyDescent="0.3">
      <c r="A181" s="1" t="s">
        <v>380</v>
      </c>
      <c r="B181" s="1" t="s">
        <v>381</v>
      </c>
      <c r="C181" s="1" t="s">
        <v>22</v>
      </c>
      <c r="D181" s="1" t="s">
        <v>23</v>
      </c>
      <c r="E181" s="1" t="s">
        <v>41</v>
      </c>
      <c r="F181" s="1" t="s">
        <v>42</v>
      </c>
      <c r="G181" s="1">
        <v>24</v>
      </c>
      <c r="H181" s="1">
        <v>155</v>
      </c>
      <c r="I181" s="1">
        <v>3720</v>
      </c>
      <c r="J181" s="1">
        <v>1500</v>
      </c>
      <c r="K181" s="1">
        <v>2220</v>
      </c>
      <c r="L181" s="1">
        <v>4300</v>
      </c>
      <c r="M181" s="1" t="s">
        <v>28</v>
      </c>
      <c r="N181" s="1" t="s">
        <v>20</v>
      </c>
    </row>
    <row r="182" spans="1:14" x14ac:dyDescent="0.3">
      <c r="A182" s="1" t="s">
        <v>382</v>
      </c>
      <c r="B182" s="1" t="s">
        <v>332</v>
      </c>
      <c r="C182" s="1" t="s">
        <v>99</v>
      </c>
      <c r="D182" s="1" t="s">
        <v>23</v>
      </c>
      <c r="E182" s="1" t="s">
        <v>41</v>
      </c>
      <c r="F182" s="1" t="s">
        <v>42</v>
      </c>
      <c r="G182" s="1">
        <v>32</v>
      </c>
      <c r="H182" s="1">
        <v>101</v>
      </c>
      <c r="I182" s="1">
        <v>3232</v>
      </c>
      <c r="J182" s="1">
        <v>1490</v>
      </c>
      <c r="K182" s="1">
        <v>1742</v>
      </c>
      <c r="L182" s="1">
        <v>4000</v>
      </c>
      <c r="M182" s="1" t="s">
        <v>26</v>
      </c>
      <c r="N182" s="1" t="s">
        <v>20</v>
      </c>
    </row>
    <row r="183" spans="1:14" x14ac:dyDescent="0.3">
      <c r="A183" s="1" t="s">
        <v>383</v>
      </c>
      <c r="B183" s="1" t="s">
        <v>384</v>
      </c>
      <c r="C183" s="1" t="s">
        <v>40</v>
      </c>
      <c r="D183" s="1" t="s">
        <v>16</v>
      </c>
      <c r="E183" s="1" t="s">
        <v>17</v>
      </c>
      <c r="F183" s="1" t="s">
        <v>18</v>
      </c>
      <c r="G183" s="1">
        <v>2</v>
      </c>
      <c r="H183" s="1">
        <v>6845</v>
      </c>
      <c r="I183" s="1">
        <v>13690</v>
      </c>
      <c r="J183" s="1">
        <v>10120</v>
      </c>
      <c r="K183" s="1">
        <v>3570</v>
      </c>
      <c r="L183" s="1">
        <v>15000</v>
      </c>
      <c r="M183" s="1" t="s">
        <v>28</v>
      </c>
      <c r="N183" s="1" t="s">
        <v>20</v>
      </c>
    </row>
    <row r="184" spans="1:14" x14ac:dyDescent="0.3">
      <c r="A184" s="1" t="s">
        <v>385</v>
      </c>
      <c r="B184" s="1" t="s">
        <v>386</v>
      </c>
      <c r="C184" s="1" t="s">
        <v>387</v>
      </c>
      <c r="D184" s="1" t="s">
        <v>37</v>
      </c>
      <c r="E184" s="1" t="s">
        <v>41</v>
      </c>
      <c r="F184" s="1" t="s">
        <v>42</v>
      </c>
      <c r="G184" s="1">
        <v>8</v>
      </c>
      <c r="H184" s="1">
        <v>800</v>
      </c>
      <c r="I184" s="1">
        <v>6400</v>
      </c>
      <c r="J184" s="1">
        <v>4200</v>
      </c>
      <c r="K184" s="1">
        <v>2200</v>
      </c>
      <c r="L184" s="1">
        <v>7000</v>
      </c>
      <c r="M184" s="1" t="s">
        <v>19</v>
      </c>
      <c r="N184" s="1" t="s">
        <v>20</v>
      </c>
    </row>
    <row r="185" spans="1:14" x14ac:dyDescent="0.3">
      <c r="A185" s="1" t="s">
        <v>388</v>
      </c>
      <c r="B185" s="1" t="s">
        <v>389</v>
      </c>
      <c r="C185" s="1" t="s">
        <v>47</v>
      </c>
      <c r="D185" s="1" t="s">
        <v>23</v>
      </c>
      <c r="E185" s="1" t="s">
        <v>24</v>
      </c>
      <c r="F185" s="1" t="s">
        <v>25</v>
      </c>
      <c r="G185" s="1">
        <v>22</v>
      </c>
      <c r="H185" s="1">
        <v>250</v>
      </c>
      <c r="I185" s="1">
        <v>5500</v>
      </c>
      <c r="J185" s="1">
        <v>2300</v>
      </c>
      <c r="K185" s="1">
        <v>3200</v>
      </c>
      <c r="L185" s="1">
        <v>6000</v>
      </c>
      <c r="M185" s="1" t="s">
        <v>26</v>
      </c>
      <c r="N185" s="1" t="s">
        <v>20</v>
      </c>
    </row>
    <row r="186" spans="1:14" x14ac:dyDescent="0.3">
      <c r="A186" s="1" t="s">
        <v>390</v>
      </c>
      <c r="B186" s="1" t="s">
        <v>216</v>
      </c>
      <c r="C186" s="1" t="s">
        <v>88</v>
      </c>
      <c r="D186" s="1" t="s">
        <v>37</v>
      </c>
      <c r="E186" s="1" t="s">
        <v>41</v>
      </c>
      <c r="F186" s="1" t="s">
        <v>42</v>
      </c>
      <c r="G186" s="1">
        <v>3</v>
      </c>
      <c r="H186" s="1">
        <v>12360</v>
      </c>
      <c r="I186" s="1">
        <v>37080</v>
      </c>
      <c r="J186" s="1">
        <v>28550</v>
      </c>
      <c r="K186" s="1">
        <v>8530</v>
      </c>
      <c r="L186" s="1">
        <v>41000</v>
      </c>
      <c r="M186" s="1" t="s">
        <v>19</v>
      </c>
      <c r="N186" s="1" t="s">
        <v>20</v>
      </c>
    </row>
    <row r="187" spans="1:14" x14ac:dyDescent="0.3">
      <c r="A187" s="1" t="s">
        <v>391</v>
      </c>
      <c r="B187" s="1" t="s">
        <v>392</v>
      </c>
      <c r="C187" s="1" t="s">
        <v>99</v>
      </c>
      <c r="D187" s="1" t="s">
        <v>23</v>
      </c>
      <c r="E187" s="1" t="s">
        <v>17</v>
      </c>
      <c r="F187" s="1" t="s">
        <v>18</v>
      </c>
      <c r="G187" s="1">
        <v>31</v>
      </c>
      <c r="H187" s="1">
        <v>103</v>
      </c>
      <c r="I187" s="1">
        <v>3193</v>
      </c>
      <c r="J187" s="1">
        <v>1480</v>
      </c>
      <c r="K187" s="1">
        <v>1713</v>
      </c>
      <c r="L187" s="1">
        <v>3900</v>
      </c>
      <c r="M187" s="1" t="s">
        <v>26</v>
      </c>
      <c r="N187" s="1" t="s">
        <v>20</v>
      </c>
    </row>
    <row r="188" spans="1:14" x14ac:dyDescent="0.3">
      <c r="A188" s="1" t="s">
        <v>393</v>
      </c>
      <c r="B188" s="1" t="s">
        <v>394</v>
      </c>
      <c r="C188" s="1" t="s">
        <v>47</v>
      </c>
      <c r="D188" s="1" t="s">
        <v>23</v>
      </c>
      <c r="E188" s="1" t="s">
        <v>30</v>
      </c>
      <c r="F188" s="1" t="s">
        <v>31</v>
      </c>
      <c r="G188" s="1">
        <v>19</v>
      </c>
      <c r="H188" s="1">
        <v>259</v>
      </c>
      <c r="I188" s="1">
        <v>4921</v>
      </c>
      <c r="J188" s="1">
        <v>2050</v>
      </c>
      <c r="K188" s="1">
        <v>2871</v>
      </c>
      <c r="L188" s="1">
        <v>5500</v>
      </c>
      <c r="M188" s="1" t="s">
        <v>26</v>
      </c>
      <c r="N188" s="1" t="s">
        <v>20</v>
      </c>
    </row>
    <row r="189" spans="1:14" x14ac:dyDescent="0.3">
      <c r="A189" s="1" t="s">
        <v>395</v>
      </c>
      <c r="B189" s="1" t="s">
        <v>396</v>
      </c>
      <c r="C189" s="1" t="s">
        <v>99</v>
      </c>
      <c r="D189" s="1" t="s">
        <v>23</v>
      </c>
      <c r="E189" s="1" t="s">
        <v>30</v>
      </c>
      <c r="F189" s="1" t="s">
        <v>31</v>
      </c>
      <c r="G189" s="1">
        <v>25</v>
      </c>
      <c r="H189" s="1">
        <v>104</v>
      </c>
      <c r="I189" s="1">
        <v>2600</v>
      </c>
      <c r="J189" s="1">
        <v>1280</v>
      </c>
      <c r="K189" s="1">
        <v>1320</v>
      </c>
      <c r="L189" s="1">
        <v>3300</v>
      </c>
      <c r="M189" s="1" t="s">
        <v>26</v>
      </c>
      <c r="N189" s="1" t="s">
        <v>20</v>
      </c>
    </row>
    <row r="190" spans="1:14" x14ac:dyDescent="0.3">
      <c r="A190" s="1" t="s">
        <v>397</v>
      </c>
      <c r="B190" s="1" t="s">
        <v>398</v>
      </c>
      <c r="C190" s="1" t="s">
        <v>40</v>
      </c>
      <c r="D190" s="1" t="s">
        <v>16</v>
      </c>
      <c r="E190" s="1" t="s">
        <v>30</v>
      </c>
      <c r="F190" s="1" t="s">
        <v>31</v>
      </c>
      <c r="G190" s="1">
        <v>2</v>
      </c>
      <c r="H190" s="1">
        <v>6725</v>
      </c>
      <c r="I190" s="1">
        <v>13450</v>
      </c>
      <c r="J190" s="1">
        <v>9950</v>
      </c>
      <c r="K190" s="1">
        <v>3500</v>
      </c>
      <c r="L190" s="1">
        <v>15000</v>
      </c>
      <c r="M190" s="1" t="s">
        <v>28</v>
      </c>
      <c r="N190" s="1" t="s">
        <v>20</v>
      </c>
    </row>
    <row r="191" spans="1:14" x14ac:dyDescent="0.3">
      <c r="A191" s="1" t="s">
        <v>399</v>
      </c>
      <c r="B191" s="1" t="s">
        <v>400</v>
      </c>
      <c r="C191" s="1" t="s">
        <v>56</v>
      </c>
      <c r="D191" s="1" t="s">
        <v>37</v>
      </c>
      <c r="E191" s="1" t="s">
        <v>24</v>
      </c>
      <c r="F191" s="1" t="s">
        <v>25</v>
      </c>
      <c r="G191" s="1">
        <v>1</v>
      </c>
      <c r="H191" s="1">
        <v>57900</v>
      </c>
      <c r="I191" s="1">
        <v>57900</v>
      </c>
      <c r="J191" s="1">
        <v>46300</v>
      </c>
      <c r="K191" s="1">
        <v>11600</v>
      </c>
      <c r="L191" s="1">
        <v>65000</v>
      </c>
      <c r="M191" s="1" t="s">
        <v>19</v>
      </c>
      <c r="N191" s="1" t="s">
        <v>20</v>
      </c>
    </row>
    <row r="192" spans="1:14" x14ac:dyDescent="0.3">
      <c r="A192" s="1" t="s">
        <v>401</v>
      </c>
      <c r="B192" s="1" t="s">
        <v>402</v>
      </c>
      <c r="C192" s="1" t="s">
        <v>33</v>
      </c>
      <c r="D192" s="1" t="s">
        <v>16</v>
      </c>
      <c r="E192" s="1" t="s">
        <v>30</v>
      </c>
      <c r="F192" s="1" t="s">
        <v>31</v>
      </c>
      <c r="G192" s="1">
        <v>1</v>
      </c>
      <c r="H192" s="1">
        <v>11350</v>
      </c>
      <c r="I192" s="1">
        <v>11350</v>
      </c>
      <c r="J192" s="1">
        <v>8600</v>
      </c>
      <c r="K192" s="1">
        <v>2750</v>
      </c>
      <c r="L192" s="1">
        <v>13500</v>
      </c>
      <c r="M192" s="1" t="s">
        <v>28</v>
      </c>
      <c r="N192" s="1" t="s">
        <v>20</v>
      </c>
    </row>
    <row r="193" spans="1:14" x14ac:dyDescent="0.3">
      <c r="A193" s="1" t="s">
        <v>403</v>
      </c>
      <c r="B193" s="1" t="s">
        <v>404</v>
      </c>
      <c r="C193" s="1" t="s">
        <v>36</v>
      </c>
      <c r="D193" s="1" t="s">
        <v>37</v>
      </c>
      <c r="E193" s="1" t="s">
        <v>17</v>
      </c>
      <c r="F193" s="1" t="s">
        <v>18</v>
      </c>
      <c r="G193" s="1">
        <v>1</v>
      </c>
      <c r="H193" s="1">
        <v>15050</v>
      </c>
      <c r="I193" s="1">
        <v>15050</v>
      </c>
      <c r="J193" s="1">
        <v>11800</v>
      </c>
      <c r="K193" s="1">
        <v>3250</v>
      </c>
      <c r="L193" s="1">
        <v>17500</v>
      </c>
      <c r="M193" s="1" t="s">
        <v>19</v>
      </c>
      <c r="N193" s="1" t="s">
        <v>20</v>
      </c>
    </row>
    <row r="194" spans="1:14" x14ac:dyDescent="0.3">
      <c r="A194" s="1" t="s">
        <v>405</v>
      </c>
      <c r="B194" s="1" t="s">
        <v>406</v>
      </c>
      <c r="C194" s="1" t="s">
        <v>99</v>
      </c>
      <c r="D194" s="1" t="s">
        <v>23</v>
      </c>
      <c r="E194" s="1" t="s">
        <v>41</v>
      </c>
      <c r="F194" s="1" t="s">
        <v>42</v>
      </c>
      <c r="G194" s="1">
        <v>33</v>
      </c>
      <c r="H194" s="1">
        <v>98</v>
      </c>
      <c r="I194" s="1">
        <v>3234</v>
      </c>
      <c r="J194" s="1">
        <v>1500</v>
      </c>
      <c r="K194" s="1">
        <v>1734</v>
      </c>
      <c r="L194" s="1">
        <v>4000</v>
      </c>
      <c r="M194" s="1" t="s">
        <v>26</v>
      </c>
      <c r="N194" s="1" t="s">
        <v>20</v>
      </c>
    </row>
    <row r="195" spans="1:14" x14ac:dyDescent="0.3">
      <c r="A195" s="1" t="s">
        <v>407</v>
      </c>
      <c r="B195" s="1" t="s">
        <v>408</v>
      </c>
      <c r="C195" s="1" t="s">
        <v>36</v>
      </c>
      <c r="D195" s="1" t="s">
        <v>37</v>
      </c>
      <c r="E195" s="1" t="s">
        <v>24</v>
      </c>
      <c r="F195" s="1" t="s">
        <v>25</v>
      </c>
      <c r="G195" s="1">
        <v>1</v>
      </c>
      <c r="H195" s="1">
        <v>14800</v>
      </c>
      <c r="I195" s="1">
        <v>14800</v>
      </c>
      <c r="J195" s="1">
        <v>11600</v>
      </c>
      <c r="K195" s="1">
        <v>3200</v>
      </c>
      <c r="L195" s="1">
        <v>17000</v>
      </c>
      <c r="M195" s="1" t="s">
        <v>26</v>
      </c>
      <c r="N195" s="1" t="s">
        <v>20</v>
      </c>
    </row>
    <row r="196" spans="1:14" x14ac:dyDescent="0.3">
      <c r="A196" s="1" t="s">
        <v>409</v>
      </c>
      <c r="B196" s="1" t="s">
        <v>336</v>
      </c>
      <c r="C196" s="1" t="s">
        <v>56</v>
      </c>
      <c r="D196" s="1" t="s">
        <v>37</v>
      </c>
      <c r="E196" s="1" t="s">
        <v>24</v>
      </c>
      <c r="F196" s="1" t="s">
        <v>25</v>
      </c>
      <c r="G196" s="1">
        <v>1</v>
      </c>
      <c r="H196" s="1">
        <v>57950</v>
      </c>
      <c r="I196" s="1">
        <v>57950</v>
      </c>
      <c r="J196" s="1">
        <v>46320</v>
      </c>
      <c r="K196" s="1">
        <v>11630</v>
      </c>
      <c r="L196" s="1">
        <v>65000</v>
      </c>
      <c r="M196" s="1" t="s">
        <v>19</v>
      </c>
      <c r="N196" s="1" t="s">
        <v>20</v>
      </c>
    </row>
    <row r="197" spans="1:14" x14ac:dyDescent="0.3">
      <c r="A197" s="1" t="s">
        <v>410</v>
      </c>
      <c r="B197" s="1" t="s">
        <v>411</v>
      </c>
      <c r="C197" s="1" t="s">
        <v>56</v>
      </c>
      <c r="D197" s="1" t="s">
        <v>37</v>
      </c>
      <c r="E197" s="1" t="s">
        <v>30</v>
      </c>
      <c r="F197" s="1" t="s">
        <v>31</v>
      </c>
      <c r="G197" s="1">
        <v>2</v>
      </c>
      <c r="H197" s="1">
        <v>56200</v>
      </c>
      <c r="I197" s="1">
        <v>112400</v>
      </c>
      <c r="J197" s="1">
        <v>93000</v>
      </c>
      <c r="K197" s="1">
        <v>19400</v>
      </c>
      <c r="L197" s="1">
        <v>125000</v>
      </c>
      <c r="M197" s="1" t="s">
        <v>19</v>
      </c>
      <c r="N197" s="1" t="s">
        <v>20</v>
      </c>
    </row>
    <row r="198" spans="1:14" x14ac:dyDescent="0.3">
      <c r="A198" s="1" t="s">
        <v>412</v>
      </c>
      <c r="B198" s="1" t="s">
        <v>413</v>
      </c>
      <c r="C198" s="1" t="s">
        <v>47</v>
      </c>
      <c r="D198" s="1" t="s">
        <v>23</v>
      </c>
      <c r="E198" s="1" t="s">
        <v>17</v>
      </c>
      <c r="F198" s="1" t="s">
        <v>18</v>
      </c>
      <c r="G198" s="1">
        <v>21</v>
      </c>
      <c r="H198" s="1">
        <v>255</v>
      </c>
      <c r="I198" s="1">
        <v>5355</v>
      </c>
      <c r="J198" s="1">
        <v>2200</v>
      </c>
      <c r="K198" s="1">
        <v>3155</v>
      </c>
      <c r="L198" s="1">
        <v>5900</v>
      </c>
      <c r="M198" s="1" t="s">
        <v>26</v>
      </c>
      <c r="N198" s="1" t="s">
        <v>20</v>
      </c>
    </row>
    <row r="199" spans="1:14" x14ac:dyDescent="0.3">
      <c r="A199" s="1" t="s">
        <v>414</v>
      </c>
      <c r="B199" s="1" t="s">
        <v>415</v>
      </c>
      <c r="C199" s="1" t="s">
        <v>15</v>
      </c>
      <c r="D199" s="1" t="s">
        <v>16</v>
      </c>
      <c r="E199" s="1" t="s">
        <v>17</v>
      </c>
      <c r="F199" s="1" t="s">
        <v>18</v>
      </c>
      <c r="G199" s="1">
        <v>1</v>
      </c>
      <c r="H199" s="1">
        <v>9500</v>
      </c>
      <c r="I199" s="1">
        <v>9500</v>
      </c>
      <c r="J199" s="1">
        <v>7000</v>
      </c>
      <c r="K199" s="1">
        <v>2500</v>
      </c>
      <c r="L199" s="1">
        <v>12000</v>
      </c>
      <c r="M199" s="1" t="s">
        <v>28</v>
      </c>
      <c r="N199" s="1" t="s">
        <v>20</v>
      </c>
    </row>
    <row r="200" spans="1:14" x14ac:dyDescent="0.3">
      <c r="A200" s="1" t="s">
        <v>416</v>
      </c>
      <c r="B200" s="1" t="s">
        <v>417</v>
      </c>
      <c r="C200" s="1" t="s">
        <v>36</v>
      </c>
      <c r="D200" s="1" t="s">
        <v>37</v>
      </c>
      <c r="E200" s="1" t="s">
        <v>24</v>
      </c>
      <c r="F200" s="1" t="s">
        <v>25</v>
      </c>
      <c r="G200" s="1">
        <v>1</v>
      </c>
      <c r="H200" s="1">
        <v>15150</v>
      </c>
      <c r="I200" s="1">
        <v>15150</v>
      </c>
      <c r="J200" s="1">
        <v>11900</v>
      </c>
      <c r="K200" s="1">
        <v>3250</v>
      </c>
      <c r="L200" s="1">
        <v>17500</v>
      </c>
      <c r="M200" s="1" t="s">
        <v>19</v>
      </c>
      <c r="N200" s="1" t="s">
        <v>20</v>
      </c>
    </row>
    <row r="201" spans="1:14" x14ac:dyDescent="0.3">
      <c r="A201" s="1" t="s">
        <v>418</v>
      </c>
      <c r="B201" s="1" t="s">
        <v>62</v>
      </c>
      <c r="C201" s="1" t="s">
        <v>56</v>
      </c>
      <c r="D201" s="1" t="s">
        <v>37</v>
      </c>
      <c r="E201" s="1" t="s">
        <v>30</v>
      </c>
      <c r="F201" s="1" t="s">
        <v>31</v>
      </c>
      <c r="G201" s="1">
        <v>2</v>
      </c>
      <c r="H201" s="1">
        <v>56650</v>
      </c>
      <c r="I201" s="1">
        <v>113300</v>
      </c>
      <c r="J201" s="1">
        <v>94050</v>
      </c>
      <c r="K201" s="1">
        <v>19250</v>
      </c>
      <c r="L201" s="1">
        <v>126000</v>
      </c>
      <c r="M201" s="1" t="s">
        <v>19</v>
      </c>
      <c r="N201" s="1" t="s">
        <v>20</v>
      </c>
    </row>
    <row r="202" spans="1:14" x14ac:dyDescent="0.3">
      <c r="A202" s="1" t="s">
        <v>419</v>
      </c>
      <c r="B202" s="1" t="s">
        <v>420</v>
      </c>
      <c r="C202" s="1" t="s">
        <v>15</v>
      </c>
      <c r="D202" s="1" t="s">
        <v>16</v>
      </c>
      <c r="E202" s="1" t="s">
        <v>17</v>
      </c>
      <c r="F202" s="1" t="s">
        <v>18</v>
      </c>
      <c r="G202" s="1">
        <v>3</v>
      </c>
      <c r="H202" s="1">
        <v>9150</v>
      </c>
      <c r="I202" s="1">
        <v>27450</v>
      </c>
      <c r="J202" s="1">
        <v>20200</v>
      </c>
      <c r="K202" s="1">
        <v>7250</v>
      </c>
      <c r="L202" s="1">
        <v>30000</v>
      </c>
      <c r="M202" s="1" t="s">
        <v>28</v>
      </c>
      <c r="N202" s="1" t="s">
        <v>20</v>
      </c>
    </row>
  </sheetData>
  <conditionalFormatting sqref="A1:N202">
    <cfRule type="containsBlanks" dxfId="3" priority="1">
      <formula>LEN(TRIM(A1))=0</formula>
    </cfRule>
    <cfRule type="containsBlanks" priority="2">
      <formula>LEN(TRIM(A1))=0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cro_Landing">
                <anchor moveWithCells="1" sizeWithCells="1">
                  <from>
                    <xdr:col>14</xdr:col>
                    <xdr:colOff>411480</xdr:colOff>
                    <xdr:row>2</xdr:row>
                    <xdr:rowOff>91440</xdr:rowOff>
                  </from>
                  <to>
                    <xdr:col>17</xdr:col>
                    <xdr:colOff>91440</xdr:colOff>
                    <xdr:row>5</xdr:row>
                    <xdr:rowOff>45720</xdr:rowOff>
                  </to>
                </anchor>
              </controlPr>
            </control>
          </mc:Choice>
        </mc:AlternateContent>
        <mc:AlternateContent xmlns:mc="http://schemas.openxmlformats.org/markup-compatibility/2006">
          <mc:Choice Requires="x14">
            <control shapeId="10242" r:id="rId4" name="Button 2">
              <controlPr defaultSize="0" print="0" autoFill="0" autoPict="0" macro="[0]!Macro_CleanData">
                <anchor moveWithCells="1" sizeWithCells="1">
                  <from>
                    <xdr:col>14</xdr:col>
                    <xdr:colOff>419100</xdr:colOff>
                    <xdr:row>6</xdr:row>
                    <xdr:rowOff>68580</xdr:rowOff>
                  </from>
                  <to>
                    <xdr:col>17</xdr:col>
                    <xdr:colOff>76200</xdr:colOff>
                    <xdr:row>8</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C60425-4602-4B0D-A7BC-F30D5304E65B}">
  <dimension ref="A3:B8"/>
  <sheetViews>
    <sheetView topLeftCell="A3" workbookViewId="0">
      <selection activeCell="M24" sqref="M24"/>
    </sheetView>
  </sheetViews>
  <sheetFormatPr defaultRowHeight="14.4" x14ac:dyDescent="0.3"/>
  <cols>
    <col min="1" max="1" width="12.44140625" bestFit="1" customWidth="1"/>
    <col min="2" max="2" width="14.109375" bestFit="1" customWidth="1"/>
  </cols>
  <sheetData>
    <row r="3" spans="1:2" x14ac:dyDescent="0.3">
      <c r="A3" s="5" t="s">
        <v>429</v>
      </c>
      <c r="B3" t="s">
        <v>451</v>
      </c>
    </row>
    <row r="4" spans="1:2" x14ac:dyDescent="0.3">
      <c r="A4" s="6" t="s">
        <v>18</v>
      </c>
      <c r="B4" s="7">
        <v>30397</v>
      </c>
    </row>
    <row r="5" spans="1:2" x14ac:dyDescent="0.3">
      <c r="A5" s="6" t="s">
        <v>31</v>
      </c>
      <c r="B5" s="7">
        <v>22380</v>
      </c>
    </row>
    <row r="6" spans="1:2" x14ac:dyDescent="0.3">
      <c r="A6" s="6" t="s">
        <v>25</v>
      </c>
      <c r="B6" s="7">
        <v>27420</v>
      </c>
    </row>
    <row r="7" spans="1:2" x14ac:dyDescent="0.3">
      <c r="A7" s="6" t="s">
        <v>42</v>
      </c>
      <c r="B7" s="7">
        <v>25068</v>
      </c>
    </row>
    <row r="8" spans="1:2" x14ac:dyDescent="0.3">
      <c r="A8" s="6" t="s">
        <v>431</v>
      </c>
      <c r="B8" s="7">
        <v>105265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0862A-4DBD-4A5B-BF48-4F5B786207D4}">
  <sheetPr codeName="Sheet4"/>
  <dimension ref="O1:AC202"/>
  <sheetViews>
    <sheetView showGridLines="0" topLeftCell="O1" zoomScale="90" zoomScaleNormal="130" workbookViewId="0">
      <selection activeCell="AF18" sqref="AF18"/>
    </sheetView>
  </sheetViews>
  <sheetFormatPr defaultRowHeight="14.4" x14ac:dyDescent="0.3"/>
  <cols>
    <col min="1" max="1" width="11" bestFit="1" customWidth="1"/>
    <col min="2" max="2" width="18.5546875" bestFit="1" customWidth="1"/>
    <col min="3" max="4" width="11.109375" bestFit="1" customWidth="1"/>
    <col min="5" max="5" width="9.33203125" bestFit="1" customWidth="1"/>
    <col min="6" max="6" width="14.109375" bestFit="1" customWidth="1"/>
    <col min="7" max="7" width="12.77734375" bestFit="1" customWidth="1"/>
    <col min="8" max="8" width="12.21875" bestFit="1" customWidth="1"/>
    <col min="9" max="9" width="10.77734375" bestFit="1" customWidth="1"/>
    <col min="10" max="10" width="7.6640625" bestFit="1" customWidth="1"/>
    <col min="11" max="11" width="8.109375" bestFit="1" customWidth="1"/>
    <col min="12" max="12" width="14.109375" bestFit="1" customWidth="1"/>
    <col min="13" max="13" width="16.44140625" bestFit="1" customWidth="1"/>
    <col min="14" max="14" width="14.5546875" bestFit="1" customWidth="1"/>
    <col min="15" max="15" width="8.88671875" style="17"/>
    <col min="16" max="16" width="12" bestFit="1" customWidth="1"/>
    <col min="17" max="17" width="18.5546875" bestFit="1" customWidth="1"/>
    <col min="18" max="18" width="11.109375" bestFit="1" customWidth="1"/>
    <col min="19" max="19" width="10.77734375" bestFit="1" customWidth="1"/>
    <col min="20" max="20" width="6.88671875" bestFit="1" customWidth="1"/>
    <col min="21" max="21" width="11.5546875" bestFit="1" customWidth="1"/>
    <col min="22" max="22" width="10.33203125" bestFit="1" customWidth="1"/>
    <col min="23" max="23" width="9.77734375" bestFit="1" customWidth="1"/>
    <col min="27" max="27" width="11.21875" bestFit="1" customWidth="1"/>
    <col min="28" max="28" width="13.5546875" bestFit="1" customWidth="1"/>
    <col min="29" max="29" width="12.109375" bestFit="1" customWidth="1"/>
  </cols>
  <sheetData>
    <row r="1" spans="16:29" x14ac:dyDescent="0.3">
      <c r="P1" s="8" t="s">
        <v>0</v>
      </c>
      <c r="Q1" s="8" t="s">
        <v>1</v>
      </c>
      <c r="R1" s="8" t="s">
        <v>2</v>
      </c>
      <c r="S1" s="8" t="s">
        <v>3</v>
      </c>
      <c r="T1" s="8" t="s">
        <v>4</v>
      </c>
      <c r="U1" s="8" t="s">
        <v>5</v>
      </c>
      <c r="V1" s="8" t="s">
        <v>6</v>
      </c>
      <c r="W1" s="8" t="s">
        <v>7</v>
      </c>
      <c r="X1" s="8" t="s">
        <v>8</v>
      </c>
      <c r="Y1" s="8" t="s">
        <v>9</v>
      </c>
      <c r="Z1" s="8" t="s">
        <v>10</v>
      </c>
      <c r="AA1" s="8" t="s">
        <v>11</v>
      </c>
      <c r="AB1" s="8" t="s">
        <v>12</v>
      </c>
      <c r="AC1" s="8" t="s">
        <v>13</v>
      </c>
    </row>
    <row r="2" spans="16:29" x14ac:dyDescent="0.3">
      <c r="P2" s="8" t="str">
        <f>IF(COUNTBLANK(Raw_Data!A2)=0,Raw_Data!A2,"GUEST USER")</f>
        <v>ORD1031</v>
      </c>
      <c r="Q2" s="8" t="str">
        <f>IF(COUNTBLANK(Raw_Data!B2)=0,Raw_Data!B2,"UNKNOWN")</f>
        <v>UNKNOWN</v>
      </c>
      <c r="R2" s="8" t="str">
        <f>IF(COUNTBLANK(Raw_Data!C2)=0,Raw_Data!C2,"UNKNOWN")</f>
        <v>Desk</v>
      </c>
      <c r="S2" s="8" t="str">
        <f>IF(COUNTBLANK(Raw_Data!D2)=0,Raw_Data!D2,"UNKNOWN")</f>
        <v>Furniture</v>
      </c>
      <c r="T2" s="8" t="str">
        <f>IF(COUNTBLANK(Raw_Data!E2)=0,Raw_Data!E2,"UNKNOWN")</f>
        <v>West</v>
      </c>
      <c r="U2" s="8" t="str">
        <f>IF(COUNTBLANK(Raw_Data!F2)=0,Raw_Data!F2,"SOMEONE")</f>
        <v>Amit Paul</v>
      </c>
      <c r="V2" s="8">
        <f>IF(COUNTBLANK(Raw_Data!G2)=0,Raw_Data!G2,0)</f>
        <v>1</v>
      </c>
      <c r="W2" s="8">
        <f>IF(COUNTBLANK(Raw_Data!H2)=0,Raw_Data!H2,0)</f>
        <v>9700</v>
      </c>
      <c r="X2" s="8">
        <f>Raw_Data!H2*Raw_Data!G2</f>
        <v>9700</v>
      </c>
      <c r="Y2" s="8">
        <v>7300</v>
      </c>
      <c r="Z2" s="8">
        <f>X2-Y2</f>
        <v>2400</v>
      </c>
      <c r="AA2" s="8">
        <v>12000</v>
      </c>
      <c r="AB2" s="8" t="s">
        <v>19</v>
      </c>
      <c r="AC2" s="8" t="str">
        <f>IF(COUNTBLANK(Raw_Data!N2)=0,Raw_Data!N2,"Processing")</f>
        <v>Delivered</v>
      </c>
    </row>
    <row r="3" spans="16:29" x14ac:dyDescent="0.3">
      <c r="P3" s="8" t="str">
        <f>IF(COUNTBLANK(Raw_Data!A3)=0,Raw_Data!A3,"GUEST USER")</f>
        <v>ORD1173</v>
      </c>
      <c r="Q3" s="8" t="str">
        <f>IF(COUNTBLANK(Raw_Data!B3)=0,Raw_Data!B3,"UNKNOWN")</f>
        <v>UNKNOWN</v>
      </c>
      <c r="R3" s="8" t="str">
        <f>IF(COUNTBLANK(Raw_Data!C3)=0,Raw_Data!C3,"UNKNOWN")</f>
        <v>Pen Pack</v>
      </c>
      <c r="S3" s="8" t="str">
        <f>IF(COUNTBLANK(Raw_Data!D3)=0,Raw_Data!D3,"UNKNOWN")</f>
        <v>Stationery</v>
      </c>
      <c r="T3" s="8" t="str">
        <f>IF(COUNTBLANK(Raw_Data!E3)=0,Raw_Data!E3,"UNKNOWN")</f>
        <v>East</v>
      </c>
      <c r="U3" s="8" t="str">
        <f>IF(COUNTBLANK(Raw_Data!F3)=0,Raw_Data!F3,"SOMEONE")</f>
        <v>Rahul Das</v>
      </c>
      <c r="V3" s="8">
        <f>IF(COUNTBLANK(Raw_Data!G3)=0,Raw_Data!G3,0)</f>
        <v>31</v>
      </c>
      <c r="W3" s="8">
        <f>IF(COUNTBLANK(Raw_Data!H3)=0,Raw_Data!H3,0)</f>
        <v>147</v>
      </c>
      <c r="X3" s="8">
        <f>Raw_Data!H3*Raw_Data!G3</f>
        <v>4557</v>
      </c>
      <c r="Y3" s="8">
        <v>1860</v>
      </c>
      <c r="Z3" s="8">
        <f t="shared" ref="Z3:Z66" si="0">X3-Y3</f>
        <v>2697</v>
      </c>
      <c r="AA3" s="8">
        <v>5100</v>
      </c>
      <c r="AB3" s="8" t="s">
        <v>26</v>
      </c>
      <c r="AC3" s="8" t="str">
        <f>IF(COUNTBLANK(Raw_Data!N3)=0,Raw_Data!N3,"Processing")</f>
        <v>Delivered</v>
      </c>
    </row>
    <row r="4" spans="16:29" x14ac:dyDescent="0.3">
      <c r="P4" s="8" t="str">
        <f>IF(COUNTBLANK(Raw_Data!A4)=0,Raw_Data!A4,"GUEST USER")</f>
        <v>ORD1085</v>
      </c>
      <c r="Q4" s="8" t="str">
        <f>IF(COUNTBLANK(Raw_Data!B4)=0,Raw_Data!B4,"UNKNOWN")</f>
        <v>UNKNOWN</v>
      </c>
      <c r="R4" s="8" t="str">
        <f>IF(COUNTBLANK(Raw_Data!C4)=0,Raw_Data!C4,"UNKNOWN")</f>
        <v>Desk</v>
      </c>
      <c r="S4" s="8" t="str">
        <f>IF(COUNTBLANK(Raw_Data!D4)=0,Raw_Data!D4,"UNKNOWN")</f>
        <v>Furniture</v>
      </c>
      <c r="T4" s="8" t="str">
        <f>IF(COUNTBLANK(Raw_Data!E4)=0,Raw_Data!E4,"UNKNOWN")</f>
        <v>East</v>
      </c>
      <c r="U4" s="8" t="str">
        <f>IF(COUNTBLANK(Raw_Data!F4)=0,Raw_Data!F4,"SOMEONE")</f>
        <v>Rahul Das</v>
      </c>
      <c r="V4" s="8">
        <f>IF(COUNTBLANK(Raw_Data!G4)=0,Raw_Data!G4,0)</f>
        <v>2</v>
      </c>
      <c r="W4" s="8">
        <f>IF(COUNTBLANK(Raw_Data!H4)=0,Raw_Data!H4,0)</f>
        <v>9350</v>
      </c>
      <c r="X4" s="8">
        <f>Raw_Data!H4*Raw_Data!G4</f>
        <v>18700</v>
      </c>
      <c r="Y4" s="8">
        <v>13900</v>
      </c>
      <c r="Z4" s="8">
        <f t="shared" si="0"/>
        <v>4800</v>
      </c>
      <c r="AA4" s="8">
        <v>21000</v>
      </c>
      <c r="AB4" s="8" t="s">
        <v>28</v>
      </c>
      <c r="AC4" s="8" t="str">
        <f>IF(COUNTBLANK(Raw_Data!N4)=0,Raw_Data!N4,"Processing")</f>
        <v>Delivered</v>
      </c>
    </row>
    <row r="5" spans="16:29" x14ac:dyDescent="0.3">
      <c r="P5" s="8" t="str">
        <f>IF(COUNTBLANK(Raw_Data!A5)=0,Raw_Data!A5,"GUEST USER")</f>
        <v>ORD1200</v>
      </c>
      <c r="Q5" s="8" t="str">
        <f>IF(COUNTBLANK(Raw_Data!B5)=0,Raw_Data!B5,"UNKNOWN")</f>
        <v>UNKNOWN</v>
      </c>
      <c r="R5" s="8" t="str">
        <f>IF(COUNTBLANK(Raw_Data!C5)=0,Raw_Data!C5,"UNKNOWN")</f>
        <v>Pen Pack</v>
      </c>
      <c r="S5" s="8" t="str">
        <f>IF(COUNTBLANK(Raw_Data!D5)=0,Raw_Data!D5,"UNKNOWN")</f>
        <v>Stationery</v>
      </c>
      <c r="T5" s="8" t="str">
        <f>IF(COUNTBLANK(Raw_Data!E5)=0,Raw_Data!E5,"UNKNOWN")</f>
        <v>South</v>
      </c>
      <c r="U5" s="8" t="str">
        <f>IF(COUNTBLANK(Raw_Data!F5)=0,Raw_Data!F5,"SOMEONE")</f>
        <v>Pooja Dey</v>
      </c>
      <c r="V5" s="8">
        <f>IF(COUNTBLANK(Raw_Data!G5)=0,Raw_Data!G5,0)</f>
        <v>30</v>
      </c>
      <c r="W5" s="8">
        <f>IF(COUNTBLANK(Raw_Data!H5)=0,Raw_Data!H5,0)</f>
        <v>149</v>
      </c>
      <c r="X5" s="8">
        <f>Raw_Data!H5*Raw_Data!G5</f>
        <v>4470</v>
      </c>
      <c r="Y5" s="8">
        <v>1820</v>
      </c>
      <c r="Z5" s="8">
        <f t="shared" si="0"/>
        <v>2650</v>
      </c>
      <c r="AA5" s="8">
        <v>5000</v>
      </c>
      <c r="AB5" s="8" t="s">
        <v>26</v>
      </c>
      <c r="AC5" s="8" t="str">
        <f>IF(COUNTBLANK(Raw_Data!N5)=0,Raw_Data!N5,"Processing")</f>
        <v>Delivered</v>
      </c>
    </row>
    <row r="6" spans="16:29" x14ac:dyDescent="0.3">
      <c r="P6" s="8" t="str">
        <f>IF(COUNTBLANK(Raw_Data!A6)=0,Raw_Data!A6,"GUEST USER")</f>
        <v>ORD1061</v>
      </c>
      <c r="Q6" s="8" t="str">
        <f>IF(COUNTBLANK(Raw_Data!B6)=0,Raw_Data!B6,"UNKNOWN")</f>
        <v>UNKNOWN</v>
      </c>
      <c r="R6" s="8" t="str">
        <f>IF(COUNTBLANK(Raw_Data!C6)=0,Raw_Data!C6,"UNKNOWN")</f>
        <v>Bookshelf</v>
      </c>
      <c r="S6" s="8" t="str">
        <f>IF(COUNTBLANK(Raw_Data!D6)=0,Raw_Data!D6,"UNKNOWN")</f>
        <v>Furniture</v>
      </c>
      <c r="T6" s="8" t="str">
        <f>IF(COUNTBLANK(Raw_Data!E6)=0,Raw_Data!E6,"UNKNOWN")</f>
        <v>East</v>
      </c>
      <c r="U6" s="8" t="str">
        <f>IF(COUNTBLANK(Raw_Data!F6)=0,Raw_Data!F6,"SOMEONE")</f>
        <v>Rahul Das</v>
      </c>
      <c r="V6" s="8">
        <f>IF(COUNTBLANK(Raw_Data!G6)=0,Raw_Data!G6,0)</f>
        <v>2</v>
      </c>
      <c r="W6" s="8">
        <f>IF(COUNTBLANK(Raw_Data!H6)=0,Raw_Data!H6,0)</f>
        <v>11100</v>
      </c>
      <c r="X6" s="8">
        <f>Raw_Data!H6*Raw_Data!G6</f>
        <v>22200</v>
      </c>
      <c r="Y6" s="8">
        <v>16800</v>
      </c>
      <c r="Z6" s="8">
        <f t="shared" si="0"/>
        <v>5400</v>
      </c>
      <c r="AA6" s="8">
        <v>25000</v>
      </c>
      <c r="AB6" s="8" t="s">
        <v>28</v>
      </c>
      <c r="AC6" s="8" t="str">
        <f>IF(COUNTBLANK(Raw_Data!N6)=0,Raw_Data!N6,"Processing")</f>
        <v>Delivered</v>
      </c>
    </row>
    <row r="7" spans="16:29" x14ac:dyDescent="0.3">
      <c r="P7" s="8" t="str">
        <f>IF(COUNTBLANK(Raw_Data!A7)=0,Raw_Data!A7,"GUEST USER")</f>
        <v>ORD1156</v>
      </c>
      <c r="Q7" s="8" t="str">
        <f>IF(COUNTBLANK(Raw_Data!B7)=0,Raw_Data!B7,"UNKNOWN")</f>
        <v>Priyanka Das</v>
      </c>
      <c r="R7" s="8" t="str">
        <f>IF(COUNTBLANK(Raw_Data!C7)=0,Raw_Data!C7,"UNKNOWN")</f>
        <v>Printer</v>
      </c>
      <c r="S7" s="8" t="str">
        <f>IF(COUNTBLANK(Raw_Data!D7)=0,Raw_Data!D7,"UNKNOWN")</f>
        <v>Electronics</v>
      </c>
      <c r="T7" s="8" t="str">
        <f>IF(COUNTBLANK(Raw_Data!E7)=0,Raw_Data!E7,"UNKNOWN")</f>
        <v>South</v>
      </c>
      <c r="U7" s="8" t="str">
        <f>IF(COUNTBLANK(Raw_Data!F7)=0,Raw_Data!F7,"SOMEONE")</f>
        <v>Pooja Dey</v>
      </c>
      <c r="V7" s="8">
        <f>IF(COUNTBLANK(Raw_Data!G7)=0,Raw_Data!G7,0)</f>
        <v>2</v>
      </c>
      <c r="W7" s="8">
        <f>IF(COUNTBLANK(Raw_Data!H7)=0,Raw_Data!H7,0)</f>
        <v>15190</v>
      </c>
      <c r="X7" s="8">
        <f>Raw_Data!H7*Raw_Data!G7</f>
        <v>30380</v>
      </c>
      <c r="Y7" s="8">
        <v>23620</v>
      </c>
      <c r="Z7" s="8">
        <f t="shared" si="0"/>
        <v>6760</v>
      </c>
      <c r="AA7" s="8">
        <v>34000</v>
      </c>
      <c r="AB7" s="8" t="s">
        <v>19</v>
      </c>
      <c r="AC7" s="8" t="str">
        <f>IF(COUNTBLANK(Raw_Data!N7)=0,Raw_Data!N7,"Processing")</f>
        <v>Delivered</v>
      </c>
    </row>
    <row r="8" spans="16:29" x14ac:dyDescent="0.3">
      <c r="P8" s="8" t="str">
        <f>IF(COUNTBLANK(Raw_Data!A8)=0,Raw_Data!A8,"GUEST USER")</f>
        <v>ORD1046</v>
      </c>
      <c r="Q8" s="8" t="str">
        <f>IF(COUNTBLANK(Raw_Data!B8)=0,Raw_Data!B8,"UNKNOWN")</f>
        <v>Deepa Sharma</v>
      </c>
      <c r="R8" s="8" t="str">
        <f>IF(COUNTBLANK(Raw_Data!C8)=0,Raw_Data!C8,"UNKNOWN")</f>
        <v>Office Chair</v>
      </c>
      <c r="S8" s="8" t="str">
        <f>IF(COUNTBLANK(Raw_Data!D8)=0,Raw_Data!D8,"UNKNOWN")</f>
        <v>Furniture</v>
      </c>
      <c r="T8" s="8" t="str">
        <f>IF(COUNTBLANK(Raw_Data!E8)=0,Raw_Data!E8,"UNKNOWN")</f>
        <v>North</v>
      </c>
      <c r="U8" s="8" t="str">
        <f>IF(COUNTBLANK(Raw_Data!F8)=0,Raw_Data!F8,"SOMEONE")</f>
        <v>Sneha Roy</v>
      </c>
      <c r="V8" s="8">
        <f>IF(COUNTBLANK(Raw_Data!G8)=0,Raw_Data!G8,0)</f>
        <v>4</v>
      </c>
      <c r="W8" s="8">
        <f>IF(COUNTBLANK(Raw_Data!H8)=0,Raw_Data!H8,0)</f>
        <v>6900</v>
      </c>
      <c r="X8" s="8">
        <f>Raw_Data!H8*Raw_Data!G8</f>
        <v>27600</v>
      </c>
      <c r="Y8" s="8">
        <v>20500</v>
      </c>
      <c r="Z8" s="8">
        <f t="shared" si="0"/>
        <v>7100</v>
      </c>
      <c r="AA8" s="8">
        <v>30000</v>
      </c>
      <c r="AB8" s="8" t="s">
        <v>28</v>
      </c>
      <c r="AC8" s="8" t="str">
        <f>IF(COUNTBLANK(Raw_Data!N8)=0,Raw_Data!N8,"Processing")</f>
        <v>Pending</v>
      </c>
    </row>
    <row r="9" spans="16:29" x14ac:dyDescent="0.3">
      <c r="P9" s="8" t="str">
        <f>IF(COUNTBLANK(Raw_Data!A9)=0,Raw_Data!A9,"GUEST USER")</f>
        <v>GUEST USER</v>
      </c>
      <c r="Q9" s="8" t="str">
        <f>IF(COUNTBLANK(Raw_Data!B9)=0,Raw_Data!B9,"UNKNOWN")</f>
        <v>Sourav Dutta</v>
      </c>
      <c r="R9" s="8" t="str">
        <f>IF(COUNTBLANK(Raw_Data!C9)=0,Raw_Data!C9,"UNKNOWN")</f>
        <v>Printer</v>
      </c>
      <c r="S9" s="8" t="str">
        <f>IF(COUNTBLANK(Raw_Data!D9)=0,Raw_Data!D9,"UNKNOWN")</f>
        <v>Electronics</v>
      </c>
      <c r="T9" s="8" t="str">
        <f>IF(COUNTBLANK(Raw_Data!E9)=0,Raw_Data!E9,"UNKNOWN")</f>
        <v>West</v>
      </c>
      <c r="U9" s="8" t="str">
        <f>IF(COUNTBLANK(Raw_Data!F9)=0,Raw_Data!F9,"SOMEONE")</f>
        <v>Amit Paul</v>
      </c>
      <c r="V9" s="8">
        <f>IF(COUNTBLANK(Raw_Data!G9)=0,Raw_Data!G9,0)</f>
        <v>1</v>
      </c>
      <c r="W9" s="8">
        <f>IF(COUNTBLANK(Raw_Data!H9)=0,Raw_Data!H9,0)</f>
        <v>15170</v>
      </c>
      <c r="X9" s="8">
        <f>Raw_Data!H9*Raw_Data!G9</f>
        <v>15170</v>
      </c>
      <c r="Y9" s="8">
        <v>11920</v>
      </c>
      <c r="Z9" s="8">
        <f t="shared" si="0"/>
        <v>3250</v>
      </c>
      <c r="AA9" s="8">
        <v>17500</v>
      </c>
      <c r="AB9" s="8" t="s">
        <v>19</v>
      </c>
      <c r="AC9" s="8" t="str">
        <f>IF(COUNTBLANK(Raw_Data!N9)=0,Raw_Data!N9,"Processing")</f>
        <v>Delivered</v>
      </c>
    </row>
    <row r="10" spans="16:29" x14ac:dyDescent="0.3">
      <c r="P10" s="8" t="str">
        <f>IF(COUNTBLANK(Raw_Data!A10)=0,Raw_Data!A10,"GUEST USER")</f>
        <v>ORD1010</v>
      </c>
      <c r="Q10" s="8" t="str">
        <f>IF(COUNTBLANK(Raw_Data!B10)=0,Raw_Data!B10,"UNKNOWN")</f>
        <v>Vikram Saha</v>
      </c>
      <c r="R10" s="8" t="str">
        <f>IF(COUNTBLANK(Raw_Data!C10)=0,Raw_Data!C10,"UNKNOWN")</f>
        <v>Marker Set</v>
      </c>
      <c r="S10" s="8" t="str">
        <f>IF(COUNTBLANK(Raw_Data!D10)=0,Raw_Data!D10,"UNKNOWN")</f>
        <v>Stationery</v>
      </c>
      <c r="T10" s="8" t="str">
        <f>IF(COUNTBLANK(Raw_Data!E10)=0,Raw_Data!E10,"UNKNOWN")</f>
        <v>North</v>
      </c>
      <c r="U10" s="8" t="str">
        <f>IF(COUNTBLANK(Raw_Data!F10)=0,Raw_Data!F10,"SOMEONE")</f>
        <v>Sneha Roy</v>
      </c>
      <c r="V10" s="8">
        <f>IF(COUNTBLANK(Raw_Data!G10)=0,Raw_Data!G10,0)</f>
        <v>10</v>
      </c>
      <c r="W10" s="8">
        <f>IF(COUNTBLANK(Raw_Data!H10)=0,Raw_Data!H10,0)</f>
        <v>250</v>
      </c>
      <c r="X10" s="8">
        <f>Raw_Data!H10*Raw_Data!G10</f>
        <v>2500</v>
      </c>
      <c r="Y10" s="8">
        <v>1100</v>
      </c>
      <c r="Z10" s="8">
        <f t="shared" si="0"/>
        <v>1400</v>
      </c>
      <c r="AA10" s="8">
        <v>3500</v>
      </c>
      <c r="AB10" s="8" t="s">
        <v>26</v>
      </c>
      <c r="AC10" s="8" t="str">
        <f>IF(COUNTBLANK(Raw_Data!N10)=0,Raw_Data!N10,"Processing")</f>
        <v>Delivered</v>
      </c>
    </row>
    <row r="11" spans="16:29" x14ac:dyDescent="0.3">
      <c r="P11" s="8" t="str">
        <f>IF(COUNTBLANK(Raw_Data!A11)=0,Raw_Data!A11,"GUEST USER")</f>
        <v>ORD1197</v>
      </c>
      <c r="Q11" s="8" t="str">
        <f>IF(COUNTBLANK(Raw_Data!B11)=0,Raw_Data!B11,"UNKNOWN")</f>
        <v>Vikram Roy</v>
      </c>
      <c r="R11" s="8" t="str">
        <f>IF(COUNTBLANK(Raw_Data!C11)=0,Raw_Data!C11,"UNKNOWN")</f>
        <v>Marker Set</v>
      </c>
      <c r="S11" s="8" t="str">
        <f>IF(COUNTBLANK(Raw_Data!D11)=0,Raw_Data!D11,"UNKNOWN")</f>
        <v>Stationery</v>
      </c>
      <c r="T11" s="8" t="str">
        <f>IF(COUNTBLANK(Raw_Data!E11)=0,Raw_Data!E11,"UNKNOWN")</f>
        <v>East</v>
      </c>
      <c r="U11" s="8" t="str">
        <f>IF(COUNTBLANK(Raw_Data!F11)=0,Raw_Data!F11,"SOMEONE")</f>
        <v>Rahul Das</v>
      </c>
      <c r="V11" s="8">
        <f>IF(COUNTBLANK(Raw_Data!G11)=0,Raw_Data!G11,0)</f>
        <v>22</v>
      </c>
      <c r="W11" s="8">
        <f>IF(COUNTBLANK(Raw_Data!H11)=0,Raw_Data!H11,0)</f>
        <v>254</v>
      </c>
      <c r="X11" s="8">
        <f>Raw_Data!H11*Raw_Data!G11</f>
        <v>5588</v>
      </c>
      <c r="Y11" s="8">
        <v>2280</v>
      </c>
      <c r="Z11" s="8">
        <f t="shared" si="0"/>
        <v>3308</v>
      </c>
      <c r="AA11" s="8">
        <v>6000</v>
      </c>
      <c r="AB11" s="8" t="s">
        <v>26</v>
      </c>
      <c r="AC11" s="8" t="str">
        <f>IF(COUNTBLANK(Raw_Data!N11)=0,Raw_Data!N11,"Processing")</f>
        <v>Delivered</v>
      </c>
    </row>
    <row r="12" spans="16:29" x14ac:dyDescent="0.3">
      <c r="P12" s="8" t="str">
        <f>IF(COUNTBLANK(Raw_Data!A12)=0,Raw_Data!A12,"GUEST USER")</f>
        <v>ORD1137</v>
      </c>
      <c r="Q12" s="8" t="str">
        <f>IF(COUNTBLANK(Raw_Data!B12)=0,Raw_Data!B12,"UNKNOWN")</f>
        <v>Ayan Mukhopadhyay</v>
      </c>
      <c r="R12" s="8" t="str">
        <f>IF(COUNTBLANK(Raw_Data!C12)=0,Raw_Data!C12,"UNKNOWN")</f>
        <v>Pen Pack</v>
      </c>
      <c r="S12" s="8" t="str">
        <f>IF(COUNTBLANK(Raw_Data!D12)=0,Raw_Data!D12,"UNKNOWN")</f>
        <v>Stationery</v>
      </c>
      <c r="T12" s="8" t="str">
        <f>IF(COUNTBLANK(Raw_Data!E12)=0,Raw_Data!E12,"UNKNOWN")</f>
        <v>East</v>
      </c>
      <c r="U12" s="8" t="str">
        <f>IF(COUNTBLANK(Raw_Data!F12)=0,Raw_Data!F12,"SOMEONE")</f>
        <v>Rahul Das</v>
      </c>
      <c r="V12" s="8">
        <f>IF(COUNTBLANK(Raw_Data!G12)=0,Raw_Data!G12,0)</f>
        <v>29</v>
      </c>
      <c r="W12" s="8">
        <f>IF(COUNTBLANK(Raw_Data!H12)=0,Raw_Data!H12,0)</f>
        <v>148</v>
      </c>
      <c r="X12" s="8">
        <f>Raw_Data!H12*Raw_Data!G12</f>
        <v>4292</v>
      </c>
      <c r="Y12" s="8">
        <v>1780</v>
      </c>
      <c r="Z12" s="8">
        <f t="shared" si="0"/>
        <v>2512</v>
      </c>
      <c r="AA12" s="8">
        <v>4900</v>
      </c>
      <c r="AB12" s="8" t="s">
        <v>26</v>
      </c>
      <c r="AC12" s="8" t="str">
        <f>IF(COUNTBLANK(Raw_Data!N12)=0,Raw_Data!N12,"Processing")</f>
        <v>Delivered</v>
      </c>
    </row>
    <row r="13" spans="16:29" x14ac:dyDescent="0.3">
      <c r="P13" s="8" t="str">
        <f>IF(COUNTBLANK(Raw_Data!A13)=0,Raw_Data!A13,"GUEST USER")</f>
        <v>ORD1188</v>
      </c>
      <c r="Q13" s="8" t="str">
        <f>IF(COUNTBLANK(Raw_Data!B13)=0,Raw_Data!B13,"UNKNOWN")</f>
        <v>Ritika Sen</v>
      </c>
      <c r="R13" s="8" t="str">
        <f>IF(COUNTBLANK(Raw_Data!C13)=0,Raw_Data!C13,"UNKNOWN")</f>
        <v>Marker Set</v>
      </c>
      <c r="S13" s="8" t="str">
        <f>IF(COUNTBLANK(Raw_Data!D13)=0,Raw_Data!D13,"UNKNOWN")</f>
        <v>Stationery</v>
      </c>
      <c r="T13" s="8" t="str">
        <f>IF(COUNTBLANK(Raw_Data!E13)=0,Raw_Data!E13,"UNKNOWN")</f>
        <v>South</v>
      </c>
      <c r="U13" s="8" t="str">
        <f>IF(COUNTBLANK(Raw_Data!F13)=0,Raw_Data!F13,"SOMEONE")</f>
        <v>Pooja Dey</v>
      </c>
      <c r="V13" s="8">
        <f>IF(COUNTBLANK(Raw_Data!G13)=0,Raw_Data!G13,0)</f>
        <v>17</v>
      </c>
      <c r="W13" s="8">
        <f>IF(COUNTBLANK(Raw_Data!H13)=0,Raw_Data!H13,0)</f>
        <v>261</v>
      </c>
      <c r="X13" s="8">
        <f>Raw_Data!H13*Raw_Data!G13</f>
        <v>4437</v>
      </c>
      <c r="Y13" s="8">
        <v>1840</v>
      </c>
      <c r="Z13" s="8">
        <f t="shared" si="0"/>
        <v>2597</v>
      </c>
      <c r="AA13" s="8">
        <v>5000</v>
      </c>
      <c r="AB13" s="8" t="s">
        <v>26</v>
      </c>
      <c r="AC13" s="8" t="str">
        <f>IF(COUNTBLANK(Raw_Data!N13)=0,Raw_Data!N13,"Processing")</f>
        <v>Delivered</v>
      </c>
    </row>
    <row r="14" spans="16:29" x14ac:dyDescent="0.3">
      <c r="P14" s="8" t="str">
        <f>IF(COUNTBLANK(Raw_Data!A14)=0,Raw_Data!A14,"GUEST USER")</f>
        <v>ORD1171</v>
      </c>
      <c r="Q14" s="8" t="str">
        <f>IF(COUNTBLANK(Raw_Data!B14)=0,Raw_Data!B14,"UNKNOWN")</f>
        <v>Ankit Das</v>
      </c>
      <c r="R14" s="8" t="str">
        <f>IF(COUNTBLANK(Raw_Data!C14)=0,Raw_Data!C14,"UNKNOWN")</f>
        <v>Laptop</v>
      </c>
      <c r="S14" s="8" t="str">
        <f>IF(COUNTBLANK(Raw_Data!D14)=0,Raw_Data!D14,"UNKNOWN")</f>
        <v>Electronics</v>
      </c>
      <c r="T14" s="8" t="str">
        <f>IF(COUNTBLANK(Raw_Data!E14)=0,Raw_Data!E14,"UNKNOWN")</f>
        <v>West</v>
      </c>
      <c r="U14" s="8" t="str">
        <f>IF(COUNTBLANK(Raw_Data!F14)=0,Raw_Data!F14,"SOMEONE")</f>
        <v>Amit Paul</v>
      </c>
      <c r="V14" s="8">
        <f>IF(COUNTBLANK(Raw_Data!G14)=0,Raw_Data!G14,0)</f>
        <v>1</v>
      </c>
      <c r="W14" s="8">
        <f>IF(COUNTBLANK(Raw_Data!H14)=0,Raw_Data!H14,0)</f>
        <v>58300</v>
      </c>
      <c r="X14" s="8">
        <f>Raw_Data!H14*Raw_Data!G14</f>
        <v>58300</v>
      </c>
      <c r="Y14" s="8">
        <v>46650</v>
      </c>
      <c r="Z14" s="8">
        <f t="shared" si="0"/>
        <v>11650</v>
      </c>
      <c r="AA14" s="8">
        <v>65000</v>
      </c>
      <c r="AB14" s="8" t="s">
        <v>19</v>
      </c>
      <c r="AC14" s="8" t="str">
        <f>IF(COUNTBLANK(Raw_Data!N14)=0,Raw_Data!N14,"Processing")</f>
        <v>Delivered</v>
      </c>
    </row>
    <row r="15" spans="16:29" x14ac:dyDescent="0.3">
      <c r="P15" s="8" t="str">
        <f>IF(COUNTBLANK(Raw_Data!A15)=0,Raw_Data!A15,"GUEST USER")</f>
        <v>ORD1127</v>
      </c>
      <c r="Q15" s="8" t="str">
        <f>IF(COUNTBLANK(Raw_Data!B15)=0,Raw_Data!B15,"UNKNOWN")</f>
        <v>Aniket Das</v>
      </c>
      <c r="R15" s="8" t="str">
        <f>IF(COUNTBLANK(Raw_Data!C15)=0,Raw_Data!C15,"UNKNOWN")</f>
        <v>Office Chair</v>
      </c>
      <c r="S15" s="8" t="str">
        <f>IF(COUNTBLANK(Raw_Data!D15)=0,Raw_Data!D15,"UNKNOWN")</f>
        <v>Furniture</v>
      </c>
      <c r="T15" s="8" t="str">
        <f>IF(COUNTBLANK(Raw_Data!E15)=0,Raw_Data!E15,"UNKNOWN")</f>
        <v>West</v>
      </c>
      <c r="U15" s="8" t="str">
        <f>IF(COUNTBLANK(Raw_Data!F15)=0,Raw_Data!F15,"SOMEONE")</f>
        <v>Amit Paul</v>
      </c>
      <c r="V15" s="8">
        <f>IF(COUNTBLANK(Raw_Data!G15)=0,Raw_Data!G15,0)</f>
        <v>2</v>
      </c>
      <c r="W15" s="8">
        <f>IF(COUNTBLANK(Raw_Data!H15)=0,Raw_Data!H15,0)</f>
        <v>6820</v>
      </c>
      <c r="X15" s="8">
        <f>Raw_Data!H15*Raw_Data!G15</f>
        <v>13640</v>
      </c>
      <c r="Y15" s="8">
        <v>10100</v>
      </c>
      <c r="Z15" s="8">
        <f t="shared" si="0"/>
        <v>3540</v>
      </c>
      <c r="AA15" s="8">
        <v>15000</v>
      </c>
      <c r="AB15" s="8" t="s">
        <v>28</v>
      </c>
      <c r="AC15" s="8" t="str">
        <f>IF(COUNTBLANK(Raw_Data!N15)=0,Raw_Data!N15,"Processing")</f>
        <v>Delivered</v>
      </c>
    </row>
    <row r="16" spans="16:29" x14ac:dyDescent="0.3">
      <c r="P16" s="8" t="str">
        <f>IF(COUNTBLANK(Raw_Data!A16)=0,Raw_Data!A16,"GUEST USER")</f>
        <v>ORD1016</v>
      </c>
      <c r="Q16" s="8" t="str">
        <f>IF(COUNTBLANK(Raw_Data!B16)=0,Raw_Data!B16,"UNKNOWN")</f>
        <v>Trisha Dey</v>
      </c>
      <c r="R16" s="8" t="str">
        <f>IF(COUNTBLANK(Raw_Data!C16)=0,Raw_Data!C16,"UNKNOWN")</f>
        <v>Pen Pack</v>
      </c>
      <c r="S16" s="8" t="str">
        <f>IF(COUNTBLANK(Raw_Data!D16)=0,Raw_Data!D16,"UNKNOWN")</f>
        <v>Stationery</v>
      </c>
      <c r="T16" s="8" t="str">
        <f>IF(COUNTBLANK(Raw_Data!E16)=0,Raw_Data!E16,"UNKNOWN")</f>
        <v>South</v>
      </c>
      <c r="U16" s="8" t="str">
        <f>IF(COUNTBLANK(Raw_Data!F16)=0,Raw_Data!F16,"SOMEONE")</f>
        <v>Pooja Dey</v>
      </c>
      <c r="V16" s="8">
        <f>IF(COUNTBLANK(Raw_Data!G16)=0,Raw_Data!G16,0)</f>
        <v>30</v>
      </c>
      <c r="W16" s="8">
        <f>IF(COUNTBLANK(Raw_Data!H16)=0,Raw_Data!H16,0)</f>
        <v>140</v>
      </c>
      <c r="X16" s="8">
        <f>Raw_Data!H16*Raw_Data!G16</f>
        <v>4200</v>
      </c>
      <c r="Y16" s="8">
        <v>1800</v>
      </c>
      <c r="Z16" s="8">
        <f t="shared" si="0"/>
        <v>2400</v>
      </c>
      <c r="AA16" s="8">
        <v>5000</v>
      </c>
      <c r="AB16" s="8" t="s">
        <v>26</v>
      </c>
      <c r="AC16" s="8" t="str">
        <f>IF(COUNTBLANK(Raw_Data!N16)=0,Raw_Data!N16,"Processing")</f>
        <v>Delivered</v>
      </c>
    </row>
    <row r="17" spans="16:29" x14ac:dyDescent="0.3">
      <c r="P17" s="8" t="str">
        <f>IF(COUNTBLANK(Raw_Data!A17)=0,Raw_Data!A17,"GUEST USER")</f>
        <v>ORD1074</v>
      </c>
      <c r="Q17" s="8" t="str">
        <f>IF(COUNTBLANK(Raw_Data!B17)=0,Raw_Data!B17,"UNKNOWN")</f>
        <v>Diya Sharma</v>
      </c>
      <c r="R17" s="8" t="str">
        <f>IF(COUNTBLANK(Raw_Data!C17)=0,Raw_Data!C17,"UNKNOWN")</f>
        <v>Pen Pack</v>
      </c>
      <c r="S17" s="8" t="str">
        <f>IF(COUNTBLANK(Raw_Data!D17)=0,Raw_Data!D17,"UNKNOWN")</f>
        <v>Stationery</v>
      </c>
      <c r="T17" s="8" t="str">
        <f>IF(COUNTBLANK(Raw_Data!E17)=0,Raw_Data!E17,"UNKNOWN")</f>
        <v>North</v>
      </c>
      <c r="U17" s="8" t="str">
        <f>IF(COUNTBLANK(Raw_Data!F17)=0,Raw_Data!F17,"SOMEONE")</f>
        <v>Sneha Roy</v>
      </c>
      <c r="V17" s="8">
        <f>IF(COUNTBLANK(Raw_Data!G17)=0,Raw_Data!G17,0)</f>
        <v>29</v>
      </c>
      <c r="W17" s="8">
        <f>IF(COUNTBLANK(Raw_Data!H17)=0,Raw_Data!H17,0)</f>
        <v>149</v>
      </c>
      <c r="X17" s="8">
        <f>Raw_Data!H17*Raw_Data!G17</f>
        <v>4321</v>
      </c>
      <c r="Y17" s="8">
        <v>1800</v>
      </c>
      <c r="Z17" s="8">
        <f t="shared" si="0"/>
        <v>2521</v>
      </c>
      <c r="AA17" s="8">
        <v>5000</v>
      </c>
      <c r="AB17" s="8" t="s">
        <v>26</v>
      </c>
      <c r="AC17" s="8" t="str">
        <f>IF(COUNTBLANK(Raw_Data!N17)=0,Raw_Data!N17,"Processing")</f>
        <v>Delivered</v>
      </c>
    </row>
    <row r="18" spans="16:29" x14ac:dyDescent="0.3">
      <c r="P18" s="8" t="str">
        <f>IF(COUNTBLANK(Raw_Data!A18)=0,Raw_Data!A18,"GUEST USER")</f>
        <v>ORD1166</v>
      </c>
      <c r="Q18" s="8" t="str">
        <f>IF(COUNTBLANK(Raw_Data!B18)=0,Raw_Data!B18,"UNKNOWN")</f>
        <v>Nandini Roy</v>
      </c>
      <c r="R18" s="8" t="str">
        <f>IF(COUNTBLANK(Raw_Data!C18)=0,Raw_Data!C18,"UNKNOWN")</f>
        <v>Desk</v>
      </c>
      <c r="S18" s="8" t="str">
        <f>IF(COUNTBLANK(Raw_Data!D18)=0,Raw_Data!D18,"UNKNOWN")</f>
        <v>Furniture</v>
      </c>
      <c r="T18" s="8" t="str">
        <f>IF(COUNTBLANK(Raw_Data!E18)=0,Raw_Data!E18,"UNKNOWN")</f>
        <v>North</v>
      </c>
      <c r="U18" s="8" t="str">
        <f>IF(COUNTBLANK(Raw_Data!F18)=0,Raw_Data!F18,"SOMEONE")</f>
        <v>Sneha Roy</v>
      </c>
      <c r="V18" s="8">
        <f>IF(COUNTBLANK(Raw_Data!G18)=0,Raw_Data!G18,0)</f>
        <v>1</v>
      </c>
      <c r="W18" s="8">
        <f>IF(COUNTBLANK(Raw_Data!H18)=0,Raw_Data!H18,0)</f>
        <v>9480</v>
      </c>
      <c r="X18" s="8">
        <f>Raw_Data!H18*Raw_Data!G18</f>
        <v>9480</v>
      </c>
      <c r="Y18" s="8">
        <v>7100</v>
      </c>
      <c r="Z18" s="8">
        <f t="shared" si="0"/>
        <v>2380</v>
      </c>
      <c r="AA18" s="8">
        <v>12000</v>
      </c>
      <c r="AB18" s="8" t="s">
        <v>28</v>
      </c>
      <c r="AC18" s="8" t="str">
        <f>IF(COUNTBLANK(Raw_Data!N18)=0,Raw_Data!N18,"Processing")</f>
        <v>Delivered</v>
      </c>
    </row>
    <row r="19" spans="16:29" x14ac:dyDescent="0.3">
      <c r="P19" s="8" t="str">
        <f>IF(COUNTBLANK(Raw_Data!A19)=0,Raw_Data!A19,"GUEST USER")</f>
        <v>ORD1019</v>
      </c>
      <c r="Q19" s="8" t="str">
        <f>IF(COUNTBLANK(Raw_Data!B19)=0,Raw_Data!B19,"UNKNOWN")</f>
        <v>Ayush Verma</v>
      </c>
      <c r="R19" s="8" t="str">
        <f>IF(COUNTBLANK(Raw_Data!C19)=0,Raw_Data!C19,"UNKNOWN")</f>
        <v>Marker Set</v>
      </c>
      <c r="S19" s="8" t="str">
        <f>IF(COUNTBLANK(Raw_Data!D19)=0,Raw_Data!D19,"UNKNOWN")</f>
        <v>Stationery</v>
      </c>
      <c r="T19" s="8" t="str">
        <f>IF(COUNTBLANK(Raw_Data!E19)=0,Raw_Data!E19,"UNKNOWN")</f>
        <v>West</v>
      </c>
      <c r="U19" s="8" t="str">
        <f>IF(COUNTBLANK(Raw_Data!F19)=0,Raw_Data!F19,"SOMEONE")</f>
        <v>Amit Paul</v>
      </c>
      <c r="V19" s="8">
        <f>IF(COUNTBLANK(Raw_Data!G19)=0,Raw_Data!G19,0)</f>
        <v>18</v>
      </c>
      <c r="W19" s="8">
        <f>IF(COUNTBLANK(Raw_Data!H19)=0,Raw_Data!H19,0)</f>
        <v>240</v>
      </c>
      <c r="X19" s="8">
        <f>Raw_Data!H19*Raw_Data!G19</f>
        <v>4320</v>
      </c>
      <c r="Y19" s="8">
        <v>1900</v>
      </c>
      <c r="Z19" s="8">
        <f t="shared" si="0"/>
        <v>2420</v>
      </c>
      <c r="AA19" s="8">
        <v>5000</v>
      </c>
      <c r="AB19" s="8" t="s">
        <v>26</v>
      </c>
      <c r="AC19" s="8" t="str">
        <f>IF(COUNTBLANK(Raw_Data!N19)=0,Raw_Data!N19,"Processing")</f>
        <v>Delivered</v>
      </c>
    </row>
    <row r="20" spans="16:29" x14ac:dyDescent="0.3">
      <c r="P20" s="8" t="str">
        <f>IF(COUNTBLANK(Raw_Data!A20)=0,Raw_Data!A20,"GUEST USER")</f>
        <v>ORD1169</v>
      </c>
      <c r="Q20" s="8" t="str">
        <f>IF(COUNTBLANK(Raw_Data!B20)=0,Raw_Data!B20,"UNKNOWN")</f>
        <v>Rahul Jain</v>
      </c>
      <c r="R20" s="8" t="str">
        <f>IF(COUNTBLANK(Raw_Data!C20)=0,Raw_Data!C20,"UNKNOWN")</f>
        <v>Bookshelf</v>
      </c>
      <c r="S20" s="8" t="str">
        <f>IF(COUNTBLANK(Raw_Data!D20)=0,Raw_Data!D20,"UNKNOWN")</f>
        <v>Furniture</v>
      </c>
      <c r="T20" s="8" t="str">
        <f>IF(COUNTBLANK(Raw_Data!E20)=0,Raw_Data!E20,"UNKNOWN")</f>
        <v>East</v>
      </c>
      <c r="U20" s="8" t="str">
        <f>IF(COUNTBLANK(Raw_Data!F20)=0,Raw_Data!F20,"SOMEONE")</f>
        <v>Rahul Das</v>
      </c>
      <c r="V20" s="8">
        <f>IF(COUNTBLANK(Raw_Data!G20)=0,Raw_Data!G20,0)</f>
        <v>1</v>
      </c>
      <c r="W20" s="8">
        <f>IF(COUNTBLANK(Raw_Data!H20)=0,Raw_Data!H20,0)</f>
        <v>11390</v>
      </c>
      <c r="X20" s="8">
        <f>Raw_Data!H20*Raw_Data!G20</f>
        <v>11390</v>
      </c>
      <c r="Y20" s="8">
        <v>8650</v>
      </c>
      <c r="Z20" s="8">
        <f t="shared" si="0"/>
        <v>2740</v>
      </c>
      <c r="AA20" s="8">
        <v>13500</v>
      </c>
      <c r="AB20" s="8" t="s">
        <v>28</v>
      </c>
      <c r="AC20" s="8" t="str">
        <f>IF(COUNTBLANK(Raw_Data!N20)=0,Raw_Data!N20,"Processing")</f>
        <v>Delivered</v>
      </c>
    </row>
    <row r="21" spans="16:29" x14ac:dyDescent="0.3">
      <c r="P21" s="8" t="str">
        <f>IF(COUNTBLANK(Raw_Data!A21)=0,Raw_Data!A21,"GUEST USER")</f>
        <v>ORD1094</v>
      </c>
      <c r="Q21" s="8" t="str">
        <f>IF(COUNTBLANK(Raw_Data!B21)=0,Raw_Data!B21,"UNKNOWN")</f>
        <v>Snehal Ghosh</v>
      </c>
      <c r="R21" s="8" t="str">
        <f>IF(COUNTBLANK(Raw_Data!C21)=0,Raw_Data!C21,"UNKNOWN")</f>
        <v>Desk</v>
      </c>
      <c r="S21" s="8" t="str">
        <f>IF(COUNTBLANK(Raw_Data!D21)=0,Raw_Data!D21,"UNKNOWN")</f>
        <v>Furniture</v>
      </c>
      <c r="T21" s="8" t="str">
        <f>IF(COUNTBLANK(Raw_Data!E21)=0,Raw_Data!E21,"UNKNOWN")</f>
        <v>North</v>
      </c>
      <c r="U21" s="8" t="str">
        <f>IF(COUNTBLANK(Raw_Data!F21)=0,Raw_Data!F21,"SOMEONE")</f>
        <v>Sneha Roy</v>
      </c>
      <c r="V21" s="8">
        <f>IF(COUNTBLANK(Raw_Data!G21)=0,Raw_Data!G21,0)</f>
        <v>1</v>
      </c>
      <c r="W21" s="8">
        <f>IF(COUNTBLANK(Raw_Data!H21)=0,Raw_Data!H21,0)</f>
        <v>9550</v>
      </c>
      <c r="X21" s="8">
        <f>Raw_Data!H21*Raw_Data!G21</f>
        <v>9550</v>
      </c>
      <c r="Y21" s="8">
        <v>7200</v>
      </c>
      <c r="Z21" s="8">
        <f t="shared" si="0"/>
        <v>2350</v>
      </c>
      <c r="AA21" s="8">
        <v>12000</v>
      </c>
      <c r="AB21" s="8" t="s">
        <v>28</v>
      </c>
      <c r="AC21" s="8" t="str">
        <f>IF(COUNTBLANK(Raw_Data!N21)=0,Raw_Data!N21,"Processing")</f>
        <v>Delivered</v>
      </c>
    </row>
    <row r="22" spans="16:29" x14ac:dyDescent="0.3">
      <c r="P22" s="8" t="str">
        <f>IF(COUNTBLANK(Raw_Data!A22)=0,Raw_Data!A22,"GUEST USER")</f>
        <v>ORD1076</v>
      </c>
      <c r="Q22" s="8" t="str">
        <f>IF(COUNTBLANK(Raw_Data!B22)=0,Raw_Data!B22,"UNKNOWN")</f>
        <v>Poulomi Sen</v>
      </c>
      <c r="R22" s="8" t="str">
        <f>IF(COUNTBLANK(Raw_Data!C22)=0,Raw_Data!C22,"UNKNOWN")</f>
        <v>Desk</v>
      </c>
      <c r="S22" s="8" t="str">
        <f>IF(COUNTBLANK(Raw_Data!D22)=0,Raw_Data!D22,"UNKNOWN")</f>
        <v>Furniture</v>
      </c>
      <c r="T22" s="8" t="str">
        <f>IF(COUNTBLANK(Raw_Data!E22)=0,Raw_Data!E22,"UNKNOWN")</f>
        <v>South</v>
      </c>
      <c r="U22" s="8" t="str">
        <f>IF(COUNTBLANK(Raw_Data!F22)=0,Raw_Data!F22,"SOMEONE")</f>
        <v>Pooja Dey</v>
      </c>
      <c r="V22" s="8">
        <f>IF(COUNTBLANK(Raw_Data!G22)=0,Raw_Data!G22,0)</f>
        <v>3</v>
      </c>
      <c r="W22" s="8">
        <f>IF(COUNTBLANK(Raw_Data!H22)=0,Raw_Data!H22,0)</f>
        <v>9050</v>
      </c>
      <c r="X22" s="8">
        <f>Raw_Data!H22*Raw_Data!G22</f>
        <v>27150</v>
      </c>
      <c r="Y22" s="8">
        <v>19900</v>
      </c>
      <c r="Z22" s="8">
        <f t="shared" si="0"/>
        <v>7250</v>
      </c>
      <c r="AA22" s="8">
        <v>30000</v>
      </c>
      <c r="AB22" s="8" t="s">
        <v>28</v>
      </c>
      <c r="AC22" s="8" t="str">
        <f>IF(COUNTBLANK(Raw_Data!N22)=0,Raw_Data!N22,"Processing")</f>
        <v>Delivered</v>
      </c>
    </row>
    <row r="23" spans="16:29" x14ac:dyDescent="0.3">
      <c r="P23" s="8" t="str">
        <f>IF(COUNTBLANK(Raw_Data!A23)=0,Raw_Data!A23,"GUEST USER")</f>
        <v>ORD1056</v>
      </c>
      <c r="Q23" s="8" t="str">
        <f>IF(COUNTBLANK(Raw_Data!B23)=0,Raw_Data!B23,"UNKNOWN")</f>
        <v>Anusha Dey</v>
      </c>
      <c r="R23" s="8" t="str">
        <f>IF(COUNTBLANK(Raw_Data!C23)=0,Raw_Data!C23,"UNKNOWN")</f>
        <v>Pen Pack</v>
      </c>
      <c r="S23" s="8" t="str">
        <f>IF(COUNTBLANK(Raw_Data!D23)=0,Raw_Data!D23,"UNKNOWN")</f>
        <v>Stationery</v>
      </c>
      <c r="T23" s="8" t="str">
        <f>IF(COUNTBLANK(Raw_Data!E23)=0,Raw_Data!E23,"UNKNOWN")</f>
        <v>South</v>
      </c>
      <c r="U23" s="8" t="str">
        <f>IF(COUNTBLANK(Raw_Data!F23)=0,Raw_Data!F23,"SOMEONE")</f>
        <v>Pooja Dey</v>
      </c>
      <c r="V23" s="8">
        <f>IF(COUNTBLANK(Raw_Data!G23)=0,Raw_Data!G23,0)</f>
        <v>32</v>
      </c>
      <c r="W23" s="8">
        <f>IF(COUNTBLANK(Raw_Data!H23)=0,Raw_Data!H23,0)</f>
        <v>148</v>
      </c>
      <c r="X23" s="8">
        <f>Raw_Data!H23*Raw_Data!G23</f>
        <v>4736</v>
      </c>
      <c r="Y23" s="8">
        <v>2000</v>
      </c>
      <c r="Z23" s="8">
        <f t="shared" si="0"/>
        <v>2736</v>
      </c>
      <c r="AA23" s="8">
        <v>5200</v>
      </c>
      <c r="AB23" s="8" t="s">
        <v>26</v>
      </c>
      <c r="AC23" s="8" t="str">
        <f>IF(COUNTBLANK(Raw_Data!N23)=0,Raw_Data!N23,"Processing")</f>
        <v>Delivered</v>
      </c>
    </row>
    <row r="24" spans="16:29" x14ac:dyDescent="0.3">
      <c r="P24" s="8" t="str">
        <f>IF(COUNTBLANK(Raw_Data!A24)=0,Raw_Data!A24,"GUEST USER")</f>
        <v>ORD1148</v>
      </c>
      <c r="Q24" s="8" t="str">
        <f>IF(COUNTBLANK(Raw_Data!B24)=0,Raw_Data!B24,"UNKNOWN")</f>
        <v>Riya Dutta</v>
      </c>
      <c r="R24" s="8" t="str">
        <f>IF(COUNTBLANK(Raw_Data!C24)=0,Raw_Data!C24,"UNKNOWN")</f>
        <v>Desk</v>
      </c>
      <c r="S24" s="8" t="str">
        <f>IF(COUNTBLANK(Raw_Data!D24)=0,Raw_Data!D24,"UNKNOWN")</f>
        <v>Furniture</v>
      </c>
      <c r="T24" s="8" t="str">
        <f>IF(COUNTBLANK(Raw_Data!E24)=0,Raw_Data!E24,"UNKNOWN")</f>
        <v>South</v>
      </c>
      <c r="U24" s="8" t="str">
        <f>IF(COUNTBLANK(Raw_Data!F24)=0,Raw_Data!F24,"SOMEONE")</f>
        <v>Pooja Dey</v>
      </c>
      <c r="V24" s="8">
        <f>IF(COUNTBLANK(Raw_Data!G24)=0,Raw_Data!G24,0)</f>
        <v>2</v>
      </c>
      <c r="W24" s="8">
        <f>IF(COUNTBLANK(Raw_Data!H24)=0,Raw_Data!H24,0)</f>
        <v>9420</v>
      </c>
      <c r="X24" s="8">
        <f>Raw_Data!H24*Raw_Data!G24</f>
        <v>18840</v>
      </c>
      <c r="Y24" s="8">
        <v>14020</v>
      </c>
      <c r="Z24" s="8">
        <f t="shared" si="0"/>
        <v>4820</v>
      </c>
      <c r="AA24" s="8">
        <v>21000</v>
      </c>
      <c r="AB24" s="8" t="s">
        <v>28</v>
      </c>
      <c r="AC24" s="8" t="str">
        <f>IF(COUNTBLANK(Raw_Data!N24)=0,Raw_Data!N24,"Processing")</f>
        <v>Delivered</v>
      </c>
    </row>
    <row r="25" spans="16:29" x14ac:dyDescent="0.3">
      <c r="P25" s="8" t="str">
        <f>IF(COUNTBLANK(Raw_Data!A25)=0,Raw_Data!A25,"GUEST USER")</f>
        <v>ORD1110</v>
      </c>
      <c r="Q25" s="8" t="str">
        <f>IF(COUNTBLANK(Raw_Data!B25)=0,Raw_Data!B25,"UNKNOWN")</f>
        <v>Trisha Roy</v>
      </c>
      <c r="R25" s="8" t="str">
        <f>IF(COUNTBLANK(Raw_Data!C25)=0,Raw_Data!C25,"UNKNOWN")</f>
        <v>Pen Pack</v>
      </c>
      <c r="S25" s="8" t="str">
        <f>IF(COUNTBLANK(Raw_Data!D25)=0,Raw_Data!D25,"UNKNOWN")</f>
        <v>Stationery</v>
      </c>
      <c r="T25" s="8" t="str">
        <f>IF(COUNTBLANK(Raw_Data!E25)=0,Raw_Data!E25,"UNKNOWN")</f>
        <v>North</v>
      </c>
      <c r="U25" s="8" t="str">
        <f>IF(COUNTBLANK(Raw_Data!F25)=0,Raw_Data!F25,"SOMEONE")</f>
        <v>Sneha Roy</v>
      </c>
      <c r="V25" s="8">
        <f>IF(COUNTBLANK(Raw_Data!G25)=0,Raw_Data!G25,0)</f>
        <v>30</v>
      </c>
      <c r="W25" s="8">
        <f>IF(COUNTBLANK(Raw_Data!H25)=0,Raw_Data!H25,0)</f>
        <v>147</v>
      </c>
      <c r="X25" s="8">
        <f>Raw_Data!H25*Raw_Data!G25</f>
        <v>4410</v>
      </c>
      <c r="Y25" s="8">
        <v>1820</v>
      </c>
      <c r="Z25" s="8">
        <f t="shared" si="0"/>
        <v>2590</v>
      </c>
      <c r="AA25" s="8">
        <v>5000</v>
      </c>
      <c r="AB25" s="8" t="s">
        <v>26</v>
      </c>
      <c r="AC25" s="8" t="str">
        <f>IF(COUNTBLANK(Raw_Data!N25)=0,Raw_Data!N25,"Processing")</f>
        <v>Delivered</v>
      </c>
    </row>
    <row r="26" spans="16:29" x14ac:dyDescent="0.3">
      <c r="P26" s="8" t="str">
        <f>IF(COUNTBLANK(Raw_Data!A26)=0,Raw_Data!A26,"GUEST USER")</f>
        <v>ORD1109</v>
      </c>
      <c r="Q26" s="8" t="str">
        <f>IF(COUNTBLANK(Raw_Data!B26)=0,Raw_Data!B26,"UNKNOWN")</f>
        <v>Debashis Pal</v>
      </c>
      <c r="R26" s="8" t="str">
        <f>IF(COUNTBLANK(Raw_Data!C26)=0,Raw_Data!C26,"UNKNOWN")</f>
        <v>Office Chair</v>
      </c>
      <c r="S26" s="8" t="str">
        <f>IF(COUNTBLANK(Raw_Data!D26)=0,Raw_Data!D26,"UNKNOWN")</f>
        <v>Furniture</v>
      </c>
      <c r="T26" s="8" t="str">
        <f>IF(COUNTBLANK(Raw_Data!E26)=0,Raw_Data!E26,"UNKNOWN")</f>
        <v>East</v>
      </c>
      <c r="U26" s="8" t="str">
        <f>IF(COUNTBLANK(Raw_Data!F26)=0,Raw_Data!F26,"SOMEONE")</f>
        <v>Rahul Das</v>
      </c>
      <c r="V26" s="8">
        <f>IF(COUNTBLANK(Raw_Data!G26)=0,Raw_Data!G26,0)</f>
        <v>3</v>
      </c>
      <c r="W26" s="8">
        <f>IF(COUNTBLANK(Raw_Data!H26)=0,Raw_Data!H26,0)</f>
        <v>6780</v>
      </c>
      <c r="X26" s="8">
        <f>Raw_Data!H26*Raw_Data!G26</f>
        <v>20340</v>
      </c>
      <c r="Y26" s="8">
        <v>15000</v>
      </c>
      <c r="Z26" s="8">
        <f t="shared" si="0"/>
        <v>5340</v>
      </c>
      <c r="AA26" s="8">
        <v>23000</v>
      </c>
      <c r="AB26" s="8" t="s">
        <v>28</v>
      </c>
      <c r="AC26" s="8" t="str">
        <f>IF(COUNTBLANK(Raw_Data!N26)=0,Raw_Data!N26,"Processing")</f>
        <v>Pending</v>
      </c>
    </row>
    <row r="27" spans="16:29" x14ac:dyDescent="0.3">
      <c r="P27" s="8" t="str">
        <f>IF(COUNTBLANK(Raw_Data!A27)=0,Raw_Data!A27,"GUEST USER")</f>
        <v>ORD1143</v>
      </c>
      <c r="Q27" s="8" t="str">
        <f>IF(COUNTBLANK(Raw_Data!B27)=0,Raw_Data!B27,"UNKNOWN")</f>
        <v>Rohan Dasgupta</v>
      </c>
      <c r="R27" s="8" t="str">
        <f>IF(COUNTBLANK(Raw_Data!C27)=0,Raw_Data!C27,"UNKNOWN")</f>
        <v>Marker Set</v>
      </c>
      <c r="S27" s="8" t="str">
        <f>IF(COUNTBLANK(Raw_Data!D27)=0,Raw_Data!D27,"UNKNOWN")</f>
        <v>Stationery</v>
      </c>
      <c r="T27" s="8" t="str">
        <f>IF(COUNTBLANK(Raw_Data!E27)=0,Raw_Data!E27,"UNKNOWN")</f>
        <v>West</v>
      </c>
      <c r="U27" s="8" t="str">
        <f>IF(COUNTBLANK(Raw_Data!F27)=0,Raw_Data!F27,"SOMEONE")</f>
        <v>Amit Paul</v>
      </c>
      <c r="V27" s="8">
        <f>IF(COUNTBLANK(Raw_Data!G27)=0,Raw_Data!G27,0)</f>
        <v>22</v>
      </c>
      <c r="W27" s="8">
        <f>IF(COUNTBLANK(Raw_Data!H27)=0,Raw_Data!H27,0)</f>
        <v>251</v>
      </c>
      <c r="X27" s="8">
        <f>Raw_Data!H27*Raw_Data!G27</f>
        <v>5522</v>
      </c>
      <c r="Y27" s="8">
        <v>2280</v>
      </c>
      <c r="Z27" s="8">
        <f t="shared" si="0"/>
        <v>3242</v>
      </c>
      <c r="AA27" s="8">
        <v>6000</v>
      </c>
      <c r="AB27" s="8" t="s">
        <v>26</v>
      </c>
      <c r="AC27" s="8" t="str">
        <f>IF(COUNTBLANK(Raw_Data!N27)=0,Raw_Data!N27,"Processing")</f>
        <v>Delivered</v>
      </c>
    </row>
    <row r="28" spans="16:29" x14ac:dyDescent="0.3">
      <c r="P28" s="8" t="str">
        <f>IF(COUNTBLANK(Raw_Data!A28)=0,Raw_Data!A28,"GUEST USER")</f>
        <v>ORD1026</v>
      </c>
      <c r="Q28" s="8" t="str">
        <f>IF(COUNTBLANK(Raw_Data!B28)=0,Raw_Data!B28,"UNKNOWN")</f>
        <v>Riya Dutta</v>
      </c>
      <c r="R28" s="8" t="str">
        <f>IF(COUNTBLANK(Raw_Data!C28)=0,Raw_Data!C28,"UNKNOWN")</f>
        <v>Marker Set</v>
      </c>
      <c r="S28" s="8" t="str">
        <f>IF(COUNTBLANK(Raw_Data!D28)=0,Raw_Data!D28,"UNKNOWN")</f>
        <v>Stationery</v>
      </c>
      <c r="T28" s="8" t="str">
        <f>IF(COUNTBLANK(Raw_Data!E28)=0,Raw_Data!E28,"UNKNOWN")</f>
        <v>North</v>
      </c>
      <c r="U28" s="8" t="str">
        <f>IF(COUNTBLANK(Raw_Data!F28)=0,Raw_Data!F28,"SOMEONE")</f>
        <v>Sneha Roy</v>
      </c>
      <c r="V28" s="8">
        <f>IF(COUNTBLANK(Raw_Data!G28)=0,Raw_Data!G28,0)</f>
        <v>15</v>
      </c>
      <c r="W28" s="8">
        <f>IF(COUNTBLANK(Raw_Data!H28)=0,Raw_Data!H28,0)</f>
        <v>260</v>
      </c>
      <c r="X28" s="8">
        <f>Raw_Data!H28*Raw_Data!G28</f>
        <v>3900</v>
      </c>
      <c r="Y28" s="8">
        <v>1700</v>
      </c>
      <c r="Z28" s="8">
        <f t="shared" si="0"/>
        <v>2200</v>
      </c>
      <c r="AA28" s="8">
        <v>4500</v>
      </c>
      <c r="AB28" s="8" t="s">
        <v>28</v>
      </c>
      <c r="AC28" s="8" t="str">
        <f>IF(COUNTBLANK(Raw_Data!N28)=0,Raw_Data!N28,"Processing")</f>
        <v>Delivered</v>
      </c>
    </row>
    <row r="29" spans="16:29" x14ac:dyDescent="0.3">
      <c r="P29" s="8" t="str">
        <f>IF(COUNTBLANK(Raw_Data!A29)=0,Raw_Data!A29,"GUEST USER")</f>
        <v>ORD1126</v>
      </c>
      <c r="Q29" s="8" t="str">
        <f>IF(COUNTBLANK(Raw_Data!B29)=0,Raw_Data!B29,"UNKNOWN")</f>
        <v>Diya Ghosh</v>
      </c>
      <c r="R29" s="8" t="str">
        <f>IF(COUNTBLANK(Raw_Data!C29)=0,Raw_Data!C29,"UNKNOWN")</f>
        <v>Laptop</v>
      </c>
      <c r="S29" s="8" t="str">
        <f>IF(COUNTBLANK(Raw_Data!D29)=0,Raw_Data!D29,"UNKNOWN")</f>
        <v>Electronics</v>
      </c>
      <c r="T29" s="8" t="str">
        <f>IF(COUNTBLANK(Raw_Data!E29)=0,Raw_Data!E29,"UNKNOWN")</f>
        <v>North</v>
      </c>
      <c r="U29" s="8" t="str">
        <f>IF(COUNTBLANK(Raw_Data!F29)=0,Raw_Data!F29,"SOMEONE")</f>
        <v>Sneha Roy</v>
      </c>
      <c r="V29" s="8">
        <f>IF(COUNTBLANK(Raw_Data!G29)=0,Raw_Data!G29,0)</f>
        <v>2</v>
      </c>
      <c r="W29" s="8">
        <f>IF(COUNTBLANK(Raw_Data!H29)=0,Raw_Data!H29,0)</f>
        <v>56750</v>
      </c>
      <c r="X29" s="8">
        <f>Raw_Data!H29*Raw_Data!G29</f>
        <v>113500</v>
      </c>
      <c r="Y29" s="8">
        <v>94200</v>
      </c>
      <c r="Z29" s="8">
        <f t="shared" si="0"/>
        <v>19300</v>
      </c>
      <c r="AA29" s="8">
        <v>126000</v>
      </c>
      <c r="AB29" s="8" t="s">
        <v>19</v>
      </c>
      <c r="AC29" s="8" t="str">
        <f>IF(COUNTBLANK(Raw_Data!N29)=0,Raw_Data!N29,"Processing")</f>
        <v>Delivered</v>
      </c>
    </row>
    <row r="30" spans="16:29" x14ac:dyDescent="0.3">
      <c r="P30" s="8" t="str">
        <f>IF(COUNTBLANK(Raw_Data!A30)=0,Raw_Data!A30,"GUEST USER")</f>
        <v>ORD1017</v>
      </c>
      <c r="Q30" s="8" t="str">
        <f>IF(COUNTBLANK(Raw_Data!B30)=0,Raw_Data!B30,"UNKNOWN")</f>
        <v>Rajiv Ghosh</v>
      </c>
      <c r="R30" s="8" t="str">
        <f>IF(COUNTBLANK(Raw_Data!C30)=0,Raw_Data!C30,"UNKNOWN")</f>
        <v>Monitor</v>
      </c>
      <c r="S30" s="8" t="str">
        <f>IF(COUNTBLANK(Raw_Data!D30)=0,Raw_Data!D30,"UNKNOWN")</f>
        <v>Electronics</v>
      </c>
      <c r="T30" s="8" t="str">
        <f>IF(COUNTBLANK(Raw_Data!E30)=0,Raw_Data!E30,"UNKNOWN")</f>
        <v>East</v>
      </c>
      <c r="U30" s="8" t="str">
        <f>IF(COUNTBLANK(Raw_Data!F30)=0,Raw_Data!F30,"SOMEONE")</f>
        <v>Rahul Das</v>
      </c>
      <c r="V30" s="8">
        <f>IF(COUNTBLANK(Raw_Data!G30)=0,Raw_Data!G30,0)</f>
        <v>3</v>
      </c>
      <c r="W30" s="8">
        <f>IF(COUNTBLANK(Raw_Data!H30)=0,Raw_Data!H30,0)</f>
        <v>12500</v>
      </c>
      <c r="X30" s="8">
        <f>Raw_Data!H30*Raw_Data!G30</f>
        <v>37500</v>
      </c>
      <c r="Y30" s="8">
        <v>29000</v>
      </c>
      <c r="Z30" s="8">
        <f t="shared" si="0"/>
        <v>8500</v>
      </c>
      <c r="AA30" s="8">
        <v>42000</v>
      </c>
      <c r="AB30" s="8" t="s">
        <v>19</v>
      </c>
      <c r="AC30" s="8" t="str">
        <f>IF(COUNTBLANK(Raw_Data!N30)=0,Raw_Data!N30,"Processing")</f>
        <v>Delivered</v>
      </c>
    </row>
    <row r="31" spans="16:29" x14ac:dyDescent="0.3">
      <c r="P31" s="8" t="str">
        <f>IF(COUNTBLANK(Raw_Data!A31)=0,Raw_Data!A31,"GUEST USER")</f>
        <v>ORD1174</v>
      </c>
      <c r="Q31" s="8" t="str">
        <f>IF(COUNTBLANK(Raw_Data!B31)=0,Raw_Data!B31,"UNKNOWN")</f>
        <v>Trisha Ghosh</v>
      </c>
      <c r="R31" s="8" t="str">
        <f>IF(COUNTBLANK(Raw_Data!C31)=0,Raw_Data!C31,"UNKNOWN")</f>
        <v>Printer</v>
      </c>
      <c r="S31" s="8" t="str">
        <f>IF(COUNTBLANK(Raw_Data!D31)=0,Raw_Data!D31,"UNKNOWN")</f>
        <v>Electronics</v>
      </c>
      <c r="T31" s="8" t="str">
        <f>IF(COUNTBLANK(Raw_Data!E31)=0,Raw_Data!E31,"UNKNOWN")</f>
        <v>North</v>
      </c>
      <c r="U31" s="8" t="str">
        <f>IF(COUNTBLANK(Raw_Data!F31)=0,Raw_Data!F31,"SOMEONE")</f>
        <v>Sneha Roy</v>
      </c>
      <c r="V31" s="8">
        <f>IF(COUNTBLANK(Raw_Data!G31)=0,Raw_Data!G31,0)</f>
        <v>2</v>
      </c>
      <c r="W31" s="8">
        <f>IF(COUNTBLANK(Raw_Data!H31)=0,Raw_Data!H31,0)</f>
        <v>15340</v>
      </c>
      <c r="X31" s="8">
        <f>Raw_Data!H31*Raw_Data!G31</f>
        <v>30680</v>
      </c>
      <c r="Y31" s="8">
        <v>23880</v>
      </c>
      <c r="Z31" s="8">
        <f t="shared" si="0"/>
        <v>6800</v>
      </c>
      <c r="AA31" s="8">
        <v>34500</v>
      </c>
      <c r="AB31" s="8" t="s">
        <v>19</v>
      </c>
      <c r="AC31" s="8" t="str">
        <f>IF(COUNTBLANK(Raw_Data!N31)=0,Raw_Data!N31,"Processing")</f>
        <v>Delivered</v>
      </c>
    </row>
    <row r="32" spans="16:29" x14ac:dyDescent="0.3">
      <c r="P32" s="8" t="str">
        <f>IF(COUNTBLANK(Raw_Data!A32)=0,Raw_Data!A32,"GUEST USER")</f>
        <v>ORD1193</v>
      </c>
      <c r="Q32" s="8" t="str">
        <f>IF(COUNTBLANK(Raw_Data!B32)=0,Raw_Data!B32,"UNKNOWN")</f>
        <v>Arjun Das</v>
      </c>
      <c r="R32" s="8" t="str">
        <f>IF(COUNTBLANK(Raw_Data!C32)=0,Raw_Data!C32,"UNKNOWN")</f>
        <v>Desk</v>
      </c>
      <c r="S32" s="8" t="str">
        <f>IF(COUNTBLANK(Raw_Data!D32)=0,Raw_Data!D32,"UNKNOWN")</f>
        <v>Furniture</v>
      </c>
      <c r="T32" s="8" t="str">
        <f>IF(COUNTBLANK(Raw_Data!E32)=0,Raw_Data!E32,"UNKNOWN")</f>
        <v>East</v>
      </c>
      <c r="U32" s="8" t="str">
        <f>IF(COUNTBLANK(Raw_Data!F32)=0,Raw_Data!F32,"SOMEONE")</f>
        <v>Rahul Das</v>
      </c>
      <c r="V32" s="8">
        <f>IF(COUNTBLANK(Raw_Data!G32)=0,Raw_Data!G32,0)</f>
        <v>2</v>
      </c>
      <c r="W32" s="8">
        <f>IF(COUNTBLANK(Raw_Data!H32)=0,Raw_Data!H32,0)</f>
        <v>9440</v>
      </c>
      <c r="X32" s="8">
        <f>Raw_Data!H32*Raw_Data!G32</f>
        <v>18880</v>
      </c>
      <c r="Y32" s="8">
        <v>14020</v>
      </c>
      <c r="Z32" s="8">
        <f t="shared" si="0"/>
        <v>4860</v>
      </c>
      <c r="AA32" s="8">
        <v>21000</v>
      </c>
      <c r="AB32" s="8" t="s">
        <v>28</v>
      </c>
      <c r="AC32" s="8" t="str">
        <f>IF(COUNTBLANK(Raw_Data!N32)=0,Raw_Data!N32,"Processing")</f>
        <v>Delivered</v>
      </c>
    </row>
    <row r="33" spans="16:29" x14ac:dyDescent="0.3">
      <c r="P33" s="8" t="str">
        <f>IF(COUNTBLANK(Raw_Data!A33)=0,Raw_Data!A33,"GUEST USER")</f>
        <v>ORD1070</v>
      </c>
      <c r="Q33" s="8" t="str">
        <f>IF(COUNTBLANK(Raw_Data!B33)=0,Raw_Data!B33,"UNKNOWN")</f>
        <v>Tanisha Saha</v>
      </c>
      <c r="R33" s="8" t="str">
        <f>IF(COUNTBLANK(Raw_Data!C33)=0,Raw_Data!C33,"UNKNOWN")</f>
        <v>Bookshelf</v>
      </c>
      <c r="S33" s="8" t="str">
        <f>IF(COUNTBLANK(Raw_Data!D33)=0,Raw_Data!D33,"UNKNOWN")</f>
        <v>Furniture</v>
      </c>
      <c r="T33" s="8" t="str">
        <f>IF(COUNTBLANK(Raw_Data!E33)=0,Raw_Data!E33,"UNKNOWN")</f>
        <v>North</v>
      </c>
      <c r="U33" s="8" t="str">
        <f>IF(COUNTBLANK(Raw_Data!F33)=0,Raw_Data!F33,"SOMEONE")</f>
        <v>Sneha Roy</v>
      </c>
      <c r="V33" s="8">
        <f>IF(COUNTBLANK(Raw_Data!G33)=0,Raw_Data!G33,0)</f>
        <v>1</v>
      </c>
      <c r="W33" s="8">
        <f>IF(COUNTBLANK(Raw_Data!H33)=0,Raw_Data!H33,0)</f>
        <v>11400</v>
      </c>
      <c r="X33" s="8">
        <f>Raw_Data!H33*Raw_Data!G33</f>
        <v>11400</v>
      </c>
      <c r="Y33" s="8">
        <v>8600</v>
      </c>
      <c r="Z33" s="8">
        <f t="shared" si="0"/>
        <v>2800</v>
      </c>
      <c r="AA33" s="8">
        <v>13500</v>
      </c>
      <c r="AB33" s="8" t="s">
        <v>28</v>
      </c>
      <c r="AC33" s="8" t="str">
        <f>IF(COUNTBLANK(Raw_Data!N33)=0,Raw_Data!N33,"Processing")</f>
        <v>Delivered</v>
      </c>
    </row>
    <row r="34" spans="16:29" x14ac:dyDescent="0.3">
      <c r="P34" s="8" t="str">
        <f>IF(COUNTBLANK(Raw_Data!A34)=0,Raw_Data!A34,"GUEST USER")</f>
        <v>ORD1102</v>
      </c>
      <c r="Q34" s="8" t="str">
        <f>IF(COUNTBLANK(Raw_Data!B34)=0,Raw_Data!B34,"UNKNOWN")</f>
        <v>Rohit Sen</v>
      </c>
      <c r="R34" s="8" t="str">
        <f>IF(COUNTBLANK(Raw_Data!C34)=0,Raw_Data!C34,"UNKNOWN")</f>
        <v>Printer</v>
      </c>
      <c r="S34" s="8" t="str">
        <f>IF(COUNTBLANK(Raw_Data!D34)=0,Raw_Data!D34,"UNKNOWN")</f>
        <v>Electronics</v>
      </c>
      <c r="T34" s="8" t="str">
        <f>IF(COUNTBLANK(Raw_Data!E34)=0,Raw_Data!E34,"UNKNOWN")</f>
        <v>North</v>
      </c>
      <c r="U34" s="8" t="str">
        <f>IF(COUNTBLANK(Raw_Data!F34)=0,Raw_Data!F34,"SOMEONE")</f>
        <v>Sneha Roy</v>
      </c>
      <c r="V34" s="8">
        <f>IF(COUNTBLANK(Raw_Data!G34)=0,Raw_Data!G34,0)</f>
        <v>2</v>
      </c>
      <c r="W34" s="8">
        <f>IF(COUNTBLANK(Raw_Data!H34)=0,Raw_Data!H34,0)</f>
        <v>15350</v>
      </c>
      <c r="X34" s="8">
        <f>Raw_Data!H34*Raw_Data!G34</f>
        <v>30700</v>
      </c>
      <c r="Y34" s="8">
        <v>23850</v>
      </c>
      <c r="Z34" s="8">
        <f t="shared" si="0"/>
        <v>6850</v>
      </c>
      <c r="AA34" s="8">
        <v>34500</v>
      </c>
      <c r="AB34" s="8" t="s">
        <v>19</v>
      </c>
      <c r="AC34" s="8" t="str">
        <f>IF(COUNTBLANK(Raw_Data!N34)=0,Raw_Data!N34,"Processing")</f>
        <v>Delivered</v>
      </c>
    </row>
    <row r="35" spans="16:29" x14ac:dyDescent="0.3">
      <c r="P35" s="8" t="str">
        <f>IF(COUNTBLANK(Raw_Data!A35)=0,Raw_Data!A35,"GUEST USER")</f>
        <v>ORD1068</v>
      </c>
      <c r="Q35" s="8" t="str">
        <f>IF(COUNTBLANK(Raw_Data!B35)=0,Raw_Data!B35,"UNKNOWN")</f>
        <v>Shalini Dutta</v>
      </c>
      <c r="R35" s="8" t="str">
        <f>IF(COUNTBLANK(Raw_Data!C35)=0,Raw_Data!C35,"UNKNOWN")</f>
        <v>Notebook</v>
      </c>
      <c r="S35" s="8" t="str">
        <f>IF(COUNTBLANK(Raw_Data!D35)=0,Raw_Data!D35,"UNKNOWN")</f>
        <v>Stationery</v>
      </c>
      <c r="T35" s="8" t="str">
        <f>IF(COUNTBLANK(Raw_Data!E35)=0,Raw_Data!E35,"UNKNOWN")</f>
        <v>South</v>
      </c>
      <c r="U35" s="8" t="str">
        <f>IF(COUNTBLANK(Raw_Data!F35)=0,Raw_Data!F35,"SOMEONE")</f>
        <v>Pooja Dey</v>
      </c>
      <c r="V35" s="8">
        <f>IF(COUNTBLANK(Raw_Data!G35)=0,Raw_Data!G35,0)</f>
        <v>24</v>
      </c>
      <c r="W35" s="8">
        <f>IF(COUNTBLANK(Raw_Data!H35)=0,Raw_Data!H35,0)</f>
        <v>108</v>
      </c>
      <c r="X35" s="8">
        <f>Raw_Data!H35*Raw_Data!G35</f>
        <v>2592</v>
      </c>
      <c r="Y35" s="8">
        <v>1250</v>
      </c>
      <c r="Z35" s="8">
        <f t="shared" si="0"/>
        <v>1342</v>
      </c>
      <c r="AA35" s="8">
        <v>3200</v>
      </c>
      <c r="AB35" s="8" t="s">
        <v>26</v>
      </c>
      <c r="AC35" s="8" t="str">
        <f>IF(COUNTBLANK(Raw_Data!N35)=0,Raw_Data!N35,"Processing")</f>
        <v>Delivered</v>
      </c>
    </row>
    <row r="36" spans="16:29" x14ac:dyDescent="0.3">
      <c r="P36" s="8" t="str">
        <f>IF(COUNTBLANK(Raw_Data!A36)=0,Raw_Data!A36,"GUEST USER")</f>
        <v>ORD1105</v>
      </c>
      <c r="Q36" s="8" t="str">
        <f>IF(COUNTBLANK(Raw_Data!B36)=0,Raw_Data!B36,"UNKNOWN")</f>
        <v>Arijit Sharma</v>
      </c>
      <c r="R36" s="8" t="str">
        <f>IF(COUNTBLANK(Raw_Data!C36)=0,Raw_Data!C36,"UNKNOWN")</f>
        <v>Monitor</v>
      </c>
      <c r="S36" s="8" t="str">
        <f>IF(COUNTBLANK(Raw_Data!D36)=0,Raw_Data!D36,"UNKNOWN")</f>
        <v>Electronics</v>
      </c>
      <c r="T36" s="8" t="str">
        <f>IF(COUNTBLANK(Raw_Data!E36)=0,Raw_Data!E36,"UNKNOWN")</f>
        <v>East</v>
      </c>
      <c r="U36" s="8" t="str">
        <f>IF(COUNTBLANK(Raw_Data!F36)=0,Raw_Data!F36,"SOMEONE")</f>
        <v>Rahul Das</v>
      </c>
      <c r="V36" s="8">
        <f>IF(COUNTBLANK(Raw_Data!G36)=0,Raw_Data!G36,0)</f>
        <v>1</v>
      </c>
      <c r="W36" s="8">
        <f>IF(COUNTBLANK(Raw_Data!H36)=0,Raw_Data!H36,0)</f>
        <v>12300</v>
      </c>
      <c r="X36" s="8">
        <f>Raw_Data!H36*Raw_Data!G36</f>
        <v>12300</v>
      </c>
      <c r="Y36" s="8">
        <v>9450</v>
      </c>
      <c r="Z36" s="8">
        <f t="shared" si="0"/>
        <v>2850</v>
      </c>
      <c r="AA36" s="8">
        <v>14500</v>
      </c>
      <c r="AB36" s="8" t="s">
        <v>19</v>
      </c>
      <c r="AC36" s="8" t="str">
        <f>IF(COUNTBLANK(Raw_Data!N36)=0,Raw_Data!N36,"Processing")</f>
        <v>Delivered</v>
      </c>
    </row>
    <row r="37" spans="16:29" x14ac:dyDescent="0.3">
      <c r="P37" s="8" t="str">
        <f>IF(COUNTBLANK(Raw_Data!A37)=0,Raw_Data!A37,"GUEST USER")</f>
        <v>ORD1133</v>
      </c>
      <c r="Q37" s="8" t="str">
        <f>IF(COUNTBLANK(Raw_Data!B37)=0,Raw_Data!B37,"UNKNOWN")</f>
        <v>Rahul Kapoor</v>
      </c>
      <c r="R37" s="8" t="str">
        <f>IF(COUNTBLANK(Raw_Data!C37)=0,Raw_Data!C37,"UNKNOWN")</f>
        <v>Bookshelf</v>
      </c>
      <c r="S37" s="8" t="str">
        <f>IF(COUNTBLANK(Raw_Data!D37)=0,Raw_Data!D37,"UNKNOWN")</f>
        <v>Furniture</v>
      </c>
      <c r="T37" s="8" t="str">
        <f>IF(COUNTBLANK(Raw_Data!E37)=0,Raw_Data!E37,"UNKNOWN")</f>
        <v>East</v>
      </c>
      <c r="U37" s="8" t="str">
        <f>IF(COUNTBLANK(Raw_Data!F37)=0,Raw_Data!F37,"SOMEONE")</f>
        <v>Rahul Das</v>
      </c>
      <c r="V37" s="8">
        <f>IF(COUNTBLANK(Raw_Data!G37)=0,Raw_Data!G37,0)</f>
        <v>2</v>
      </c>
      <c r="W37" s="8">
        <f>IF(COUNTBLANK(Raw_Data!H37)=0,Raw_Data!H37,0)</f>
        <v>11380</v>
      </c>
      <c r="X37" s="8">
        <f>Raw_Data!H37*Raw_Data!G37</f>
        <v>22760</v>
      </c>
      <c r="Y37" s="8">
        <v>17250</v>
      </c>
      <c r="Z37" s="8">
        <f t="shared" si="0"/>
        <v>5510</v>
      </c>
      <c r="AA37" s="8">
        <v>25000</v>
      </c>
      <c r="AB37" s="8" t="s">
        <v>28</v>
      </c>
      <c r="AC37" s="8" t="str">
        <f>IF(COUNTBLANK(Raw_Data!N37)=0,Raw_Data!N37,"Processing")</f>
        <v>Delivered</v>
      </c>
    </row>
    <row r="38" spans="16:29" x14ac:dyDescent="0.3">
      <c r="P38" s="8" t="str">
        <f>IF(COUNTBLANK(Raw_Data!A38)=0,Raw_Data!A38,"GUEST USER")</f>
        <v>ORD1181</v>
      </c>
      <c r="Q38" s="8" t="str">
        <f>IF(COUNTBLANK(Raw_Data!B38)=0,Raw_Data!B38,"UNKNOWN")</f>
        <v>Ayan Ghosh</v>
      </c>
      <c r="R38" s="8" t="str">
        <f>IF(COUNTBLANK(Raw_Data!C38)=0,Raw_Data!C38,"UNKNOWN")</f>
        <v>Office Chair</v>
      </c>
      <c r="S38" s="8" t="str">
        <f>IF(COUNTBLANK(Raw_Data!D38)=0,Raw_Data!D38,"UNKNOWN")</f>
        <v>Furniture</v>
      </c>
      <c r="T38" s="8" t="str">
        <f>IF(COUNTBLANK(Raw_Data!E38)=0,Raw_Data!E38,"UNKNOWN")</f>
        <v>East</v>
      </c>
      <c r="U38" s="8" t="str">
        <f>IF(COUNTBLANK(Raw_Data!F38)=0,Raw_Data!F38,"SOMEONE")</f>
        <v>Rahul Das</v>
      </c>
      <c r="V38" s="8">
        <f>IF(COUNTBLANK(Raw_Data!G38)=0,Raw_Data!G38,0)</f>
        <v>3</v>
      </c>
      <c r="W38" s="8">
        <f>IF(COUNTBLANK(Raw_Data!H38)=0,Raw_Data!H38,0)</f>
        <v>6810</v>
      </c>
      <c r="X38" s="8">
        <f>Raw_Data!H38*Raw_Data!G38</f>
        <v>20430</v>
      </c>
      <c r="Y38" s="8">
        <v>15100</v>
      </c>
      <c r="Z38" s="8">
        <f t="shared" si="0"/>
        <v>5330</v>
      </c>
      <c r="AA38" s="8">
        <v>23000</v>
      </c>
      <c r="AB38" s="8" t="s">
        <v>28</v>
      </c>
      <c r="AC38" s="8" t="str">
        <f>IF(COUNTBLANK(Raw_Data!N38)=0,Raw_Data!N38,"Processing")</f>
        <v>Delivered</v>
      </c>
    </row>
    <row r="39" spans="16:29" x14ac:dyDescent="0.3">
      <c r="P39" s="8" t="str">
        <f>IF(COUNTBLANK(Raw_Data!A39)=0,Raw_Data!A39,"GUEST USER")</f>
        <v>ORD1096</v>
      </c>
      <c r="Q39" s="8" t="str">
        <f>IF(COUNTBLANK(Raw_Data!B39)=0,Raw_Data!B39,"UNKNOWN")</f>
        <v>Ishita Kapoor</v>
      </c>
      <c r="R39" s="8" t="str">
        <f>IF(COUNTBLANK(Raw_Data!C39)=0,Raw_Data!C39,"UNKNOWN")</f>
        <v>Monitor</v>
      </c>
      <c r="S39" s="8" t="str">
        <f>IF(COUNTBLANK(Raw_Data!D39)=0,Raw_Data!D39,"UNKNOWN")</f>
        <v>Electronics</v>
      </c>
      <c r="T39" s="8" t="str">
        <f>IF(COUNTBLANK(Raw_Data!E39)=0,Raw_Data!E39,"UNKNOWN")</f>
        <v>South</v>
      </c>
      <c r="U39" s="8" t="str">
        <f>IF(COUNTBLANK(Raw_Data!F39)=0,Raw_Data!F39,"SOMEONE")</f>
        <v>Pooja Dey</v>
      </c>
      <c r="V39" s="8">
        <f>IF(COUNTBLANK(Raw_Data!G39)=0,Raw_Data!G39,0)</f>
        <v>3</v>
      </c>
      <c r="W39" s="8">
        <f>IF(COUNTBLANK(Raw_Data!H39)=0,Raw_Data!H39,0)</f>
        <v>12200</v>
      </c>
      <c r="X39" s="8">
        <f>Raw_Data!H39*Raw_Data!G39</f>
        <v>36600</v>
      </c>
      <c r="Y39" s="8">
        <v>28200</v>
      </c>
      <c r="Z39" s="8">
        <f t="shared" si="0"/>
        <v>8400</v>
      </c>
      <c r="AA39" s="8">
        <v>40500</v>
      </c>
      <c r="AB39" s="8" t="s">
        <v>19</v>
      </c>
      <c r="AC39" s="8" t="str">
        <f>IF(COUNTBLANK(Raw_Data!N39)=0,Raw_Data!N39,"Processing")</f>
        <v>Delivered</v>
      </c>
    </row>
    <row r="40" spans="16:29" x14ac:dyDescent="0.3">
      <c r="P40" s="8" t="str">
        <f>IF(COUNTBLANK(Raw_Data!A40)=0,Raw_Data!A40,"GUEST USER")</f>
        <v>GUEST USER</v>
      </c>
      <c r="Q40" s="8" t="str">
        <f>IF(COUNTBLANK(Raw_Data!B40)=0,Raw_Data!B40,"UNKNOWN")</f>
        <v>Rohan Chatterjee</v>
      </c>
      <c r="R40" s="8" t="str">
        <f>IF(COUNTBLANK(Raw_Data!C40)=0,Raw_Data!C40,"UNKNOWN")</f>
        <v>Pen Pack</v>
      </c>
      <c r="S40" s="8" t="str">
        <f>IF(COUNTBLANK(Raw_Data!D40)=0,Raw_Data!D40,"UNKNOWN")</f>
        <v>Stationery</v>
      </c>
      <c r="T40" s="8" t="str">
        <f>IF(COUNTBLANK(Raw_Data!E40)=0,Raw_Data!E40,"UNKNOWN")</f>
        <v>West</v>
      </c>
      <c r="U40" s="8" t="str">
        <f>IF(COUNTBLANK(Raw_Data!F40)=0,Raw_Data!F40,"SOMEONE")</f>
        <v>Amit Paul</v>
      </c>
      <c r="V40" s="8">
        <f>IF(COUNTBLANK(Raw_Data!G40)=0,Raw_Data!G40,0)</f>
        <v>27</v>
      </c>
      <c r="W40" s="8">
        <f>IF(COUNTBLANK(Raw_Data!H40)=0,Raw_Data!H40,0)</f>
        <v>151</v>
      </c>
      <c r="X40" s="8">
        <f>Raw_Data!H40*Raw_Data!G40</f>
        <v>4077</v>
      </c>
      <c r="Y40" s="8">
        <v>1700</v>
      </c>
      <c r="Z40" s="8">
        <f t="shared" si="0"/>
        <v>2377</v>
      </c>
      <c r="AA40" s="8">
        <v>4700</v>
      </c>
      <c r="AB40" s="8" t="s">
        <v>26</v>
      </c>
      <c r="AC40" s="8" t="str">
        <f>IF(COUNTBLANK(Raw_Data!N40)=0,Raw_Data!N40,"Processing")</f>
        <v>Delivered</v>
      </c>
    </row>
    <row r="41" spans="16:29" x14ac:dyDescent="0.3">
      <c r="P41" s="8" t="str">
        <f>IF(COUNTBLANK(Raw_Data!A41)=0,Raw_Data!A41,"GUEST USER")</f>
        <v>ORD1160</v>
      </c>
      <c r="Q41" s="8" t="str">
        <f>IF(COUNTBLANK(Raw_Data!B41)=0,Raw_Data!B41,"UNKNOWN")</f>
        <v>Sneha Banik</v>
      </c>
      <c r="R41" s="8" t="str">
        <f>IF(COUNTBLANK(Raw_Data!C41)=0,Raw_Data!C41,"UNKNOWN")</f>
        <v>Bookshelf</v>
      </c>
      <c r="S41" s="8" t="str">
        <f>IF(COUNTBLANK(Raw_Data!D41)=0,Raw_Data!D41,"UNKNOWN")</f>
        <v>Furniture</v>
      </c>
      <c r="T41" s="8" t="str">
        <f>IF(COUNTBLANK(Raw_Data!E41)=0,Raw_Data!E41,"UNKNOWN")</f>
        <v>South</v>
      </c>
      <c r="U41" s="8" t="str">
        <f>IF(COUNTBLANK(Raw_Data!F41)=0,Raw_Data!F41,"SOMEONE")</f>
        <v>Pooja Dey</v>
      </c>
      <c r="V41" s="8">
        <f>IF(COUNTBLANK(Raw_Data!G41)=0,Raw_Data!G41,0)</f>
        <v>2</v>
      </c>
      <c r="W41" s="8">
        <f>IF(COUNTBLANK(Raw_Data!H41)=0,Raw_Data!H41,0)</f>
        <v>11410</v>
      </c>
      <c r="X41" s="8">
        <f>Raw_Data!H41*Raw_Data!G41</f>
        <v>22820</v>
      </c>
      <c r="Y41" s="8">
        <v>17300</v>
      </c>
      <c r="Z41" s="8">
        <f t="shared" si="0"/>
        <v>5520</v>
      </c>
      <c r="AA41" s="8">
        <v>25000</v>
      </c>
      <c r="AB41" s="8" t="s">
        <v>28</v>
      </c>
      <c r="AC41" s="8" t="str">
        <f>IF(COUNTBLANK(Raw_Data!N41)=0,Raw_Data!N41,"Processing")</f>
        <v>Delivered</v>
      </c>
    </row>
    <row r="42" spans="16:29" x14ac:dyDescent="0.3">
      <c r="P42" s="8" t="str">
        <f>IF(COUNTBLANK(Raw_Data!A42)=0,Raw_Data!A42,"GUEST USER")</f>
        <v>ORD1198</v>
      </c>
      <c r="Q42" s="8" t="str">
        <f>IF(COUNTBLANK(Raw_Data!B42)=0,Raw_Data!B42,"UNKNOWN")</f>
        <v>Snehal Ghosh</v>
      </c>
      <c r="R42" s="8" t="str">
        <f>IF(COUNTBLANK(Raw_Data!C42)=0,Raw_Data!C42,"UNKNOWN")</f>
        <v>Laptop</v>
      </c>
      <c r="S42" s="8" t="str">
        <f>IF(COUNTBLANK(Raw_Data!D42)=0,Raw_Data!D42,"UNKNOWN")</f>
        <v>Electronics</v>
      </c>
      <c r="T42" s="8" t="str">
        <f>IF(COUNTBLANK(Raw_Data!E42)=0,Raw_Data!E42,"UNKNOWN")</f>
        <v>North</v>
      </c>
      <c r="U42" s="8" t="str">
        <f>IF(COUNTBLANK(Raw_Data!F42)=0,Raw_Data!F42,"SOMEONE")</f>
        <v>Sneha Roy</v>
      </c>
      <c r="V42" s="8">
        <f>IF(COUNTBLANK(Raw_Data!G42)=0,Raw_Data!G42,0)</f>
        <v>2</v>
      </c>
      <c r="W42" s="8">
        <f>IF(COUNTBLANK(Raw_Data!H42)=0,Raw_Data!H42,0)</f>
        <v>57150</v>
      </c>
      <c r="X42" s="8">
        <f>Raw_Data!H42*Raw_Data!G42</f>
        <v>114300</v>
      </c>
      <c r="Y42" s="8">
        <v>94850</v>
      </c>
      <c r="Z42" s="8">
        <f t="shared" si="0"/>
        <v>19450</v>
      </c>
      <c r="AA42" s="8">
        <v>126000</v>
      </c>
      <c r="AB42" s="8" t="s">
        <v>19</v>
      </c>
      <c r="AC42" s="8" t="str">
        <f>IF(COUNTBLANK(Raw_Data!N42)=0,Raw_Data!N42,"Processing")</f>
        <v>Delivered</v>
      </c>
    </row>
    <row r="43" spans="16:29" x14ac:dyDescent="0.3">
      <c r="P43" s="8" t="str">
        <f>IF(COUNTBLANK(Raw_Data!A43)=0,Raw_Data!A43,"GUEST USER")</f>
        <v>ORD1163</v>
      </c>
      <c r="Q43" s="8" t="str">
        <f>IF(COUNTBLANK(Raw_Data!B43)=0,Raw_Data!B43,"UNKNOWN")</f>
        <v>Rohit Banerjee</v>
      </c>
      <c r="R43" s="8" t="str">
        <f>IF(COUNTBLANK(Raw_Data!C43)=0,Raw_Data!C43,"UNKNOWN")</f>
        <v>Office Chair</v>
      </c>
      <c r="S43" s="8" t="str">
        <f>IF(COUNTBLANK(Raw_Data!D43)=0,Raw_Data!D43,"UNKNOWN")</f>
        <v>Furniture</v>
      </c>
      <c r="T43" s="8" t="str">
        <f>IF(COUNTBLANK(Raw_Data!E43)=0,Raw_Data!E43,"UNKNOWN")</f>
        <v>West</v>
      </c>
      <c r="U43" s="8" t="str">
        <f>IF(COUNTBLANK(Raw_Data!F43)=0,Raw_Data!F43,"SOMEONE")</f>
        <v>Amit Paul</v>
      </c>
      <c r="V43" s="8">
        <f>IF(COUNTBLANK(Raw_Data!G43)=0,Raw_Data!G43,0)</f>
        <v>3</v>
      </c>
      <c r="W43" s="8">
        <f>IF(COUNTBLANK(Raw_Data!H43)=0,Raw_Data!H43,0)</f>
        <v>6790</v>
      </c>
      <c r="X43" s="8">
        <f>Raw_Data!H43*Raw_Data!G43</f>
        <v>20370</v>
      </c>
      <c r="Y43" s="8">
        <v>15020</v>
      </c>
      <c r="Z43" s="8">
        <f t="shared" si="0"/>
        <v>5350</v>
      </c>
      <c r="AA43" s="8">
        <v>23000</v>
      </c>
      <c r="AB43" s="8" t="s">
        <v>28</v>
      </c>
      <c r="AC43" s="8" t="str">
        <f>IF(COUNTBLANK(Raw_Data!N43)=0,Raw_Data!N43,"Processing")</f>
        <v>Delivered</v>
      </c>
    </row>
    <row r="44" spans="16:29" x14ac:dyDescent="0.3">
      <c r="P44" s="8" t="str">
        <f>IF(COUNTBLANK(Raw_Data!A44)=0,Raw_Data!A44,"GUEST USER")</f>
        <v>ORD1151</v>
      </c>
      <c r="Q44" s="8" t="str">
        <f>IF(COUNTBLANK(Raw_Data!B44)=0,Raw_Data!B44,"UNKNOWN")</f>
        <v>Aman Saha</v>
      </c>
      <c r="R44" s="8" t="str">
        <f>IF(COUNTBLANK(Raw_Data!C44)=0,Raw_Data!C44,"UNKNOWN")</f>
        <v>Bookshelf</v>
      </c>
      <c r="S44" s="8" t="str">
        <f>IF(COUNTBLANK(Raw_Data!D44)=0,Raw_Data!D44,"UNKNOWN")</f>
        <v>Furniture</v>
      </c>
      <c r="T44" s="8" t="str">
        <f>IF(COUNTBLANK(Raw_Data!E44)=0,Raw_Data!E44,"UNKNOWN")</f>
        <v>West</v>
      </c>
      <c r="U44" s="8" t="str">
        <f>IF(COUNTBLANK(Raw_Data!F44)=0,Raw_Data!F44,"SOMEONE")</f>
        <v>Amit Paul</v>
      </c>
      <c r="V44" s="8">
        <f>IF(COUNTBLANK(Raw_Data!G44)=0,Raw_Data!G44,0)</f>
        <v>1</v>
      </c>
      <c r="W44" s="8">
        <f>IF(COUNTBLANK(Raw_Data!H44)=0,Raw_Data!H44,0)</f>
        <v>11360</v>
      </c>
      <c r="X44" s="8">
        <f>Raw_Data!H44*Raw_Data!G44</f>
        <v>11360</v>
      </c>
      <c r="Y44" s="8">
        <v>8600</v>
      </c>
      <c r="Z44" s="8">
        <f t="shared" si="0"/>
        <v>2760</v>
      </c>
      <c r="AA44" s="8">
        <v>13500</v>
      </c>
      <c r="AB44" s="8" t="s">
        <v>28</v>
      </c>
      <c r="AC44" s="8" t="str">
        <f>IF(COUNTBLANK(Raw_Data!N44)=0,Raw_Data!N44,"Processing")</f>
        <v>Delivered</v>
      </c>
    </row>
    <row r="45" spans="16:29" x14ac:dyDescent="0.3">
      <c r="P45" s="8" t="str">
        <f>IF(COUNTBLANK(Raw_Data!A45)=0,Raw_Data!A45,"GUEST USER")</f>
        <v>ORD1097</v>
      </c>
      <c r="Q45" s="8" t="str">
        <f>IF(COUNTBLANK(Raw_Data!B45)=0,Raw_Data!B45,"UNKNOWN")</f>
        <v>Rahul Verma</v>
      </c>
      <c r="R45" s="8" t="str">
        <f>IF(COUNTBLANK(Raw_Data!C45)=0,Raw_Data!C45,"UNKNOWN")</f>
        <v>Bookshelf</v>
      </c>
      <c r="S45" s="8" t="str">
        <f>IF(COUNTBLANK(Raw_Data!D45)=0,Raw_Data!D45,"UNKNOWN")</f>
        <v>Furniture</v>
      </c>
      <c r="T45" s="8" t="str">
        <f>IF(COUNTBLANK(Raw_Data!E45)=0,Raw_Data!E45,"UNKNOWN")</f>
        <v>East</v>
      </c>
      <c r="U45" s="8" t="str">
        <f>IF(COUNTBLANK(Raw_Data!F45)=0,Raw_Data!F45,"SOMEONE")</f>
        <v>Rahul Das</v>
      </c>
      <c r="V45" s="8">
        <f>IF(COUNTBLANK(Raw_Data!G45)=0,Raw_Data!G45,0)</f>
        <v>2</v>
      </c>
      <c r="W45" s="8">
        <f>IF(COUNTBLANK(Raw_Data!H45)=0,Raw_Data!H45,0)</f>
        <v>11450</v>
      </c>
      <c r="X45" s="8">
        <f>Raw_Data!H45*Raw_Data!G45</f>
        <v>22900</v>
      </c>
      <c r="Y45" s="8">
        <v>17400</v>
      </c>
      <c r="Z45" s="8">
        <f t="shared" si="0"/>
        <v>5500</v>
      </c>
      <c r="AA45" s="8">
        <v>25000</v>
      </c>
      <c r="AB45" s="8" t="s">
        <v>28</v>
      </c>
      <c r="AC45" s="8" t="str">
        <f>IF(COUNTBLANK(Raw_Data!N45)=0,Raw_Data!N45,"Processing")</f>
        <v>Delivered</v>
      </c>
    </row>
    <row r="46" spans="16:29" x14ac:dyDescent="0.3">
      <c r="P46" s="8" t="str">
        <f>IF(COUNTBLANK(Raw_Data!A46)=0,Raw_Data!A46,"GUEST USER")</f>
        <v>ORD1069</v>
      </c>
      <c r="Q46" s="8" t="str">
        <f>IF(COUNTBLANK(Raw_Data!B46)=0,Raw_Data!B46,"UNKNOWN")</f>
        <v>Kabir Roy</v>
      </c>
      <c r="R46" s="8" t="str">
        <f>IF(COUNTBLANK(Raw_Data!C46)=0,Raw_Data!C46,"UNKNOWN")</f>
        <v>Monitor</v>
      </c>
      <c r="S46" s="8" t="str">
        <f>IF(COUNTBLANK(Raw_Data!D46)=0,Raw_Data!D46,"UNKNOWN")</f>
        <v>Electronics</v>
      </c>
      <c r="T46" s="8" t="str">
        <f>IF(COUNTBLANK(Raw_Data!E46)=0,Raw_Data!E46,"UNKNOWN")</f>
        <v>East</v>
      </c>
      <c r="U46" s="8" t="str">
        <f>IF(COUNTBLANK(Raw_Data!F46)=0,Raw_Data!F46,"SOMEONE")</f>
        <v>Rahul Das</v>
      </c>
      <c r="V46" s="8">
        <f>IF(COUNTBLANK(Raw_Data!G46)=0,Raw_Data!G46,0)</f>
        <v>2</v>
      </c>
      <c r="W46" s="8">
        <f>IF(COUNTBLANK(Raw_Data!H46)=0,Raw_Data!H46,0)</f>
        <v>12250</v>
      </c>
      <c r="X46" s="8">
        <f>Raw_Data!H46*Raw_Data!G46</f>
        <v>24500</v>
      </c>
      <c r="Y46" s="8">
        <v>18800</v>
      </c>
      <c r="Z46" s="8">
        <f t="shared" si="0"/>
        <v>5700</v>
      </c>
      <c r="AA46" s="8">
        <v>27000</v>
      </c>
      <c r="AB46" s="8" t="s">
        <v>19</v>
      </c>
      <c r="AC46" s="8" t="str">
        <f>IF(COUNTBLANK(Raw_Data!N46)=0,Raw_Data!N46,"Processing")</f>
        <v>Delivered</v>
      </c>
    </row>
    <row r="47" spans="16:29" x14ac:dyDescent="0.3">
      <c r="P47" s="8" t="str">
        <f>IF(COUNTBLANK(Raw_Data!A47)=0,Raw_Data!A47,"GUEST USER")</f>
        <v>ORD1157</v>
      </c>
      <c r="Q47" s="8" t="str">
        <f>IF(COUNTBLANK(Raw_Data!B47)=0,Raw_Data!B47,"UNKNOWN")</f>
        <v>Anirban Ghosh</v>
      </c>
      <c r="R47" s="8" t="str">
        <f>IF(COUNTBLANK(Raw_Data!C47)=0,Raw_Data!C47,"UNKNOWN")</f>
        <v>Desk</v>
      </c>
      <c r="S47" s="8" t="str">
        <f>IF(COUNTBLANK(Raw_Data!D47)=0,Raw_Data!D47,"UNKNOWN")</f>
        <v>Furniture</v>
      </c>
      <c r="T47" s="8" t="str">
        <f>IF(COUNTBLANK(Raw_Data!E47)=0,Raw_Data!E47,"UNKNOWN")</f>
        <v>East</v>
      </c>
      <c r="U47" s="8" t="str">
        <f>IF(COUNTBLANK(Raw_Data!F47)=0,Raw_Data!F47,"SOMEONE")</f>
        <v>Rahul Das</v>
      </c>
      <c r="V47" s="8">
        <f>IF(COUNTBLANK(Raw_Data!G47)=0,Raw_Data!G47,0)</f>
        <v>3</v>
      </c>
      <c r="W47" s="8">
        <f>IF(COUNTBLANK(Raw_Data!H47)=0,Raw_Data!H47,0)</f>
        <v>9160</v>
      </c>
      <c r="X47" s="8">
        <f>Raw_Data!H47*Raw_Data!G47</f>
        <v>27480</v>
      </c>
      <c r="Y47" s="8">
        <v>20240</v>
      </c>
      <c r="Z47" s="8">
        <f t="shared" si="0"/>
        <v>7240</v>
      </c>
      <c r="AA47" s="8">
        <v>30000</v>
      </c>
      <c r="AB47" s="8" t="s">
        <v>28</v>
      </c>
      <c r="AC47" s="8" t="str">
        <f>IF(COUNTBLANK(Raw_Data!N47)=0,Raw_Data!N47,"Processing")</f>
        <v>Delivered</v>
      </c>
    </row>
    <row r="48" spans="16:29" x14ac:dyDescent="0.3">
      <c r="P48" s="8" t="str">
        <f>IF(COUNTBLANK(Raw_Data!A48)=0,Raw_Data!A48,"GUEST USER")</f>
        <v>ORD1087</v>
      </c>
      <c r="Q48" s="8" t="str">
        <f>IF(COUNTBLANK(Raw_Data!B48)=0,Raw_Data!B48,"UNKNOWN")</f>
        <v>Karan Gupta</v>
      </c>
      <c r="R48" s="8" t="str">
        <f>IF(COUNTBLANK(Raw_Data!C48)=0,Raw_Data!C48,"UNKNOWN")</f>
        <v>Monitor</v>
      </c>
      <c r="S48" s="8" t="str">
        <f>IF(COUNTBLANK(Raw_Data!D48)=0,Raw_Data!D48,"UNKNOWN")</f>
        <v>Electronics</v>
      </c>
      <c r="T48" s="8" t="str">
        <f>IF(COUNTBLANK(Raw_Data!E48)=0,Raw_Data!E48,"UNKNOWN")</f>
        <v>West</v>
      </c>
      <c r="U48" s="8" t="str">
        <f>IF(COUNTBLANK(Raw_Data!F48)=0,Raw_Data!F48,"SOMEONE")</f>
        <v>Amit Paul</v>
      </c>
      <c r="V48" s="8">
        <f>IF(COUNTBLANK(Raw_Data!G48)=0,Raw_Data!G48,0)</f>
        <v>2</v>
      </c>
      <c r="W48" s="8">
        <f>IF(COUNTBLANK(Raw_Data!H48)=0,Raw_Data!H48,0)</f>
        <v>12450</v>
      </c>
      <c r="X48" s="8">
        <f>Raw_Data!H48*Raw_Data!G48</f>
        <v>24900</v>
      </c>
      <c r="Y48" s="8">
        <v>19100</v>
      </c>
      <c r="Z48" s="8">
        <f t="shared" si="0"/>
        <v>5800</v>
      </c>
      <c r="AA48" s="8">
        <v>27500</v>
      </c>
      <c r="AB48" s="8" t="s">
        <v>19</v>
      </c>
      <c r="AC48" s="8" t="str">
        <f>IF(COUNTBLANK(Raw_Data!N48)=0,Raw_Data!N48,"Processing")</f>
        <v>Delivered</v>
      </c>
    </row>
    <row r="49" spans="16:29" x14ac:dyDescent="0.3">
      <c r="P49" s="8" t="str">
        <f>IF(COUNTBLANK(Raw_Data!A49)=0,Raw_Data!A49,"GUEST USER")</f>
        <v>ORD1101</v>
      </c>
      <c r="Q49" s="8" t="str">
        <f>IF(COUNTBLANK(Raw_Data!B49)=0,Raw_Data!B49,"UNKNOWN")</f>
        <v>Ananya Ghosh</v>
      </c>
      <c r="R49" s="8" t="str">
        <f>IF(COUNTBLANK(Raw_Data!C49)=0,Raw_Data!C49,"UNKNOWN")</f>
        <v>Pen Pack</v>
      </c>
      <c r="S49" s="8" t="str">
        <f>IF(COUNTBLANK(Raw_Data!D49)=0,Raw_Data!D49,"UNKNOWN")</f>
        <v>Stationery</v>
      </c>
      <c r="T49" s="8" t="str">
        <f>IF(COUNTBLANK(Raw_Data!E49)=0,Raw_Data!E49,"UNKNOWN")</f>
        <v>East</v>
      </c>
      <c r="U49" s="8" t="str">
        <f>IF(COUNTBLANK(Raw_Data!F49)=0,Raw_Data!F49,"SOMEONE")</f>
        <v>Rahul Das</v>
      </c>
      <c r="V49" s="8">
        <f>IF(COUNTBLANK(Raw_Data!G49)=0,Raw_Data!G49,0)</f>
        <v>28</v>
      </c>
      <c r="W49" s="8">
        <f>IF(COUNTBLANK(Raw_Data!H49)=0,Raw_Data!H49,0)</f>
        <v>150</v>
      </c>
      <c r="X49" s="8">
        <f>Raw_Data!H49*Raw_Data!G49</f>
        <v>4200</v>
      </c>
      <c r="Y49" s="8">
        <v>1750</v>
      </c>
      <c r="Z49" s="8">
        <f t="shared" si="0"/>
        <v>2450</v>
      </c>
      <c r="AA49" s="8">
        <v>4800</v>
      </c>
      <c r="AB49" s="8" t="s">
        <v>26</v>
      </c>
      <c r="AC49" s="8" t="str">
        <f>IF(COUNTBLANK(Raw_Data!N49)=0,Raw_Data!N49,"Processing")</f>
        <v>Delivered</v>
      </c>
    </row>
    <row r="50" spans="16:29" x14ac:dyDescent="0.3">
      <c r="P50" s="8" t="str">
        <f>IF(COUNTBLANK(Raw_Data!A50)=0,Raw_Data!A50,"GUEST USER")</f>
        <v>ORD1039</v>
      </c>
      <c r="Q50" s="8" t="str">
        <f>IF(COUNTBLANK(Raw_Data!B50)=0,Raw_Data!B50,"UNKNOWN")</f>
        <v>Yash Gupta</v>
      </c>
      <c r="R50" s="8" t="str">
        <f>IF(COUNTBLANK(Raw_Data!C50)=0,Raw_Data!C50,"UNKNOWN")</f>
        <v>Printer</v>
      </c>
      <c r="S50" s="8" t="str">
        <f>IF(COUNTBLANK(Raw_Data!D50)=0,Raw_Data!D50,"UNKNOWN")</f>
        <v>Electronics</v>
      </c>
      <c r="T50" s="8" t="str">
        <f>IF(COUNTBLANK(Raw_Data!E50)=0,Raw_Data!E50,"UNKNOWN")</f>
        <v>West</v>
      </c>
      <c r="U50" s="8" t="str">
        <f>IF(COUNTBLANK(Raw_Data!F50)=0,Raw_Data!F50,"SOMEONE")</f>
        <v>Amit Paul</v>
      </c>
      <c r="V50" s="8">
        <f>IF(COUNTBLANK(Raw_Data!G50)=0,Raw_Data!G50,0)</f>
        <v>1</v>
      </c>
      <c r="W50" s="8">
        <f>IF(COUNTBLANK(Raw_Data!H50)=0,Raw_Data!H50,0)</f>
        <v>14900</v>
      </c>
      <c r="X50" s="8">
        <f>Raw_Data!H50*Raw_Data!G50</f>
        <v>14900</v>
      </c>
      <c r="Y50" s="8">
        <v>11700</v>
      </c>
      <c r="Z50" s="8">
        <f t="shared" si="0"/>
        <v>3200</v>
      </c>
      <c r="AA50" s="8">
        <v>17000</v>
      </c>
      <c r="AB50" s="8" t="s">
        <v>26</v>
      </c>
      <c r="AC50" s="8" t="str">
        <f>IF(COUNTBLANK(Raw_Data!N50)=0,Raw_Data!N50,"Processing")</f>
        <v>Delivered</v>
      </c>
    </row>
    <row r="51" spans="16:29" x14ac:dyDescent="0.3">
      <c r="P51" s="8" t="str">
        <f>IF(COUNTBLANK(Raw_Data!A51)=0,Raw_Data!A51,"GUEST USER")</f>
        <v>ORD1025</v>
      </c>
      <c r="Q51" s="8" t="str">
        <f>IF(COUNTBLANK(Raw_Data!B51)=0,Raw_Data!B51,"UNKNOWN")</f>
        <v>Harsh Banerjee</v>
      </c>
      <c r="R51" s="8" t="str">
        <f>IF(COUNTBLANK(Raw_Data!C51)=0,Raw_Data!C51,"UNKNOWN")</f>
        <v>Bookshelf</v>
      </c>
      <c r="S51" s="8" t="str">
        <f>IF(COUNTBLANK(Raw_Data!D51)=0,Raw_Data!D51,"UNKNOWN")</f>
        <v>Furniture</v>
      </c>
      <c r="T51" s="8" t="str">
        <f>IF(COUNTBLANK(Raw_Data!E51)=0,Raw_Data!E51,"UNKNOWN")</f>
        <v>East</v>
      </c>
      <c r="U51" s="8" t="str">
        <f>IF(COUNTBLANK(Raw_Data!F51)=0,Raw_Data!F51,"SOMEONE")</f>
        <v>Rahul Das</v>
      </c>
      <c r="V51" s="8">
        <f>IF(COUNTBLANK(Raw_Data!G51)=0,Raw_Data!G51,0)</f>
        <v>1</v>
      </c>
      <c r="W51" s="8">
        <f>IF(COUNTBLANK(Raw_Data!H51)=0,Raw_Data!H51,0)</f>
        <v>10800</v>
      </c>
      <c r="X51" s="8">
        <f>Raw_Data!H51*Raw_Data!G51</f>
        <v>10800</v>
      </c>
      <c r="Y51" s="8">
        <v>8200</v>
      </c>
      <c r="Z51" s="8">
        <f t="shared" si="0"/>
        <v>2600</v>
      </c>
      <c r="AA51" s="8">
        <v>13000</v>
      </c>
      <c r="AB51" s="8" t="s">
        <v>19</v>
      </c>
      <c r="AC51" s="8" t="str">
        <f>IF(COUNTBLANK(Raw_Data!N51)=0,Raw_Data!N51,"Processing")</f>
        <v>Delivered</v>
      </c>
    </row>
    <row r="52" spans="16:29" x14ac:dyDescent="0.3">
      <c r="P52" s="8" t="str">
        <f>IF(COUNTBLANK(Raw_Data!A52)=0,Raw_Data!A52,"GUEST USER")</f>
        <v>ORD1184</v>
      </c>
      <c r="Q52" s="8" t="str">
        <f>IF(COUNTBLANK(Raw_Data!B52)=0,Raw_Data!B52,"UNKNOWN")</f>
        <v>Pallavi Roy</v>
      </c>
      <c r="R52" s="8" t="str">
        <f>IF(COUNTBLANK(Raw_Data!C52)=0,Raw_Data!C52,"UNKNOWN")</f>
        <v>Desk</v>
      </c>
      <c r="S52" s="8" t="str">
        <f>IF(COUNTBLANK(Raw_Data!D52)=0,Raw_Data!D52,"UNKNOWN")</f>
        <v>Furniture</v>
      </c>
      <c r="T52" s="8" t="str">
        <f>IF(COUNTBLANK(Raw_Data!E52)=0,Raw_Data!E52,"UNKNOWN")</f>
        <v>South</v>
      </c>
      <c r="U52" s="8" t="str">
        <f>IF(COUNTBLANK(Raw_Data!F52)=0,Raw_Data!F52,"SOMEONE")</f>
        <v>Pooja Dey</v>
      </c>
      <c r="V52" s="8">
        <f>IF(COUNTBLANK(Raw_Data!G52)=0,Raw_Data!G52,0)</f>
        <v>1</v>
      </c>
      <c r="W52" s="8">
        <f>IF(COUNTBLANK(Raw_Data!H52)=0,Raw_Data!H52,0)</f>
        <v>9520</v>
      </c>
      <c r="X52" s="8">
        <f>Raw_Data!H52*Raw_Data!G52</f>
        <v>9520</v>
      </c>
      <c r="Y52" s="8">
        <v>7150</v>
      </c>
      <c r="Z52" s="8">
        <f t="shared" si="0"/>
        <v>2370</v>
      </c>
      <c r="AA52" s="8">
        <v>12000</v>
      </c>
      <c r="AB52" s="8" t="s">
        <v>28</v>
      </c>
      <c r="AC52" s="8" t="str">
        <f>IF(COUNTBLANK(Raw_Data!N52)=0,Raw_Data!N52,"Processing")</f>
        <v>Delivered</v>
      </c>
    </row>
    <row r="53" spans="16:29" x14ac:dyDescent="0.3">
      <c r="P53" s="8" t="str">
        <f>IF(COUNTBLANK(Raw_Data!A53)=0,Raw_Data!A53,"GUEST USER")</f>
        <v>ORD1118</v>
      </c>
      <c r="Q53" s="8" t="str">
        <f>IF(COUNTBLANK(Raw_Data!B53)=0,Raw_Data!B53,"UNKNOWN")</f>
        <v>RUPSHA BANIK</v>
      </c>
      <c r="R53" s="8" t="str">
        <f>IF(COUNTBLANK(Raw_Data!C53)=0,Raw_Data!C53,"UNKNOWN")</f>
        <v>Office Chair</v>
      </c>
      <c r="S53" s="8" t="str">
        <f>IF(COUNTBLANK(Raw_Data!D53)=0,Raw_Data!D53,"UNKNOWN")</f>
        <v>UNKNOWN</v>
      </c>
      <c r="T53" s="8" t="str">
        <f>IF(COUNTBLANK(Raw_Data!E53)=0,Raw_Data!E53,"UNKNOWN")</f>
        <v>North</v>
      </c>
      <c r="U53" s="8" t="str">
        <f>IF(COUNTBLANK(Raw_Data!F53)=0,Raw_Data!F53,"SOMEONE")</f>
        <v>Sneha Roy</v>
      </c>
      <c r="V53" s="8">
        <f>IF(COUNTBLANK(Raw_Data!G53)=0,Raw_Data!G53,0)</f>
        <v>4</v>
      </c>
      <c r="W53" s="8">
        <f>IF(COUNTBLANK(Raw_Data!H53)=0,Raw_Data!H53,0)</f>
        <v>6880</v>
      </c>
      <c r="X53" s="8">
        <f>Raw_Data!H53*Raw_Data!G53</f>
        <v>27520</v>
      </c>
      <c r="Y53" s="8">
        <v>20400</v>
      </c>
      <c r="Z53" s="8">
        <f t="shared" si="0"/>
        <v>7120</v>
      </c>
      <c r="AA53" s="8">
        <v>30000</v>
      </c>
      <c r="AB53" s="8" t="s">
        <v>28</v>
      </c>
      <c r="AC53" s="8" t="str">
        <f>IF(COUNTBLANK(Raw_Data!N53)=0,Raw_Data!N53,"Processing")</f>
        <v>Delivered</v>
      </c>
    </row>
    <row r="54" spans="16:29" x14ac:dyDescent="0.3">
      <c r="P54" s="8" t="str">
        <f>IF(COUNTBLANK(Raw_Data!A54)=0,Raw_Data!A54,"GUEST USER")</f>
        <v>ORD1030</v>
      </c>
      <c r="Q54" s="8" t="str">
        <f>IF(COUNTBLANK(Raw_Data!B54)=0,Raw_Data!B54,"UNKNOWN")</f>
        <v>Ira Sen</v>
      </c>
      <c r="R54" s="8" t="str">
        <f>IF(COUNTBLANK(Raw_Data!C54)=0,Raw_Data!C54,"UNKNOWN")</f>
        <v>Printer</v>
      </c>
      <c r="S54" s="8" t="str">
        <f>IF(COUNTBLANK(Raw_Data!D54)=0,Raw_Data!D54,"UNKNOWN")</f>
        <v>Electronics</v>
      </c>
      <c r="T54" s="8" t="str">
        <f>IF(COUNTBLANK(Raw_Data!E54)=0,Raw_Data!E54,"UNKNOWN")</f>
        <v>North</v>
      </c>
      <c r="U54" s="8" t="str">
        <f>IF(COUNTBLANK(Raw_Data!F54)=0,Raw_Data!F54,"SOMEONE")</f>
        <v>Sneha Roy</v>
      </c>
      <c r="V54" s="8">
        <f>IF(COUNTBLANK(Raw_Data!G54)=0,Raw_Data!G54,0)</f>
        <v>2</v>
      </c>
      <c r="W54" s="8">
        <f>IF(COUNTBLANK(Raw_Data!H54)=0,Raw_Data!H54,0)</f>
        <v>15200</v>
      </c>
      <c r="X54" s="8">
        <f>Raw_Data!H54*Raw_Data!G54</f>
        <v>30400</v>
      </c>
      <c r="Y54" s="8">
        <v>23600</v>
      </c>
      <c r="Z54" s="8">
        <f t="shared" si="0"/>
        <v>6800</v>
      </c>
      <c r="AA54" s="8">
        <v>34000</v>
      </c>
      <c r="AB54" s="8" t="s">
        <v>26</v>
      </c>
      <c r="AC54" s="8" t="str">
        <f>IF(COUNTBLANK(Raw_Data!N54)=0,Raw_Data!N54,"Processing")</f>
        <v>Delivered</v>
      </c>
    </row>
    <row r="55" spans="16:29" x14ac:dyDescent="0.3">
      <c r="P55" s="8" t="str">
        <f>IF(COUNTBLANK(Raw_Data!A55)=0,Raw_Data!A55,"GUEST USER")</f>
        <v>ORD1020</v>
      </c>
      <c r="Q55" s="8" t="str">
        <f>IF(COUNTBLANK(Raw_Data!B55)=0,Raw_Data!B55,"UNKNOWN")</f>
        <v>Simran Kaur</v>
      </c>
      <c r="R55" s="8" t="str">
        <f>IF(COUNTBLANK(Raw_Data!C55)=0,Raw_Data!C55,"UNKNOWN")</f>
        <v>Laptop</v>
      </c>
      <c r="S55" s="8" t="str">
        <f>IF(COUNTBLANK(Raw_Data!D55)=0,Raw_Data!D55,"UNKNOWN")</f>
        <v>Electronics</v>
      </c>
      <c r="T55" s="8" t="str">
        <f>IF(COUNTBLANK(Raw_Data!E55)=0,Raw_Data!E55,"UNKNOWN")</f>
        <v>South</v>
      </c>
      <c r="U55" s="8" t="str">
        <f>IF(COUNTBLANK(Raw_Data!F55)=0,Raw_Data!F55,"SOMEONE")</f>
        <v>Pooja Dey</v>
      </c>
      <c r="V55" s="8">
        <f>IF(COUNTBLANK(Raw_Data!G55)=0,Raw_Data!G55,0)</f>
        <v>2</v>
      </c>
      <c r="W55" s="8">
        <f>IF(COUNTBLANK(Raw_Data!H55)=0,Raw_Data!H55,0)</f>
        <v>56000</v>
      </c>
      <c r="X55" s="8">
        <f>Raw_Data!H55*Raw_Data!G55</f>
        <v>112000</v>
      </c>
      <c r="Y55" s="8">
        <v>93000</v>
      </c>
      <c r="Z55" s="8">
        <f t="shared" si="0"/>
        <v>19000</v>
      </c>
      <c r="AA55" s="8">
        <v>125000</v>
      </c>
      <c r="AB55" s="8" t="s">
        <v>19</v>
      </c>
      <c r="AC55" s="8" t="str">
        <f>IF(COUNTBLANK(Raw_Data!N55)=0,Raw_Data!N55,"Processing")</f>
        <v>Delivered</v>
      </c>
    </row>
    <row r="56" spans="16:29" x14ac:dyDescent="0.3">
      <c r="P56" s="8" t="str">
        <f>IF(COUNTBLANK(Raw_Data!A56)=0,Raw_Data!A56,"GUEST USER")</f>
        <v>ORD1136</v>
      </c>
      <c r="Q56" s="8" t="str">
        <f>IF(COUNTBLANK(Raw_Data!B56)=0,Raw_Data!B56,"UNKNOWN")</f>
        <v>Ritika Dey</v>
      </c>
      <c r="R56" s="8" t="str">
        <f>IF(COUNTBLANK(Raw_Data!C56)=0,Raw_Data!C56,"UNKNOWN")</f>
        <v>Office Chair</v>
      </c>
      <c r="S56" s="8" t="str">
        <f>IF(COUNTBLANK(Raw_Data!D56)=0,Raw_Data!D56,"UNKNOWN")</f>
        <v>Furniture</v>
      </c>
      <c r="T56" s="8" t="str">
        <f>IF(COUNTBLANK(Raw_Data!E56)=0,Raw_Data!E56,"UNKNOWN")</f>
        <v>South</v>
      </c>
      <c r="U56" s="8" t="str">
        <f>IF(COUNTBLANK(Raw_Data!F56)=0,Raw_Data!F56,"SOMEONE")</f>
        <v>Pooja Dey</v>
      </c>
      <c r="V56" s="8">
        <f>IF(COUNTBLANK(Raw_Data!G56)=0,Raw_Data!G56,0)</f>
        <v>3</v>
      </c>
      <c r="W56" s="8">
        <f>IF(COUNTBLANK(Raw_Data!H56)=0,Raw_Data!H56,0)</f>
        <v>6760</v>
      </c>
      <c r="X56" s="8">
        <f>Raw_Data!H56*Raw_Data!G56</f>
        <v>20280</v>
      </c>
      <c r="Y56" s="8">
        <v>14950</v>
      </c>
      <c r="Z56" s="8">
        <f t="shared" si="0"/>
        <v>5330</v>
      </c>
      <c r="AA56" s="8">
        <v>23000</v>
      </c>
      <c r="AB56" s="8" t="s">
        <v>28</v>
      </c>
      <c r="AC56" s="8" t="str">
        <f>IF(COUNTBLANK(Raw_Data!N56)=0,Raw_Data!N56,"Processing")</f>
        <v>Pending</v>
      </c>
    </row>
    <row r="57" spans="16:29" x14ac:dyDescent="0.3">
      <c r="P57" s="8" t="str">
        <f>IF(COUNTBLANK(Raw_Data!A57)=0,Raw_Data!A57,"GUEST USER")</f>
        <v>ORD1140</v>
      </c>
      <c r="Q57" s="8" t="str">
        <f>IF(COUNTBLANK(Raw_Data!B57)=0,Raw_Data!B57,"UNKNOWN")</f>
        <v>Pallavi Sen</v>
      </c>
      <c r="R57" s="8" t="str">
        <f>IF(COUNTBLANK(Raw_Data!C57)=0,Raw_Data!C57,"UNKNOWN")</f>
        <v>Notebook</v>
      </c>
      <c r="S57" s="8" t="str">
        <f>IF(COUNTBLANK(Raw_Data!D57)=0,Raw_Data!D57,"UNKNOWN")</f>
        <v>Stationery</v>
      </c>
      <c r="T57" s="8" t="str">
        <f>IF(COUNTBLANK(Raw_Data!E57)=0,Raw_Data!E57,"UNKNOWN")</f>
        <v>South</v>
      </c>
      <c r="U57" s="8" t="str">
        <f>IF(COUNTBLANK(Raw_Data!F57)=0,Raw_Data!F57,"SOMEONE")</f>
        <v>Pooja Dey</v>
      </c>
      <c r="V57" s="8">
        <f>IF(COUNTBLANK(Raw_Data!G57)=0,Raw_Data!G57,0)</f>
        <v>26</v>
      </c>
      <c r="W57" s="8">
        <f>IF(COUNTBLANK(Raw_Data!H57)=0,Raw_Data!H57,0)</f>
        <v>106</v>
      </c>
      <c r="X57" s="8">
        <f>Raw_Data!H57*Raw_Data!G57</f>
        <v>2756</v>
      </c>
      <c r="Y57" s="8">
        <v>1320</v>
      </c>
      <c r="Z57" s="8">
        <f t="shared" si="0"/>
        <v>1436</v>
      </c>
      <c r="AA57" s="8">
        <v>3400</v>
      </c>
      <c r="AB57" s="8" t="s">
        <v>26</v>
      </c>
      <c r="AC57" s="8" t="str">
        <f>IF(COUNTBLANK(Raw_Data!N57)=0,Raw_Data!N57,"Processing")</f>
        <v>Delivered</v>
      </c>
    </row>
    <row r="58" spans="16:29" x14ac:dyDescent="0.3">
      <c r="P58" s="8" t="str">
        <f>IF(COUNTBLANK(Raw_Data!A58)=0,Raw_Data!A58,"GUEST USER")</f>
        <v>ORD1067</v>
      </c>
      <c r="Q58" s="8" t="str">
        <f>IF(COUNTBLANK(Raw_Data!B58)=0,Raw_Data!B58,"UNKNOWN")</f>
        <v>Aman Kapoor</v>
      </c>
      <c r="R58" s="8" t="str">
        <f>IF(COUNTBLANK(Raw_Data!C58)=0,Raw_Data!C58,"UNKNOWN")</f>
        <v>Desk</v>
      </c>
      <c r="S58" s="8" t="str">
        <f>IF(COUNTBLANK(Raw_Data!D58)=0,Raw_Data!D58,"UNKNOWN")</f>
        <v>Furniture</v>
      </c>
      <c r="T58" s="8" t="str">
        <f>IF(COUNTBLANK(Raw_Data!E58)=0,Raw_Data!E58,"UNKNOWN")</f>
        <v>West</v>
      </c>
      <c r="U58" s="8" t="str">
        <f>IF(COUNTBLANK(Raw_Data!F58)=0,Raw_Data!F58,"SOMEONE")</f>
        <v>Amit Paul</v>
      </c>
      <c r="V58" s="8">
        <f>IF(COUNTBLANK(Raw_Data!G58)=0,Raw_Data!G58,0)</f>
        <v>1</v>
      </c>
      <c r="W58" s="8">
        <f>IF(COUNTBLANK(Raw_Data!H58)=0,Raw_Data!H58,0)</f>
        <v>9600</v>
      </c>
      <c r="X58" s="8">
        <f>Raw_Data!H58*Raw_Data!G58</f>
        <v>9600</v>
      </c>
      <c r="Y58" s="8">
        <v>7200</v>
      </c>
      <c r="Z58" s="8">
        <f t="shared" si="0"/>
        <v>2400</v>
      </c>
      <c r="AA58" s="8">
        <v>12000</v>
      </c>
      <c r="AB58" s="8" t="s">
        <v>28</v>
      </c>
      <c r="AC58" s="8" t="str">
        <f>IF(COUNTBLANK(Raw_Data!N58)=0,Raw_Data!N58,"Processing")</f>
        <v>Delivered</v>
      </c>
    </row>
    <row r="59" spans="16:29" x14ac:dyDescent="0.3">
      <c r="P59" s="8" t="str">
        <f>IF(COUNTBLANK(Raw_Data!A59)=0,Raw_Data!A59,"GUEST USER")</f>
        <v>ORD1066</v>
      </c>
      <c r="Q59" s="8" t="str">
        <f>IF(COUNTBLANK(Raw_Data!B59)=0,Raw_Data!B59,"UNKNOWN")</f>
        <v>Ritika Mukherjee</v>
      </c>
      <c r="R59" s="8" t="str">
        <f>IF(COUNTBLANK(Raw_Data!C59)=0,Raw_Data!C59,"UNKNOWN")</f>
        <v>Printer</v>
      </c>
      <c r="S59" s="8" t="str">
        <f>IF(COUNTBLANK(Raw_Data!D59)=0,Raw_Data!D59,"UNKNOWN")</f>
        <v>Electronics</v>
      </c>
      <c r="T59" s="8" t="str">
        <f>IF(COUNTBLANK(Raw_Data!E59)=0,Raw_Data!E59,"UNKNOWN")</f>
        <v>North</v>
      </c>
      <c r="U59" s="8" t="str">
        <f>IF(COUNTBLANK(Raw_Data!F59)=0,Raw_Data!F59,"SOMEONE")</f>
        <v>Sneha Roy</v>
      </c>
      <c r="V59" s="8">
        <f>IF(COUNTBLANK(Raw_Data!G59)=0,Raw_Data!G59,0)</f>
        <v>2</v>
      </c>
      <c r="W59" s="8">
        <f>IF(COUNTBLANK(Raw_Data!H59)=0,Raw_Data!H59,0)</f>
        <v>15400</v>
      </c>
      <c r="X59" s="8">
        <f>Raw_Data!H59*Raw_Data!G59</f>
        <v>30800</v>
      </c>
      <c r="Y59" s="8">
        <v>23800</v>
      </c>
      <c r="Z59" s="8">
        <f t="shared" si="0"/>
        <v>7000</v>
      </c>
      <c r="AA59" s="8">
        <v>34500</v>
      </c>
      <c r="AB59" s="8" t="s">
        <v>19</v>
      </c>
      <c r="AC59" s="8" t="str">
        <f>IF(COUNTBLANK(Raw_Data!N59)=0,Raw_Data!N59,"Processing")</f>
        <v>Delivered</v>
      </c>
    </row>
    <row r="60" spans="16:29" x14ac:dyDescent="0.3">
      <c r="P60" s="8" t="str">
        <f>IF(COUNTBLANK(Raw_Data!A60)=0,Raw_Data!A60,"GUEST USER")</f>
        <v>ORD1006</v>
      </c>
      <c r="Q60" s="8" t="str">
        <f>IF(COUNTBLANK(Raw_Data!B60)=0,Raw_Data!B60,"UNKNOWN")</f>
        <v>Karan Bose</v>
      </c>
      <c r="R60" s="8" t="str">
        <f>IF(COUNTBLANK(Raw_Data!C60)=0,Raw_Data!C60,"UNKNOWN")</f>
        <v>Desk</v>
      </c>
      <c r="S60" s="8" t="str">
        <f>IF(COUNTBLANK(Raw_Data!D60)=0,Raw_Data!D60,"UNKNOWN")</f>
        <v>UNKNOWN</v>
      </c>
      <c r="T60" s="8" t="str">
        <f>IF(COUNTBLANK(Raw_Data!E60)=0,Raw_Data!E60,"UNKNOWN")</f>
        <v>North</v>
      </c>
      <c r="U60" s="8" t="str">
        <f>IF(COUNTBLANK(Raw_Data!F60)=0,Raw_Data!F60,"SOMEONE")</f>
        <v>Sneha Roy</v>
      </c>
      <c r="V60" s="8">
        <f>IF(COUNTBLANK(Raw_Data!G60)=0,Raw_Data!G60,0)</f>
        <v>2</v>
      </c>
      <c r="W60" s="8">
        <f>IF(COUNTBLANK(Raw_Data!H60)=0,Raw_Data!H60,0)</f>
        <v>9000</v>
      </c>
      <c r="X60" s="8">
        <f>Raw_Data!H60*Raw_Data!G60</f>
        <v>18000</v>
      </c>
      <c r="Y60" s="8">
        <v>13000</v>
      </c>
      <c r="Z60" s="8">
        <f t="shared" si="0"/>
        <v>5000</v>
      </c>
      <c r="AA60" s="8">
        <v>20000</v>
      </c>
      <c r="AB60" s="8" t="s">
        <v>28</v>
      </c>
      <c r="AC60" s="8" t="str">
        <f>IF(COUNTBLANK(Raw_Data!N60)=0,Raw_Data!N60,"Processing")</f>
        <v>Pending</v>
      </c>
    </row>
    <row r="61" spans="16:29" x14ac:dyDescent="0.3">
      <c r="P61" s="8" t="str">
        <f>IF(COUNTBLANK(Raw_Data!A61)=0,Raw_Data!A61,"GUEST USER")</f>
        <v>ORD1147</v>
      </c>
      <c r="Q61" s="8" t="str">
        <f>IF(COUNTBLANK(Raw_Data!B61)=0,Raw_Data!B61,"UNKNOWN")</f>
        <v>Kunal Ghosh</v>
      </c>
      <c r="R61" s="8" t="str">
        <f>IF(COUNTBLANK(Raw_Data!C61)=0,Raw_Data!C61,"UNKNOWN")</f>
        <v>UNKNOWN</v>
      </c>
      <c r="S61" s="8" t="str">
        <f>IF(COUNTBLANK(Raw_Data!D61)=0,Raw_Data!D61,"UNKNOWN")</f>
        <v>Electronics</v>
      </c>
      <c r="T61" s="8" t="str">
        <f>IF(COUNTBLANK(Raw_Data!E61)=0,Raw_Data!E61,"UNKNOWN")</f>
        <v>West</v>
      </c>
      <c r="U61" s="8" t="str">
        <f>IF(COUNTBLANK(Raw_Data!F61)=0,Raw_Data!F61,"SOMEONE")</f>
        <v>Amit Paul</v>
      </c>
      <c r="V61" s="8">
        <f>IF(COUNTBLANK(Raw_Data!G61)=0,Raw_Data!G61,0)</f>
        <v>1</v>
      </c>
      <c r="W61" s="8">
        <f>IF(COUNTBLANK(Raw_Data!H61)=0,Raw_Data!H61,0)</f>
        <v>15240</v>
      </c>
      <c r="X61" s="8">
        <f>Raw_Data!H61*Raw_Data!G61</f>
        <v>15240</v>
      </c>
      <c r="Y61" s="8">
        <v>11980</v>
      </c>
      <c r="Z61" s="8">
        <f t="shared" si="0"/>
        <v>3260</v>
      </c>
      <c r="AA61" s="8">
        <v>17500</v>
      </c>
      <c r="AB61" s="8" t="s">
        <v>19</v>
      </c>
      <c r="AC61" s="8" t="str">
        <f>IF(COUNTBLANK(Raw_Data!N61)=0,Raw_Data!N61,"Processing")</f>
        <v>Delivered</v>
      </c>
    </row>
    <row r="62" spans="16:29" x14ac:dyDescent="0.3">
      <c r="P62" s="8" t="str">
        <f>IF(COUNTBLANK(Raw_Data!A62)=0,Raw_Data!A62,"GUEST USER")</f>
        <v>ORD1057</v>
      </c>
      <c r="Q62" s="8" t="str">
        <f>IF(COUNTBLANK(Raw_Data!B62)=0,Raw_Data!B62,"UNKNOWN")</f>
        <v>Rohan Das</v>
      </c>
      <c r="R62" s="8" t="str">
        <f>IF(COUNTBLANK(Raw_Data!C62)=0,Raw_Data!C62,"UNKNOWN")</f>
        <v>Printer</v>
      </c>
      <c r="S62" s="8" t="str">
        <f>IF(COUNTBLANK(Raw_Data!D62)=0,Raw_Data!D62,"UNKNOWN")</f>
        <v>Electronics</v>
      </c>
      <c r="T62" s="8" t="str">
        <f>IF(COUNTBLANK(Raw_Data!E62)=0,Raw_Data!E62,"UNKNOWN")</f>
        <v>East</v>
      </c>
      <c r="U62" s="8" t="str">
        <f>IF(COUNTBLANK(Raw_Data!F62)=0,Raw_Data!F62,"SOMEONE")</f>
        <v>Rahul Das</v>
      </c>
      <c r="V62" s="8">
        <f>IF(COUNTBLANK(Raw_Data!G62)=0,Raw_Data!G62,0)</f>
        <v>1</v>
      </c>
      <c r="W62" s="8">
        <f>IF(COUNTBLANK(Raw_Data!H62)=0,Raw_Data!H62,0)</f>
        <v>15300</v>
      </c>
      <c r="X62" s="8">
        <f>Raw_Data!H62*Raw_Data!G62</f>
        <v>15300</v>
      </c>
      <c r="Y62" s="8">
        <v>11900</v>
      </c>
      <c r="Z62" s="8">
        <f t="shared" si="0"/>
        <v>3400</v>
      </c>
      <c r="AA62" s="8">
        <v>17500</v>
      </c>
      <c r="AB62" s="8" t="s">
        <v>19</v>
      </c>
      <c r="AC62" s="8" t="str">
        <f>IF(COUNTBLANK(Raw_Data!N62)=0,Raw_Data!N62,"Processing")</f>
        <v>Delivered</v>
      </c>
    </row>
    <row r="63" spans="16:29" x14ac:dyDescent="0.3">
      <c r="P63" s="8" t="str">
        <f>IF(COUNTBLANK(Raw_Data!A63)=0,Raw_Data!A63,"GUEST USER")</f>
        <v>ORD1098</v>
      </c>
      <c r="Q63" s="8" t="str">
        <f>IF(COUNTBLANK(Raw_Data!B63)=0,Raw_Data!B63,"UNKNOWN")</f>
        <v>Pooja Sinha</v>
      </c>
      <c r="R63" s="8" t="str">
        <f>IF(COUNTBLANK(Raw_Data!C63)=0,Raw_Data!C63,"UNKNOWN")</f>
        <v>Marker Set</v>
      </c>
      <c r="S63" s="8" t="str">
        <f>IF(COUNTBLANK(Raw_Data!D63)=0,Raw_Data!D63,"UNKNOWN")</f>
        <v>Stationery</v>
      </c>
      <c r="T63" s="8" t="str">
        <f>IF(COUNTBLANK(Raw_Data!E63)=0,Raw_Data!E63,"UNKNOWN")</f>
        <v>North</v>
      </c>
      <c r="U63" s="8" t="str">
        <f>IF(COUNTBLANK(Raw_Data!F63)=0,Raw_Data!F63,"SOMEONE")</f>
        <v>Sneha Roy</v>
      </c>
      <c r="V63" s="8">
        <f>IF(COUNTBLANK(Raw_Data!G63)=0,Raw_Data!G63,0)</f>
        <v>19</v>
      </c>
      <c r="W63" s="8">
        <f>IF(COUNTBLANK(Raw_Data!H63)=0,Raw_Data!H63,0)</f>
        <v>260</v>
      </c>
      <c r="X63" s="8">
        <f>Raw_Data!H63*Raw_Data!G63</f>
        <v>4940</v>
      </c>
      <c r="Y63" s="8">
        <v>2050</v>
      </c>
      <c r="Z63" s="8">
        <f t="shared" si="0"/>
        <v>2890</v>
      </c>
      <c r="AA63" s="8">
        <v>5500</v>
      </c>
      <c r="AB63" s="8" t="s">
        <v>26</v>
      </c>
      <c r="AC63" s="8" t="str">
        <f>IF(COUNTBLANK(Raw_Data!N63)=0,Raw_Data!N63,"Processing")</f>
        <v>Delivered</v>
      </c>
    </row>
    <row r="64" spans="16:29" x14ac:dyDescent="0.3">
      <c r="P64" s="8" t="str">
        <f>IF(COUNTBLANK(Raw_Data!A64)=0,Raw_Data!A64,"GUEST USER")</f>
        <v>ORD1129</v>
      </c>
      <c r="Q64" s="8" t="str">
        <f>IF(COUNTBLANK(Raw_Data!B64)=0,Raw_Data!B64,"UNKNOWN")</f>
        <v>Sohini Saha</v>
      </c>
      <c r="R64" s="8" t="str">
        <f>IF(COUNTBLANK(Raw_Data!C64)=0,Raw_Data!C64,"UNKNOWN")</f>
        <v>Printer</v>
      </c>
      <c r="S64" s="8" t="str">
        <f>IF(COUNTBLANK(Raw_Data!D64)=0,Raw_Data!D64,"UNKNOWN")</f>
        <v>Electronics</v>
      </c>
      <c r="T64" s="8" t="str">
        <f>IF(COUNTBLANK(Raw_Data!E64)=0,Raw_Data!E64,"UNKNOWN")</f>
        <v>East</v>
      </c>
      <c r="U64" s="8" t="str">
        <f>IF(COUNTBLANK(Raw_Data!F64)=0,Raw_Data!F64,"SOMEONE")</f>
        <v>Rahul Das</v>
      </c>
      <c r="V64" s="8">
        <f>IF(COUNTBLANK(Raw_Data!G64)=0,Raw_Data!G64,0)</f>
        <v>1</v>
      </c>
      <c r="W64" s="8">
        <f>IF(COUNTBLANK(Raw_Data!H64)=0,Raw_Data!H64,0)</f>
        <v>15180</v>
      </c>
      <c r="X64" s="8">
        <f>Raw_Data!H64*Raw_Data!G64</f>
        <v>15180</v>
      </c>
      <c r="Y64" s="8">
        <v>11950</v>
      </c>
      <c r="Z64" s="8">
        <f t="shared" si="0"/>
        <v>3230</v>
      </c>
      <c r="AA64" s="8">
        <v>17500</v>
      </c>
      <c r="AB64" s="8" t="s">
        <v>19</v>
      </c>
      <c r="AC64" s="8" t="str">
        <f>IF(COUNTBLANK(Raw_Data!N64)=0,Raw_Data!N64,"Processing")</f>
        <v>Delivered</v>
      </c>
    </row>
    <row r="65" spans="16:29" x14ac:dyDescent="0.3">
      <c r="P65" s="8" t="str">
        <f>IF(COUNTBLANK(Raw_Data!A65)=0,Raw_Data!A65,"GUEST USER")</f>
        <v>ORD1080</v>
      </c>
      <c r="Q65" s="8" t="str">
        <f>IF(COUNTBLANK(Raw_Data!B65)=0,Raw_Data!B65,"UNKNOWN")</f>
        <v>Shreya Ghosh</v>
      </c>
      <c r="R65" s="8" t="str">
        <f>IF(COUNTBLANK(Raw_Data!C65)=0,Raw_Data!C65,"UNKNOWN")</f>
        <v>Marker Set</v>
      </c>
      <c r="S65" s="8" t="str">
        <f>IF(COUNTBLANK(Raw_Data!D65)=0,Raw_Data!D65,"UNKNOWN")</f>
        <v>Stationery</v>
      </c>
      <c r="T65" s="8" t="str">
        <f>IF(COUNTBLANK(Raw_Data!E65)=0,Raw_Data!E65,"UNKNOWN")</f>
        <v>South</v>
      </c>
      <c r="U65" s="8" t="str">
        <f>IF(COUNTBLANK(Raw_Data!F65)=0,Raw_Data!F65,"SOMEONE")</f>
        <v>Pooja Dey</v>
      </c>
      <c r="V65" s="8">
        <f>IF(COUNTBLANK(Raw_Data!G65)=0,Raw_Data!G65,0)</f>
        <v>17</v>
      </c>
      <c r="W65" s="8">
        <f>IF(COUNTBLANK(Raw_Data!H65)=0,Raw_Data!H65,0)</f>
        <v>258</v>
      </c>
      <c r="X65" s="8">
        <f>Raw_Data!H65*Raw_Data!G65</f>
        <v>4386</v>
      </c>
      <c r="Y65" s="8">
        <v>1850</v>
      </c>
      <c r="Z65" s="8">
        <f t="shared" si="0"/>
        <v>2536</v>
      </c>
      <c r="AA65" s="8">
        <v>5000</v>
      </c>
      <c r="AB65" s="8" t="s">
        <v>26</v>
      </c>
      <c r="AC65" s="8" t="str">
        <f>IF(COUNTBLANK(Raw_Data!N65)=0,Raw_Data!N65,"Processing")</f>
        <v>Delivered</v>
      </c>
    </row>
    <row r="66" spans="16:29" x14ac:dyDescent="0.3">
      <c r="P66" s="8" t="str">
        <f>IF(COUNTBLANK(Raw_Data!A66)=0,Raw_Data!A66,"GUEST USER")</f>
        <v>ORD1116</v>
      </c>
      <c r="Q66" s="8" t="str">
        <f>IF(COUNTBLANK(Raw_Data!B66)=0,Raw_Data!B66,"UNKNOWN")</f>
        <v>Shivani Mukherjee</v>
      </c>
      <c r="R66" s="8" t="str">
        <f>IF(COUNTBLANK(Raw_Data!C66)=0,Raw_Data!C66,"UNKNOWN")</f>
        <v>Marker Set</v>
      </c>
      <c r="S66" s="8" t="str">
        <f>IF(COUNTBLANK(Raw_Data!D66)=0,Raw_Data!D66,"UNKNOWN")</f>
        <v>Stationery</v>
      </c>
      <c r="T66" s="8" t="str">
        <f>IF(COUNTBLANK(Raw_Data!E66)=0,Raw_Data!E66,"UNKNOWN")</f>
        <v>South</v>
      </c>
      <c r="U66" s="8" t="str">
        <f>IF(COUNTBLANK(Raw_Data!F66)=0,Raw_Data!F66,"SOMEONE")</f>
        <v>Pooja Dey</v>
      </c>
      <c r="V66" s="8">
        <f>IF(COUNTBLANK(Raw_Data!G66)=0,Raw_Data!G66,0)</f>
        <v>18</v>
      </c>
      <c r="W66" s="8">
        <f>IF(COUNTBLANK(Raw_Data!H66)=0,Raw_Data!H66,0)</f>
        <v>262</v>
      </c>
      <c r="X66" s="8">
        <f>Raw_Data!H66*Raw_Data!G66</f>
        <v>4716</v>
      </c>
      <c r="Y66" s="8">
        <v>1950</v>
      </c>
      <c r="Z66" s="8">
        <f t="shared" si="0"/>
        <v>2766</v>
      </c>
      <c r="AA66" s="8">
        <v>5200</v>
      </c>
      <c r="AB66" s="8" t="s">
        <v>26</v>
      </c>
      <c r="AC66" s="8" t="str">
        <f>IF(COUNTBLANK(Raw_Data!N66)=0,Raw_Data!N66,"Processing")</f>
        <v>Delivered</v>
      </c>
    </row>
    <row r="67" spans="16:29" x14ac:dyDescent="0.3">
      <c r="P67" s="8" t="str">
        <f>IF(COUNTBLANK(Raw_Data!A67)=0,Raw_Data!A67,"GUEST USER")</f>
        <v>ORD1175</v>
      </c>
      <c r="Q67" s="8" t="str">
        <f>IF(COUNTBLANK(Raw_Data!B67)=0,Raw_Data!B67,"UNKNOWN")</f>
        <v>Debashis Roy</v>
      </c>
      <c r="R67" s="8" t="str">
        <f>IF(COUNTBLANK(Raw_Data!C67)=0,Raw_Data!C67,"UNKNOWN")</f>
        <v>Desk</v>
      </c>
      <c r="S67" s="8" t="str">
        <f>IF(COUNTBLANK(Raw_Data!D67)=0,Raw_Data!D67,"UNKNOWN")</f>
        <v>Furniture</v>
      </c>
      <c r="T67" s="8" t="str">
        <f>IF(COUNTBLANK(Raw_Data!E67)=0,Raw_Data!E67,"UNKNOWN")</f>
        <v>West</v>
      </c>
      <c r="U67" s="8" t="str">
        <f>IF(COUNTBLANK(Raw_Data!F67)=0,Raw_Data!F67,"SOMEONE")</f>
        <v>Amit Paul</v>
      </c>
      <c r="V67" s="8">
        <f>IF(COUNTBLANK(Raw_Data!G67)=0,Raw_Data!G67,0)</f>
        <v>2</v>
      </c>
      <c r="W67" s="8">
        <f>IF(COUNTBLANK(Raw_Data!H67)=0,Raw_Data!H67,0)</f>
        <v>9400</v>
      </c>
      <c r="X67" s="8">
        <f>Raw_Data!H67*Raw_Data!G67</f>
        <v>18800</v>
      </c>
      <c r="Y67" s="8">
        <v>13950</v>
      </c>
      <c r="Z67" s="8">
        <f t="shared" ref="Z67:Z130" si="1">X67-Y67</f>
        <v>4850</v>
      </c>
      <c r="AA67" s="8">
        <v>21000</v>
      </c>
      <c r="AB67" s="8" t="s">
        <v>28</v>
      </c>
      <c r="AC67" s="8" t="str">
        <f>IF(COUNTBLANK(Raw_Data!N67)=0,Raw_Data!N67,"Processing")</f>
        <v>Delivered</v>
      </c>
    </row>
    <row r="68" spans="16:29" x14ac:dyDescent="0.3">
      <c r="P68" s="8" t="str">
        <f>IF(COUNTBLANK(Raw_Data!A68)=0,Raw_Data!A68,"GUEST USER")</f>
        <v>ORD1032</v>
      </c>
      <c r="Q68" s="8" t="str">
        <f>IF(COUNTBLANK(Raw_Data!B68)=0,Raw_Data!B68,"UNKNOWN")</f>
        <v>Ankita Pal</v>
      </c>
      <c r="R68" s="8" t="str">
        <f>IF(COUNTBLANK(Raw_Data!C68)=0,Raw_Data!C68,"UNKNOWN")</f>
        <v>Notebook</v>
      </c>
      <c r="S68" s="8" t="str">
        <f>IF(COUNTBLANK(Raw_Data!D68)=0,Raw_Data!D68,"UNKNOWN")</f>
        <v>Stationery</v>
      </c>
      <c r="T68" s="8" t="str">
        <f>IF(COUNTBLANK(Raw_Data!E68)=0,Raw_Data!E68,"UNKNOWN")</f>
        <v>South</v>
      </c>
      <c r="U68" s="8" t="str">
        <f>IF(COUNTBLANK(Raw_Data!F68)=0,Raw_Data!F68,"SOMEONE")</f>
        <v>Pooja Dey</v>
      </c>
      <c r="V68" s="8">
        <f>IF(COUNTBLANK(Raw_Data!G68)=0,Raw_Data!G68,0)</f>
        <v>35</v>
      </c>
      <c r="W68" s="8">
        <f>IF(COUNTBLANK(Raw_Data!H68)=0,Raw_Data!H68,0)</f>
        <v>95</v>
      </c>
      <c r="X68" s="8">
        <f>Raw_Data!H68*Raw_Data!G68</f>
        <v>3325</v>
      </c>
      <c r="Y68" s="8">
        <v>1600</v>
      </c>
      <c r="Z68" s="8">
        <f t="shared" si="1"/>
        <v>1725</v>
      </c>
      <c r="AA68" s="8">
        <v>4200</v>
      </c>
      <c r="AB68" s="8" t="s">
        <v>28</v>
      </c>
      <c r="AC68" s="8" t="str">
        <f>IF(COUNTBLANK(Raw_Data!N68)=0,Raw_Data!N68,"Processing")</f>
        <v>Delivered</v>
      </c>
    </row>
    <row r="69" spans="16:29" x14ac:dyDescent="0.3">
      <c r="P69" s="8" t="str">
        <f>IF(COUNTBLANK(Raw_Data!A69)=0,Raw_Data!A69,"GUEST USER")</f>
        <v>ORD1013</v>
      </c>
      <c r="Q69" s="8" t="str">
        <f>IF(COUNTBLANK(Raw_Data!B69)=0,Raw_Data!B69,"UNKNOWN")</f>
        <v>Ritika Sen</v>
      </c>
      <c r="R69" s="8" t="str">
        <f>IF(COUNTBLANK(Raw_Data!C69)=0,Raw_Data!C69,"UNKNOWN")</f>
        <v>Notebook</v>
      </c>
      <c r="S69" s="8" t="str">
        <f>IF(COUNTBLANK(Raw_Data!D69)=0,Raw_Data!D69,"UNKNOWN")</f>
        <v>Stationery</v>
      </c>
      <c r="T69" s="8" t="str">
        <f>IF(COUNTBLANK(Raw_Data!E69)=0,Raw_Data!E69,"UNKNOWN")</f>
        <v>East</v>
      </c>
      <c r="U69" s="8" t="str">
        <f>IF(COUNTBLANK(Raw_Data!F69)=0,Raw_Data!F69,"SOMEONE")</f>
        <v>Rahul Das</v>
      </c>
      <c r="V69" s="8">
        <f>IF(COUNTBLANK(Raw_Data!G69)=0,Raw_Data!G69,0)</f>
        <v>25</v>
      </c>
      <c r="W69" s="8">
        <f>IF(COUNTBLANK(Raw_Data!H69)=0,Raw_Data!H69,0)</f>
        <v>100</v>
      </c>
      <c r="X69" s="8">
        <f>Raw_Data!H69*Raw_Data!G69</f>
        <v>2500</v>
      </c>
      <c r="Y69" s="8">
        <v>1300</v>
      </c>
      <c r="Z69" s="8">
        <f t="shared" si="1"/>
        <v>1200</v>
      </c>
      <c r="AA69" s="8">
        <v>3200</v>
      </c>
      <c r="AB69" s="8" t="s">
        <v>26</v>
      </c>
      <c r="AC69" s="8" t="str">
        <f>IF(COUNTBLANK(Raw_Data!N69)=0,Raw_Data!N69,"Processing")</f>
        <v>Delivered</v>
      </c>
    </row>
    <row r="70" spans="16:29" x14ac:dyDescent="0.3">
      <c r="P70" s="8" t="str">
        <f>IF(COUNTBLANK(Raw_Data!A70)=0,Raw_Data!A70,"GUEST USER")</f>
        <v>ORD1036</v>
      </c>
      <c r="Q70" s="8" t="str">
        <f>IF(COUNTBLANK(Raw_Data!B70)=0,Raw_Data!B70,"UNKNOWN")</f>
        <v>Pallavi Dey</v>
      </c>
      <c r="R70" s="8" t="str">
        <f>IF(COUNTBLANK(Raw_Data!C70)=0,Raw_Data!C70,"UNKNOWN")</f>
        <v>Laptop</v>
      </c>
      <c r="S70" s="8" t="str">
        <f>IF(COUNTBLANK(Raw_Data!D70)=0,Raw_Data!D70,"UNKNOWN")</f>
        <v>Electronics</v>
      </c>
      <c r="T70" s="8" t="str">
        <f>IF(COUNTBLANK(Raw_Data!E70)=0,Raw_Data!E70,"UNKNOWN")</f>
        <v>South</v>
      </c>
      <c r="U70" s="8" t="str">
        <f>IF(COUNTBLANK(Raw_Data!F70)=0,Raw_Data!F70,"SOMEONE")</f>
        <v>Pooja Dey</v>
      </c>
      <c r="V70" s="8">
        <f>IF(COUNTBLANK(Raw_Data!G70)=0,Raw_Data!G70,0)</f>
        <v>2</v>
      </c>
      <c r="W70" s="8">
        <f>IF(COUNTBLANK(Raw_Data!H70)=0,Raw_Data!H70,0)</f>
        <v>56500</v>
      </c>
      <c r="X70" s="8">
        <f>Raw_Data!H70*Raw_Data!G70</f>
        <v>113000</v>
      </c>
      <c r="Y70" s="8">
        <v>94000</v>
      </c>
      <c r="Z70" s="8">
        <f t="shared" si="1"/>
        <v>19000</v>
      </c>
      <c r="AA70" s="8">
        <v>126000</v>
      </c>
      <c r="AB70" s="8" t="s">
        <v>26</v>
      </c>
      <c r="AC70" s="8" t="str">
        <f>IF(COUNTBLANK(Raw_Data!N70)=0,Raw_Data!N70,"Processing")</f>
        <v>Delivered</v>
      </c>
    </row>
    <row r="71" spans="16:29" x14ac:dyDescent="0.3">
      <c r="P71" s="8" t="str">
        <f>IF(COUNTBLANK(Raw_Data!A71)=0,Raw_Data!A71,"GUEST USER")</f>
        <v>ORD1029</v>
      </c>
      <c r="Q71" s="8" t="str">
        <f>IF(COUNTBLANK(Raw_Data!B71)=0,Raw_Data!B71,"UNKNOWN")</f>
        <v>Tanmay Roy</v>
      </c>
      <c r="R71" s="8" t="str">
        <f>IF(COUNTBLANK(Raw_Data!C71)=0,Raw_Data!C71,"UNKNOWN")</f>
        <v>Pen Pack</v>
      </c>
      <c r="S71" s="8" t="str">
        <f>IF(COUNTBLANK(Raw_Data!D71)=0,Raw_Data!D71,"UNKNOWN")</f>
        <v>Stationery</v>
      </c>
      <c r="T71" s="8" t="str">
        <f>IF(COUNTBLANK(Raw_Data!E71)=0,Raw_Data!E71,"UNKNOWN")</f>
        <v>East</v>
      </c>
      <c r="U71" s="8" t="str">
        <f>IF(COUNTBLANK(Raw_Data!F71)=0,Raw_Data!F71,"SOMEONE")</f>
        <v>Rahul Das</v>
      </c>
      <c r="V71" s="8">
        <f>IF(COUNTBLANK(Raw_Data!G71)=0,Raw_Data!G71,0)</f>
        <v>28</v>
      </c>
      <c r="W71" s="8">
        <f>IF(COUNTBLANK(Raw_Data!H71)=0,Raw_Data!H71,0)</f>
        <v>145</v>
      </c>
      <c r="X71" s="8">
        <f>Raw_Data!H71*Raw_Data!G71</f>
        <v>4060</v>
      </c>
      <c r="Y71" s="8">
        <v>1750</v>
      </c>
      <c r="Z71" s="8">
        <f t="shared" si="1"/>
        <v>2310</v>
      </c>
      <c r="AA71" s="8">
        <v>4800</v>
      </c>
      <c r="AB71" s="8" t="s">
        <v>28</v>
      </c>
      <c r="AC71" s="8" t="str">
        <f>IF(COUNTBLANK(Raw_Data!N71)=0,Raw_Data!N71,"Processing")</f>
        <v>Delivered</v>
      </c>
    </row>
    <row r="72" spans="16:29" x14ac:dyDescent="0.3">
      <c r="P72" s="8" t="str">
        <f>IF(COUNTBLANK(Raw_Data!A72)=0,Raw_Data!A72,"GUEST USER")</f>
        <v>ORD1043</v>
      </c>
      <c r="Q72" s="8" t="str">
        <f>IF(COUNTBLANK(Raw_Data!B72)=0,Raw_Data!B72,"UNKNOWN")</f>
        <v>Rahul Mehta</v>
      </c>
      <c r="R72" s="8" t="str">
        <f>IF(COUNTBLANK(Raw_Data!C72)=0,Raw_Data!C72,"UNKNOWN")</f>
        <v>Bookshelf</v>
      </c>
      <c r="S72" s="8" t="str">
        <f>IF(COUNTBLANK(Raw_Data!D72)=0,Raw_Data!D72,"UNKNOWN")</f>
        <v>Furniture</v>
      </c>
      <c r="T72" s="8" t="str">
        <f>IF(COUNTBLANK(Raw_Data!E72)=0,Raw_Data!E72,"UNKNOWN")</f>
        <v>West</v>
      </c>
      <c r="U72" s="8" t="str">
        <f>IF(COUNTBLANK(Raw_Data!F72)=0,Raw_Data!F72,"SOMEONE")</f>
        <v>Amit Paul</v>
      </c>
      <c r="V72" s="8">
        <f>IF(COUNTBLANK(Raw_Data!G72)=0,Raw_Data!G72,0)</f>
        <v>1</v>
      </c>
      <c r="W72" s="8">
        <f>IF(COUNTBLANK(Raw_Data!H72)=0,Raw_Data!H72,0)</f>
        <v>10900</v>
      </c>
      <c r="X72" s="8">
        <f>Raw_Data!H72*Raw_Data!G72</f>
        <v>10900</v>
      </c>
      <c r="Y72" s="8">
        <v>8300</v>
      </c>
      <c r="Z72" s="8">
        <f t="shared" si="1"/>
        <v>2600</v>
      </c>
      <c r="AA72" s="8" t="s">
        <v>28</v>
      </c>
      <c r="AB72" s="8" t="s">
        <v>28</v>
      </c>
      <c r="AC72" s="8" t="str">
        <f>IF(COUNTBLANK(Raw_Data!N72)=0,Raw_Data!N72,"Processing")</f>
        <v>Processing</v>
      </c>
    </row>
    <row r="73" spans="16:29" x14ac:dyDescent="0.3">
      <c r="P73" s="8" t="str">
        <f>IF(COUNTBLANK(Raw_Data!A73)=0,Raw_Data!A73,"GUEST USER")</f>
        <v>ORD1099</v>
      </c>
      <c r="Q73" s="8" t="str">
        <f>IF(COUNTBLANK(Raw_Data!B73)=0,Raw_Data!B73,"UNKNOWN")</f>
        <v>Vivek Dutta</v>
      </c>
      <c r="R73" s="8" t="str">
        <f>IF(COUNTBLANK(Raw_Data!C73)=0,Raw_Data!C73,"UNKNOWN")</f>
        <v>Laptop</v>
      </c>
      <c r="S73" s="8" t="str">
        <f>IF(COUNTBLANK(Raw_Data!D73)=0,Raw_Data!D73,"UNKNOWN")</f>
        <v>Electronics</v>
      </c>
      <c r="T73" s="8" t="str">
        <f>IF(COUNTBLANK(Raw_Data!E73)=0,Raw_Data!E73,"UNKNOWN")</f>
        <v>West</v>
      </c>
      <c r="U73" s="8" t="str">
        <f>IF(COUNTBLANK(Raw_Data!F73)=0,Raw_Data!F73,"SOMEONE")</f>
        <v>Amit Paul</v>
      </c>
      <c r="V73" s="8">
        <f>IF(COUNTBLANK(Raw_Data!G73)=0,Raw_Data!G73,0)</f>
        <v>1</v>
      </c>
      <c r="W73" s="8">
        <f>IF(COUNTBLANK(Raw_Data!H73)=0,Raw_Data!H73,0)</f>
        <v>58200</v>
      </c>
      <c r="X73" s="8">
        <f>Raw_Data!H73*Raw_Data!G73</f>
        <v>58200</v>
      </c>
      <c r="Y73" s="8">
        <v>46600</v>
      </c>
      <c r="Z73" s="8">
        <f t="shared" si="1"/>
        <v>11600</v>
      </c>
      <c r="AA73" s="8">
        <v>65000</v>
      </c>
      <c r="AB73" s="8" t="s">
        <v>19</v>
      </c>
      <c r="AC73" s="8" t="str">
        <f>IF(COUNTBLANK(Raw_Data!N73)=0,Raw_Data!N73,"Processing")</f>
        <v>Delivered</v>
      </c>
    </row>
    <row r="74" spans="16:29" x14ac:dyDescent="0.3">
      <c r="P74" s="8" t="str">
        <f>IF(COUNTBLANK(Raw_Data!A74)=0,Raw_Data!A74,"GUEST USER")</f>
        <v>ORD1144</v>
      </c>
      <c r="Q74" s="8" t="str">
        <f>IF(COUNTBLANK(Raw_Data!B74)=0,Raw_Data!B74,"UNKNOWN")</f>
        <v>Shreya Kapoor</v>
      </c>
      <c r="R74" s="8" t="str">
        <f>IF(COUNTBLANK(Raw_Data!C74)=0,Raw_Data!C74,"UNKNOWN")</f>
        <v>Laptop</v>
      </c>
      <c r="S74" s="8" t="str">
        <f>IF(COUNTBLANK(Raw_Data!D74)=0,Raw_Data!D74,"UNKNOWN")</f>
        <v>Electronics</v>
      </c>
      <c r="T74" s="8" t="str">
        <f>IF(COUNTBLANK(Raw_Data!E74)=0,Raw_Data!E74,"UNKNOWN")</f>
        <v>South</v>
      </c>
      <c r="U74" s="8" t="str">
        <f>IF(COUNTBLANK(Raw_Data!F74)=0,Raw_Data!F74,"SOMEONE")</f>
        <v>Pooja Dey</v>
      </c>
      <c r="V74" s="8">
        <f>IF(COUNTBLANK(Raw_Data!G74)=0,Raw_Data!G74,0)</f>
        <v>2</v>
      </c>
      <c r="W74" s="8">
        <f>IF(COUNTBLANK(Raw_Data!H74)=0,Raw_Data!H74,0)</f>
        <v>56900</v>
      </c>
      <c r="X74" s="8">
        <f>Raw_Data!H74*Raw_Data!G74</f>
        <v>113800</v>
      </c>
      <c r="Y74" s="8">
        <v>94400</v>
      </c>
      <c r="Z74" s="8">
        <f t="shared" si="1"/>
        <v>19400</v>
      </c>
      <c r="AA74" s="8">
        <v>126000</v>
      </c>
      <c r="AB74" s="8" t="s">
        <v>19</v>
      </c>
      <c r="AC74" s="8" t="str">
        <f>IF(COUNTBLANK(Raw_Data!N74)=0,Raw_Data!N74,"Processing")</f>
        <v>Delivered</v>
      </c>
    </row>
    <row r="75" spans="16:29" x14ac:dyDescent="0.3">
      <c r="P75" s="8" t="str">
        <f>IF(COUNTBLANK(Raw_Data!A75)=0,Raw_Data!A75,"GUEST USER")</f>
        <v>ORD1052</v>
      </c>
      <c r="Q75" s="8" t="str">
        <f>IF(COUNTBLANK(Raw_Data!B75)=0,Raw_Data!B75,"UNKNOWN")</f>
        <v>Mitali Pal</v>
      </c>
      <c r="R75" s="8" t="str">
        <f>IF(COUNTBLANK(Raw_Data!C75)=0,Raw_Data!C75,"UNKNOWN")</f>
        <v>Bookshelf</v>
      </c>
      <c r="S75" s="8" t="str">
        <f>IF(COUNTBLANK(Raw_Data!D75)=0,Raw_Data!D75,"UNKNOWN")</f>
        <v>Furniture</v>
      </c>
      <c r="T75" s="8" t="str">
        <f>IF(COUNTBLANK(Raw_Data!E75)=0,Raw_Data!E75,"UNKNOWN")</f>
        <v>South</v>
      </c>
      <c r="U75" s="8" t="str">
        <f>IF(COUNTBLANK(Raw_Data!F75)=0,Raw_Data!F75,"SOMEONE")</f>
        <v>Pooja Dey</v>
      </c>
      <c r="V75" s="8">
        <f>IF(COUNTBLANK(Raw_Data!G75)=0,Raw_Data!G75,0)</f>
        <v>2</v>
      </c>
      <c r="W75" s="8">
        <f>IF(COUNTBLANK(Raw_Data!H75)=0,Raw_Data!H75,0)</f>
        <v>11300</v>
      </c>
      <c r="X75" s="8">
        <f>Raw_Data!H75*Raw_Data!G75</f>
        <v>22600</v>
      </c>
      <c r="Y75" s="8">
        <v>17100</v>
      </c>
      <c r="Z75" s="8">
        <f t="shared" si="1"/>
        <v>5500</v>
      </c>
      <c r="AA75" s="8" t="s">
        <v>28</v>
      </c>
      <c r="AB75" s="8" t="s">
        <v>26</v>
      </c>
      <c r="AC75" s="8" t="str">
        <f>IF(COUNTBLANK(Raw_Data!N75)=0,Raw_Data!N75,"Processing")</f>
        <v>Processing</v>
      </c>
    </row>
    <row r="76" spans="16:29" x14ac:dyDescent="0.3">
      <c r="P76" s="8" t="str">
        <f>IF(COUNTBLANK(Raw_Data!A76)=0,Raw_Data!A76,"GUEST USER")</f>
        <v>ORD1119</v>
      </c>
      <c r="Q76" s="8" t="str">
        <f>IF(COUNTBLANK(Raw_Data!B76)=0,Raw_Data!B76,"UNKNOWN")</f>
        <v>Karan Sethi</v>
      </c>
      <c r="R76" s="8" t="str">
        <f>IF(COUNTBLANK(Raw_Data!C76)=0,Raw_Data!C76,"UNKNOWN")</f>
        <v>UNKNOWN</v>
      </c>
      <c r="S76" s="8" t="str">
        <f>IF(COUNTBLANK(Raw_Data!D76)=0,Raw_Data!D76,"UNKNOWN")</f>
        <v>Stationery</v>
      </c>
      <c r="T76" s="8" t="str">
        <f>IF(COUNTBLANK(Raw_Data!E76)=0,Raw_Data!E76,"UNKNOWN")</f>
        <v>West</v>
      </c>
      <c r="U76" s="8" t="str">
        <f>IF(COUNTBLANK(Raw_Data!F76)=0,Raw_Data!F76,"SOMEONE")</f>
        <v>Amit Paul</v>
      </c>
      <c r="V76" s="8">
        <f>IF(COUNTBLANK(Raw_Data!G76)=0,Raw_Data!G76,0)</f>
        <v>24</v>
      </c>
      <c r="W76" s="8">
        <f>IF(COUNTBLANK(Raw_Data!H76)=0,Raw_Data!H76,0)</f>
        <v>149</v>
      </c>
      <c r="X76" s="8">
        <f>Raw_Data!H76*Raw_Data!G76</f>
        <v>3576</v>
      </c>
      <c r="Y76" s="8">
        <v>1450</v>
      </c>
      <c r="Z76" s="8">
        <f t="shared" si="1"/>
        <v>2126</v>
      </c>
      <c r="AA76" s="8">
        <v>4200</v>
      </c>
      <c r="AB76" s="8" t="s">
        <v>26</v>
      </c>
      <c r="AC76" s="8" t="str">
        <f>IF(COUNTBLANK(Raw_Data!N76)=0,Raw_Data!N76,"Processing")</f>
        <v>Delivered</v>
      </c>
    </row>
    <row r="77" spans="16:29" x14ac:dyDescent="0.3">
      <c r="P77" s="8" t="str">
        <f>IF(COUNTBLANK(Raw_Data!A77)=0,Raw_Data!A77,"GUEST USER")</f>
        <v>ORD1077</v>
      </c>
      <c r="Q77" s="8" t="str">
        <f>IF(COUNTBLANK(Raw_Data!B77)=0,Raw_Data!B77,"UNKNOWN")</f>
        <v>Anirban Roy</v>
      </c>
      <c r="R77" s="8" t="str">
        <f>IF(COUNTBLANK(Raw_Data!C77)=0,Raw_Data!C77,"UNKNOWN")</f>
        <v>Notebook</v>
      </c>
      <c r="S77" s="8" t="str">
        <f>IF(COUNTBLANK(Raw_Data!D77)=0,Raw_Data!D77,"UNKNOWN")</f>
        <v>UNKNOWN</v>
      </c>
      <c r="T77" s="8" t="str">
        <f>IF(COUNTBLANK(Raw_Data!E77)=0,Raw_Data!E77,"UNKNOWN")</f>
        <v>East</v>
      </c>
      <c r="U77" s="8" t="str">
        <f>IF(COUNTBLANK(Raw_Data!F77)=0,Raw_Data!F77,"SOMEONE")</f>
        <v>Rahul Das</v>
      </c>
      <c r="V77" s="8">
        <f>IF(COUNTBLANK(Raw_Data!G77)=0,Raw_Data!G77,0)</f>
        <v>32</v>
      </c>
      <c r="W77" s="8">
        <f>IF(COUNTBLANK(Raw_Data!H77)=0,Raw_Data!H77,0)</f>
        <v>100</v>
      </c>
      <c r="X77" s="8">
        <f>Raw_Data!H77*Raw_Data!G77</f>
        <v>3200</v>
      </c>
      <c r="Y77" s="8">
        <v>1500</v>
      </c>
      <c r="Z77" s="8">
        <f t="shared" si="1"/>
        <v>1700</v>
      </c>
      <c r="AA77" s="8">
        <v>4000</v>
      </c>
      <c r="AB77" s="8" t="s">
        <v>26</v>
      </c>
      <c r="AC77" s="8" t="str">
        <f>IF(COUNTBLANK(Raw_Data!N77)=0,Raw_Data!N77,"Processing")</f>
        <v>Delivered</v>
      </c>
    </row>
    <row r="78" spans="16:29" x14ac:dyDescent="0.3">
      <c r="P78" s="8" t="str">
        <f>IF(COUNTBLANK(Raw_Data!A78)=0,Raw_Data!A78,"GUEST USER")</f>
        <v>ORD1042</v>
      </c>
      <c r="Q78" s="8" t="str">
        <f>IF(COUNTBLANK(Raw_Data!B78)=0,Raw_Data!B78,"UNKNOWN")</f>
        <v>Tania Roy</v>
      </c>
      <c r="R78" s="8" t="str">
        <f>IF(COUNTBLANK(Raw_Data!C78)=0,Raw_Data!C78,"UNKNOWN")</f>
        <v>Monitor</v>
      </c>
      <c r="S78" s="8" t="str">
        <f>IF(COUNTBLANK(Raw_Data!D78)=0,Raw_Data!D78,"UNKNOWN")</f>
        <v>Electronics</v>
      </c>
      <c r="T78" s="8" t="str">
        <f>IF(COUNTBLANK(Raw_Data!E78)=0,Raw_Data!E78,"UNKNOWN")</f>
        <v>North</v>
      </c>
      <c r="U78" s="8" t="str">
        <f>IF(COUNTBLANK(Raw_Data!F78)=0,Raw_Data!F78,"SOMEONE")</f>
        <v>Sneha Roy</v>
      </c>
      <c r="V78" s="8">
        <f>IF(COUNTBLANK(Raw_Data!G78)=0,Raw_Data!G78,0)</f>
        <v>2</v>
      </c>
      <c r="W78" s="8">
        <f>IF(COUNTBLANK(Raw_Data!H78)=0,Raw_Data!H78,0)</f>
        <v>12100</v>
      </c>
      <c r="X78" s="8">
        <f>Raw_Data!H78*Raw_Data!G78</f>
        <v>24200</v>
      </c>
      <c r="Y78" s="8">
        <v>18600</v>
      </c>
      <c r="Z78" s="8">
        <f t="shared" si="1"/>
        <v>5600</v>
      </c>
      <c r="AA78" s="8">
        <v>27000</v>
      </c>
      <c r="AB78" s="8" t="s">
        <v>19</v>
      </c>
      <c r="AC78" s="8" t="str">
        <f>IF(COUNTBLANK(Raw_Data!N78)=0,Raw_Data!N78,"Processing")</f>
        <v>Delivered</v>
      </c>
    </row>
    <row r="79" spans="16:29" x14ac:dyDescent="0.3">
      <c r="P79" s="8" t="str">
        <f>IF(COUNTBLANK(Raw_Data!A79)=0,Raw_Data!A79,"GUEST USER")</f>
        <v>ORD1159</v>
      </c>
      <c r="Q79" s="8" t="str">
        <f>IF(COUNTBLANK(Raw_Data!B79)=0,Raw_Data!B79,"UNKNOWN")</f>
        <v>Kabir Jain</v>
      </c>
      <c r="R79" s="8" t="str">
        <f>IF(COUNTBLANK(Raw_Data!C79)=0,Raw_Data!C79,"UNKNOWN")</f>
        <v>Monitor</v>
      </c>
      <c r="S79" s="8" t="str">
        <f>IF(COUNTBLANK(Raw_Data!D79)=0,Raw_Data!D79,"UNKNOWN")</f>
        <v>Electronics</v>
      </c>
      <c r="T79" s="8" t="str">
        <f>IF(COUNTBLANK(Raw_Data!E79)=0,Raw_Data!E79,"UNKNOWN")</f>
        <v>West</v>
      </c>
      <c r="U79" s="8" t="str">
        <f>IF(COUNTBLANK(Raw_Data!F79)=0,Raw_Data!F79,"SOMEONE")</f>
        <v>Amit Paul</v>
      </c>
      <c r="V79" s="8">
        <f>IF(COUNTBLANK(Raw_Data!G79)=0,Raw_Data!G79,0)</f>
        <v>2</v>
      </c>
      <c r="W79" s="8">
        <f>IF(COUNTBLANK(Raw_Data!H79)=0,Raw_Data!H79,0)</f>
        <v>12290</v>
      </c>
      <c r="X79" s="8">
        <f>Raw_Data!H79*Raw_Data!G79</f>
        <v>24580</v>
      </c>
      <c r="Y79" s="8">
        <v>18880</v>
      </c>
      <c r="Z79" s="8">
        <f t="shared" si="1"/>
        <v>5700</v>
      </c>
      <c r="AA79" s="8">
        <v>27000</v>
      </c>
      <c r="AB79" s="8" t="s">
        <v>19</v>
      </c>
      <c r="AC79" s="8" t="str">
        <f>IF(COUNTBLANK(Raw_Data!N79)=0,Raw_Data!N79,"Processing")</f>
        <v>Delivered</v>
      </c>
    </row>
    <row r="80" spans="16:29" x14ac:dyDescent="0.3">
      <c r="P80" s="8" t="str">
        <f>IF(COUNTBLANK(Raw_Data!A80)=0,Raw_Data!A80,"GUEST USER")</f>
        <v xml:space="preserve">  ORD1079  </v>
      </c>
      <c r="Q80" s="8" t="str">
        <f>IF(COUNTBLANK(Raw_Data!B80)=0,Raw_Data!B80,"UNKNOWN")</f>
        <v>Vikas Jain</v>
      </c>
      <c r="R80" s="8" t="str">
        <f>IF(COUNTBLANK(Raw_Data!C80)=0,Raw_Data!C80,"UNKNOWN")</f>
        <v>Bookshelf</v>
      </c>
      <c r="S80" s="8" t="str">
        <f>IF(COUNTBLANK(Raw_Data!D80)=0,Raw_Data!D80,"UNKNOWN")</f>
        <v>Furniture</v>
      </c>
      <c r="T80" s="8" t="str">
        <f>IF(COUNTBLANK(Raw_Data!E80)=0,Raw_Data!E80,"UNKNOWN")</f>
        <v>West</v>
      </c>
      <c r="U80" s="8" t="str">
        <f>IF(COUNTBLANK(Raw_Data!F80)=0,Raw_Data!F80,"SOMEONE")</f>
        <v>Amit Paul</v>
      </c>
      <c r="V80" s="8">
        <f>IF(COUNTBLANK(Raw_Data!G80)=0,Raw_Data!G80,0)</f>
        <v>2</v>
      </c>
      <c r="W80" s="8">
        <f>IF(COUNTBLANK(Raw_Data!H80)=0,Raw_Data!H80,0)</f>
        <v>11250</v>
      </c>
      <c r="X80" s="8">
        <f>Raw_Data!H80*Raw_Data!G80</f>
        <v>22500</v>
      </c>
      <c r="Y80" s="8">
        <v>17100</v>
      </c>
      <c r="Z80" s="8">
        <f t="shared" si="1"/>
        <v>5400</v>
      </c>
      <c r="AA80" s="8">
        <v>25000</v>
      </c>
      <c r="AB80" s="8" t="s">
        <v>28</v>
      </c>
      <c r="AC80" s="8" t="str">
        <f>IF(COUNTBLANK(Raw_Data!N80)=0,Raw_Data!N80,"Processing")</f>
        <v>Delivered</v>
      </c>
    </row>
    <row r="81" spans="16:29" x14ac:dyDescent="0.3">
      <c r="P81" s="8" t="str">
        <f>IF(COUNTBLANK(Raw_Data!A81)=0,Raw_Data!A81,"GUEST USER")</f>
        <v>ORD1125</v>
      </c>
      <c r="Q81" s="8" t="str">
        <f>IF(COUNTBLANK(Raw_Data!B81)=0,Raw_Data!B81,"UNKNOWN")</f>
        <v>Rohan Pal</v>
      </c>
      <c r="R81" s="8" t="str">
        <f>IF(COUNTBLANK(Raw_Data!C81)=0,Raw_Data!C81,"UNKNOWN")</f>
        <v>Marker Set</v>
      </c>
      <c r="S81" s="8" t="str">
        <f>IF(COUNTBLANK(Raw_Data!D81)=0,Raw_Data!D81,"UNKNOWN")</f>
        <v>Stationery</v>
      </c>
      <c r="T81" s="8" t="str">
        <f>IF(COUNTBLANK(Raw_Data!E81)=0,Raw_Data!E81,"UNKNOWN")</f>
        <v>East</v>
      </c>
      <c r="U81" s="8" t="str">
        <f>IF(COUNTBLANK(Raw_Data!F81)=0,Raw_Data!F81,"SOMEONE")</f>
        <v>Rahul Das</v>
      </c>
      <c r="V81" s="8">
        <f>IF(COUNTBLANK(Raw_Data!G81)=0,Raw_Data!G81,0)</f>
        <v>20</v>
      </c>
      <c r="W81" s="8">
        <f>IF(COUNTBLANK(Raw_Data!H81)=0,Raw_Data!H81,0)</f>
        <v>258</v>
      </c>
      <c r="X81" s="8">
        <f>Raw_Data!H81*Raw_Data!G81</f>
        <v>5160</v>
      </c>
      <c r="Y81" s="8">
        <v>2100</v>
      </c>
      <c r="Z81" s="8">
        <f t="shared" si="1"/>
        <v>3060</v>
      </c>
      <c r="AA81" s="8">
        <v>5600</v>
      </c>
      <c r="AB81" s="8" t="s">
        <v>26</v>
      </c>
      <c r="AC81" s="8" t="str">
        <f>IF(COUNTBLANK(Raw_Data!N81)=0,Raw_Data!N81,"Processing")</f>
        <v>Delivered</v>
      </c>
    </row>
    <row r="82" spans="16:29" x14ac:dyDescent="0.3">
      <c r="P82" s="8" t="str">
        <f>IF(COUNTBLANK(Raw_Data!A82)=0,Raw_Data!A82,"GUEST USER")</f>
        <v>ORD1027</v>
      </c>
      <c r="Q82" s="8" t="str">
        <f>IF(COUNTBLANK(Raw_Data!B82)=0,Raw_Data!B82,"UNKNOWN")</f>
        <v>Aditya Nanda</v>
      </c>
      <c r="R82" s="8" t="str">
        <f>IF(COUNTBLANK(Raw_Data!C82)=0,Raw_Data!C82,"UNKNOWN")</f>
        <v>Laptop</v>
      </c>
      <c r="S82" s="8" t="str">
        <f>IF(COUNTBLANK(Raw_Data!D82)=0,Raw_Data!D82,"UNKNOWN")</f>
        <v>UNKNOWN</v>
      </c>
      <c r="T82" s="8" t="str">
        <f>IF(COUNTBLANK(Raw_Data!E82)=0,Raw_Data!E82,"UNKNOWN")</f>
        <v>West</v>
      </c>
      <c r="U82" s="8" t="str">
        <f>IF(COUNTBLANK(Raw_Data!F82)=0,Raw_Data!F82,"SOMEONE")</f>
        <v>Amit Paul</v>
      </c>
      <c r="V82" s="8">
        <f>IF(COUNTBLANK(Raw_Data!G82)=0,Raw_Data!G82,0)</f>
        <v>1</v>
      </c>
      <c r="W82" s="8">
        <f>IF(COUNTBLANK(Raw_Data!H82)=0,Raw_Data!H82,0)</f>
        <v>59000</v>
      </c>
      <c r="X82" s="8">
        <f>Raw_Data!H82*Raw_Data!G82</f>
        <v>59000</v>
      </c>
      <c r="Y82" s="8">
        <v>47500</v>
      </c>
      <c r="Z82" s="8">
        <f t="shared" si="1"/>
        <v>11500</v>
      </c>
      <c r="AA82" s="8">
        <v>65000</v>
      </c>
      <c r="AB82" s="8" t="s">
        <v>26</v>
      </c>
      <c r="AC82" s="8" t="str">
        <f>IF(COUNTBLANK(Raw_Data!N82)=0,Raw_Data!N82,"Processing")</f>
        <v>Delivered</v>
      </c>
    </row>
    <row r="83" spans="16:29" x14ac:dyDescent="0.3">
      <c r="P83" s="8" t="str">
        <f>IF(COUNTBLANK(Raw_Data!A83)=0,Raw_Data!A83,"GUEST USER")</f>
        <v>ORD1141</v>
      </c>
      <c r="Q83" s="8" t="str">
        <f>IF(COUNTBLANK(Raw_Data!B83)=0,Raw_Data!B83,"UNKNOWN")</f>
        <v>Arijit Roy</v>
      </c>
      <c r="R83" s="8" t="str">
        <f>IF(COUNTBLANK(Raw_Data!C83)=0,Raw_Data!C83,"UNKNOWN")</f>
        <v>Monitor</v>
      </c>
      <c r="S83" s="8" t="str">
        <f>IF(COUNTBLANK(Raw_Data!D83)=0,Raw_Data!D83,"UNKNOWN")</f>
        <v>Electronics</v>
      </c>
      <c r="T83" s="8" t="str">
        <f>IF(COUNTBLANK(Raw_Data!E83)=0,Raw_Data!E83,"UNKNOWN")</f>
        <v>East</v>
      </c>
      <c r="U83" s="8" t="str">
        <f>IF(COUNTBLANK(Raw_Data!F83)=0,Raw_Data!F83,"SOMEONE")</f>
        <v>Rahul Das</v>
      </c>
      <c r="V83" s="8">
        <f>IF(COUNTBLANK(Raw_Data!G83)=0,Raw_Data!G83,0)</f>
        <v>1</v>
      </c>
      <c r="W83" s="8">
        <f>IF(COUNTBLANK(Raw_Data!H83)=0,Raw_Data!H83,0)</f>
        <v>12420</v>
      </c>
      <c r="X83" s="8">
        <f>Raw_Data!H83*Raw_Data!G83</f>
        <v>12420</v>
      </c>
      <c r="Y83" s="8">
        <v>9500</v>
      </c>
      <c r="Z83" s="8">
        <f t="shared" si="1"/>
        <v>2920</v>
      </c>
      <c r="AA83" s="8">
        <v>14500</v>
      </c>
      <c r="AB83" s="8" t="s">
        <v>19</v>
      </c>
      <c r="AC83" s="8" t="str">
        <f>IF(COUNTBLANK(Raw_Data!N83)=0,Raw_Data!N83,"Processing")</f>
        <v>Delivered</v>
      </c>
    </row>
    <row r="84" spans="16:29" x14ac:dyDescent="0.3">
      <c r="P84" s="8" t="str">
        <f>IF(COUNTBLANK(Raw_Data!A84)=0,Raw_Data!A84,"GUEST USER")</f>
        <v>ORD1179</v>
      </c>
      <c r="Q84" s="8" t="str">
        <f>IF(COUNTBLANK(Raw_Data!B84)=0,Raw_Data!B84,"UNKNOWN")</f>
        <v>Harsh Gupta</v>
      </c>
      <c r="R84" s="8" t="str">
        <f>IF(COUNTBLANK(Raw_Data!C84)=0,Raw_Data!C84,"UNKNOWN")</f>
        <v>Marker Set</v>
      </c>
      <c r="S84" s="8" t="str">
        <f>IF(COUNTBLANK(Raw_Data!D84)=0,Raw_Data!D84,"UNKNOWN")</f>
        <v>Stationery</v>
      </c>
      <c r="T84" s="8" t="str">
        <f>IF(COUNTBLANK(Raw_Data!E84)=0,Raw_Data!E84,"UNKNOWN")</f>
        <v>West</v>
      </c>
      <c r="U84" s="8" t="str">
        <f>IF(COUNTBLANK(Raw_Data!F84)=0,Raw_Data!F84,"SOMEONE")</f>
        <v>Amit Paul</v>
      </c>
      <c r="V84" s="8">
        <f>IF(COUNTBLANK(Raw_Data!G84)=0,Raw_Data!G84,0)</f>
        <v>20</v>
      </c>
      <c r="W84" s="8">
        <f>IF(COUNTBLANK(Raw_Data!H84)=0,Raw_Data!H84,0)</f>
        <v>257</v>
      </c>
      <c r="X84" s="8">
        <f>Raw_Data!H84*Raw_Data!G84</f>
        <v>5140</v>
      </c>
      <c r="Y84" s="8">
        <v>2120</v>
      </c>
      <c r="Z84" s="8">
        <f t="shared" si="1"/>
        <v>3020</v>
      </c>
      <c r="AA84" s="8">
        <v>5600</v>
      </c>
      <c r="AB84" s="8" t="s">
        <v>26</v>
      </c>
      <c r="AC84" s="8" t="str">
        <f>IF(COUNTBLANK(Raw_Data!N84)=0,Raw_Data!N84,"Processing")</f>
        <v>Delivered</v>
      </c>
    </row>
    <row r="85" spans="16:29" x14ac:dyDescent="0.3">
      <c r="P85" s="8" t="str">
        <f>IF(COUNTBLANK(Raw_Data!A85)=0,Raw_Data!A85,"GUEST USER")</f>
        <v>ORD1123</v>
      </c>
      <c r="Q85" s="8" t="str">
        <f>IF(COUNTBLANK(Raw_Data!B85)=0,Raw_Data!B85,"UNKNOWN")</f>
        <v>Vikram Dutta</v>
      </c>
      <c r="R85" s="8" t="str">
        <f>IF(COUNTBLANK(Raw_Data!C85)=0,Raw_Data!C85,"UNKNOWN")</f>
        <v>Monitor</v>
      </c>
      <c r="S85" s="8" t="str">
        <f>IF(COUNTBLANK(Raw_Data!D85)=0,Raw_Data!D85,"UNKNOWN")</f>
        <v>Electronics</v>
      </c>
      <c r="T85" s="8" t="str">
        <f>IF(COUNTBLANK(Raw_Data!E85)=0,Raw_Data!E85,"UNKNOWN")</f>
        <v>West</v>
      </c>
      <c r="U85" s="8" t="str">
        <f>IF(COUNTBLANK(Raw_Data!F85)=0,Raw_Data!F85,"SOMEONE")</f>
        <v>Amit Paul</v>
      </c>
      <c r="V85" s="8">
        <f>IF(COUNTBLANK(Raw_Data!G85)=0,Raw_Data!G85,0)</f>
        <v>3</v>
      </c>
      <c r="W85" s="8">
        <f>IF(COUNTBLANK(Raw_Data!H85)=0,Raw_Data!H85,0)</f>
        <v>12380</v>
      </c>
      <c r="X85" s="8">
        <f>Raw_Data!H85*Raw_Data!G85</f>
        <v>37140</v>
      </c>
      <c r="Y85" s="8">
        <v>28650</v>
      </c>
      <c r="Z85" s="8">
        <f t="shared" si="1"/>
        <v>8490</v>
      </c>
      <c r="AA85" s="8">
        <v>41000</v>
      </c>
      <c r="AB85" s="8" t="s">
        <v>19</v>
      </c>
      <c r="AC85" s="8" t="str">
        <f>IF(COUNTBLANK(Raw_Data!N85)=0,Raw_Data!N85,"Processing")</f>
        <v>Delivered</v>
      </c>
    </row>
    <row r="86" spans="16:29" x14ac:dyDescent="0.3">
      <c r="P86" s="8" t="str">
        <f>IF(COUNTBLANK(Raw_Data!A86)=0,Raw_Data!A86,"GUEST USER")</f>
        <v>ORD1003</v>
      </c>
      <c r="Q86" s="8" t="str">
        <f>IF(COUNTBLANK(Raw_Data!B86)=0,Raw_Data!B86,"UNKNOWN")</f>
        <v>Rohan Gupta</v>
      </c>
      <c r="R86" s="8" t="str">
        <f>IF(COUNTBLANK(Raw_Data!C86)=0,Raw_Data!C86,"UNKNOWN")</f>
        <v>Office Chair</v>
      </c>
      <c r="S86" s="8" t="str">
        <f>IF(COUNTBLANK(Raw_Data!D86)=0,Raw_Data!D86,"UNKNOWN")</f>
        <v>Furniture</v>
      </c>
      <c r="T86" s="8" t="str">
        <f>IF(COUNTBLANK(Raw_Data!E86)=0,Raw_Data!E86,"UNKNOWN")</f>
        <v>West</v>
      </c>
      <c r="U86" s="8" t="str">
        <f>IF(COUNTBLANK(Raw_Data!F86)=0,Raw_Data!F86,"SOMEONE")</f>
        <v>Amit Paul</v>
      </c>
      <c r="V86" s="8">
        <f>IF(COUNTBLANK(Raw_Data!G86)=0,Raw_Data!G86,0)</f>
        <v>3</v>
      </c>
      <c r="W86" s="8">
        <f>IF(COUNTBLANK(Raw_Data!H86)=0,Raw_Data!H86,0)</f>
        <v>6500</v>
      </c>
      <c r="X86" s="8">
        <f>Raw_Data!H86*Raw_Data!G86</f>
        <v>19500</v>
      </c>
      <c r="Y86" s="8">
        <v>14000</v>
      </c>
      <c r="Z86" s="8">
        <f t="shared" si="1"/>
        <v>5500</v>
      </c>
      <c r="AA86" s="8">
        <v>22000</v>
      </c>
      <c r="AB86" s="8" t="s">
        <v>28</v>
      </c>
      <c r="AC86" s="8" t="str">
        <f>IF(COUNTBLANK(Raw_Data!N86)=0,Raw_Data!N86,"Processing")</f>
        <v>Delivered</v>
      </c>
    </row>
    <row r="87" spans="16:29" x14ac:dyDescent="0.3">
      <c r="P87" s="8" t="str">
        <f>IF(COUNTBLANK(Raw_Data!A87)=0,Raw_Data!A87,"GUEST USER")</f>
        <v>ORD1078</v>
      </c>
      <c r="Q87" s="8" t="str">
        <f>IF(COUNTBLANK(Raw_Data!B87)=0,Raw_Data!B87,"UNKNOWN")</f>
        <v>Niharika Das</v>
      </c>
      <c r="R87" s="8" t="str">
        <f>IF(COUNTBLANK(Raw_Data!C87)=0,Raw_Data!C87,"UNKNOWN")</f>
        <v>Monitor</v>
      </c>
      <c r="S87" s="8" t="str">
        <f>IF(COUNTBLANK(Raw_Data!D87)=0,Raw_Data!D87,"UNKNOWN")</f>
        <v>Electronics</v>
      </c>
      <c r="T87" s="8" t="str">
        <f>IF(COUNTBLANK(Raw_Data!E87)=0,Raw_Data!E87,"UNKNOWN")</f>
        <v>North</v>
      </c>
      <c r="U87" s="8" t="str">
        <f>IF(COUNTBLANK(Raw_Data!F87)=0,Raw_Data!F87,"SOMEONE")</f>
        <v>Sneha Roy</v>
      </c>
      <c r="V87" s="8">
        <f>IF(COUNTBLANK(Raw_Data!G87)=0,Raw_Data!G87,0)</f>
        <v>3</v>
      </c>
      <c r="W87" s="8">
        <f>IF(COUNTBLANK(Raw_Data!H87)=0,Raw_Data!H87,0)</f>
        <v>12350</v>
      </c>
      <c r="X87" s="8">
        <f>Raw_Data!H87*Raw_Data!G87</f>
        <v>37050</v>
      </c>
      <c r="Y87" s="8">
        <v>28600</v>
      </c>
      <c r="Z87" s="8">
        <f t="shared" si="1"/>
        <v>8450</v>
      </c>
      <c r="AA87" s="8">
        <v>41000</v>
      </c>
      <c r="AB87" s="8" t="s">
        <v>19</v>
      </c>
      <c r="AC87" s="8" t="str">
        <f>IF(COUNTBLANK(Raw_Data!N87)=0,Raw_Data!N87,"Processing")</f>
        <v>Delivered</v>
      </c>
    </row>
    <row r="88" spans="16:29" x14ac:dyDescent="0.3">
      <c r="P88" s="8" t="str">
        <f>IF(COUNTBLANK(Raw_Data!A88)=0,Raw_Data!A88,"GUEST USER")</f>
        <v>ORD1047</v>
      </c>
      <c r="Q88" s="8" t="str">
        <f>IF(COUNTBLANK(Raw_Data!B88)=0,Raw_Data!B88,"UNKNOWN")</f>
        <v>Kushal Das</v>
      </c>
      <c r="R88" s="8" t="str">
        <f>IF(COUNTBLANK(Raw_Data!C88)=0,Raw_Data!C88,"UNKNOWN")</f>
        <v>Pen Pack</v>
      </c>
      <c r="S88" s="8" t="str">
        <f>IF(COUNTBLANK(Raw_Data!D88)=0,Raw_Data!D88,"UNKNOWN")</f>
        <v>Stationery</v>
      </c>
      <c r="T88" s="8" t="str">
        <f>IF(COUNTBLANK(Raw_Data!E88)=0,Raw_Data!E88,"UNKNOWN")</f>
        <v>West</v>
      </c>
      <c r="U88" s="8" t="str">
        <f>IF(COUNTBLANK(Raw_Data!F88)=0,Raw_Data!F88,"SOMEONE")</f>
        <v>Amit Paul</v>
      </c>
      <c r="V88" s="8">
        <f>IF(COUNTBLANK(Raw_Data!G88)=0,Raw_Data!G88,0)</f>
        <v>26</v>
      </c>
      <c r="W88" s="8">
        <f>IF(COUNTBLANK(Raw_Data!H88)=0,Raw_Data!H88,0)</f>
        <v>150</v>
      </c>
      <c r="X88" s="8">
        <f>Raw_Data!H88*Raw_Data!G88</f>
        <v>3900</v>
      </c>
      <c r="Y88" s="8">
        <v>1600</v>
      </c>
      <c r="Z88" s="8">
        <f t="shared" si="1"/>
        <v>2300</v>
      </c>
      <c r="AA88" s="8">
        <v>4500</v>
      </c>
      <c r="AB88" s="8" t="s">
        <v>26</v>
      </c>
      <c r="AC88" s="8" t="str">
        <f>IF(COUNTBLANK(Raw_Data!N88)=0,Raw_Data!N88,"Processing")</f>
        <v>Delivered</v>
      </c>
    </row>
    <row r="89" spans="16:29" x14ac:dyDescent="0.3">
      <c r="P89" s="8" t="str">
        <f>IF(COUNTBLANK(Raw_Data!A89)=0,Raw_Data!A89,"GUEST USER")</f>
        <v>ORD1128</v>
      </c>
      <c r="Q89" s="8" t="str">
        <f>IF(COUNTBLANK(Raw_Data!B89)=0,Raw_Data!B89,"UNKNOWN")</f>
        <v>Priyanka Roy</v>
      </c>
      <c r="R89" s="8" t="str">
        <f>IF(COUNTBLANK(Raw_Data!C89)=0,Raw_Data!C89,"UNKNOWN")</f>
        <v>Pen Pack</v>
      </c>
      <c r="S89" s="8" t="str">
        <f>IF(COUNTBLANK(Raw_Data!D89)=0,Raw_Data!D89,"UNKNOWN")</f>
        <v>Stationery</v>
      </c>
      <c r="T89" s="8" t="str">
        <f>IF(COUNTBLANK(Raw_Data!E89)=0,Raw_Data!E89,"UNKNOWN")</f>
        <v>South</v>
      </c>
      <c r="U89" s="8" t="str">
        <f>IF(COUNTBLANK(Raw_Data!F89)=0,Raw_Data!F89,"SOMEONE")</f>
        <v>Pooja Dey</v>
      </c>
      <c r="V89" s="8">
        <f>IF(COUNTBLANK(Raw_Data!G89)=0,Raw_Data!G89,0)</f>
        <v>27</v>
      </c>
      <c r="W89" s="8">
        <f>IF(COUNTBLANK(Raw_Data!H89)=0,Raw_Data!H89,0)</f>
        <v>152</v>
      </c>
      <c r="X89" s="8">
        <f>Raw_Data!H89*Raw_Data!G89</f>
        <v>4104</v>
      </c>
      <c r="Y89" s="8">
        <v>1680</v>
      </c>
      <c r="Z89" s="8">
        <f t="shared" si="1"/>
        <v>2424</v>
      </c>
      <c r="AA89" s="8">
        <v>4700</v>
      </c>
      <c r="AB89" s="8" t="s">
        <v>26</v>
      </c>
      <c r="AC89" s="8" t="str">
        <f>IF(COUNTBLANK(Raw_Data!N89)=0,Raw_Data!N89,"Processing")</f>
        <v>Delivered</v>
      </c>
    </row>
    <row r="90" spans="16:29" x14ac:dyDescent="0.3">
      <c r="P90" s="8" t="str">
        <f>IF(COUNTBLANK(Raw_Data!A90)=0,Raw_Data!A90,"GUEST USER")</f>
        <v>ORD1113</v>
      </c>
      <c r="Q90" s="8" t="str">
        <f>IF(COUNTBLANK(Raw_Data!B90)=0,Raw_Data!B90,"UNKNOWN")</f>
        <v>Ayush Roy</v>
      </c>
      <c r="R90" s="8" t="str">
        <f>IF(COUNTBLANK(Raw_Data!C90)=0,Raw_Data!C90,"UNKNOWN")</f>
        <v>Notebook</v>
      </c>
      <c r="S90" s="8" t="str">
        <f>IF(COUNTBLANK(Raw_Data!D90)=0,Raw_Data!D90,"UNKNOWN")</f>
        <v>Stationery</v>
      </c>
      <c r="T90" s="8" t="str">
        <f>IF(COUNTBLANK(Raw_Data!E90)=0,Raw_Data!E90,"UNKNOWN")</f>
        <v>East</v>
      </c>
      <c r="U90" s="8" t="str">
        <f>IF(COUNTBLANK(Raw_Data!F90)=0,Raw_Data!F90,"SOMEONE")</f>
        <v>Rahul Das</v>
      </c>
      <c r="V90" s="8">
        <f>IF(COUNTBLANK(Raw_Data!G90)=0,Raw_Data!G90,0)</f>
        <v>29</v>
      </c>
      <c r="W90" s="8">
        <f>IF(COUNTBLANK(Raw_Data!H90)=0,Raw_Data!H90,0)</f>
        <v>101</v>
      </c>
      <c r="X90" s="8">
        <f>Raw_Data!H90*Raw_Data!G90</f>
        <v>2929</v>
      </c>
      <c r="Y90" s="8">
        <v>1400</v>
      </c>
      <c r="Z90" s="8">
        <f t="shared" si="1"/>
        <v>1529</v>
      </c>
      <c r="AA90" s="8">
        <v>3700</v>
      </c>
      <c r="AB90" s="8" t="s">
        <v>26</v>
      </c>
      <c r="AC90" s="8" t="str">
        <f>IF(COUNTBLANK(Raw_Data!N90)=0,Raw_Data!N90,"Processing")</f>
        <v>Delivered</v>
      </c>
    </row>
    <row r="91" spans="16:29" x14ac:dyDescent="0.3">
      <c r="P91" s="8" t="str">
        <f>IF(COUNTBLANK(Raw_Data!A91)=0,Raw_Data!A91,"GUEST USER")</f>
        <v>ORD1091</v>
      </c>
      <c r="Q91" s="8" t="str">
        <f>IF(COUNTBLANK(Raw_Data!B91)=0,Raw_Data!B91,"UNKNOWN")</f>
        <v>Aman Jain</v>
      </c>
      <c r="R91" s="8" t="str">
        <f>IF(COUNTBLANK(Raw_Data!C91)=0,Raw_Data!C91,"UNKNOWN")</f>
        <v>Office Chair</v>
      </c>
      <c r="S91" s="8" t="str">
        <f>IF(COUNTBLANK(Raw_Data!D91)=0,Raw_Data!D91,"UNKNOWN")</f>
        <v>Furniture</v>
      </c>
      <c r="T91" s="8" t="str">
        <f>IF(COUNTBLANK(Raw_Data!E91)=0,Raw_Data!E91,"UNKNOWN")</f>
        <v>West</v>
      </c>
      <c r="U91" s="8" t="str">
        <f>IF(COUNTBLANK(Raw_Data!F91)=0,Raw_Data!F91,"SOMEONE")</f>
        <v>Amit Paul</v>
      </c>
      <c r="V91" s="8">
        <f>IF(COUNTBLANK(Raw_Data!G91)=0,Raw_Data!G91,0)</f>
        <v>3</v>
      </c>
      <c r="W91" s="8">
        <f>IF(COUNTBLANK(Raw_Data!H91)=0,Raw_Data!H91,0)</f>
        <v>6800</v>
      </c>
      <c r="X91" s="8">
        <f>Raw_Data!H91*Raw_Data!G91</f>
        <v>20400</v>
      </c>
      <c r="Y91" s="8">
        <v>15100</v>
      </c>
      <c r="Z91" s="8">
        <f t="shared" si="1"/>
        <v>5300</v>
      </c>
      <c r="AA91" s="8">
        <v>23000</v>
      </c>
      <c r="AB91" s="8" t="s">
        <v>28</v>
      </c>
      <c r="AC91" s="8" t="str">
        <f>IF(COUNTBLANK(Raw_Data!N91)=0,Raw_Data!N91,"Processing")</f>
        <v>Delivered</v>
      </c>
    </row>
    <row r="92" spans="16:29" x14ac:dyDescent="0.3">
      <c r="P92" s="8" t="str">
        <f>IF(COUNTBLANK(Raw_Data!A92)=0,Raw_Data!A92,"GUEST USER")</f>
        <v>ORD1086</v>
      </c>
      <c r="Q92" s="8" t="str">
        <f>IF(COUNTBLANK(Raw_Data!B92)=0,Raw_Data!B92,"UNKNOWN")</f>
        <v>Madhurima Sen</v>
      </c>
      <c r="R92" s="8" t="str">
        <f>IF(COUNTBLANK(Raw_Data!C92)=0,Raw_Data!C92,"UNKNOWN")</f>
        <v>Notebook</v>
      </c>
      <c r="S92" s="8" t="str">
        <f>IF(COUNTBLANK(Raw_Data!D92)=0,Raw_Data!D92,"UNKNOWN")</f>
        <v>Stationery</v>
      </c>
      <c r="T92" s="8" t="str">
        <f>IF(COUNTBLANK(Raw_Data!E92)=0,Raw_Data!E92,"UNKNOWN")</f>
        <v>North</v>
      </c>
      <c r="U92" s="8" t="str">
        <f>IF(COUNTBLANK(Raw_Data!F92)=0,Raw_Data!F92,"SOMEONE")</f>
        <v>Sneha Roy</v>
      </c>
      <c r="V92" s="8">
        <f>IF(COUNTBLANK(Raw_Data!G92)=0,Raw_Data!G92,0)</f>
        <v>26</v>
      </c>
      <c r="W92" s="8">
        <f>IF(COUNTBLANK(Raw_Data!H92)=0,Raw_Data!H92,0)</f>
        <v>107</v>
      </c>
      <c r="X92" s="8">
        <f>Raw_Data!H92*Raw_Data!G92</f>
        <v>2782</v>
      </c>
      <c r="Y92" s="8">
        <v>1300</v>
      </c>
      <c r="Z92" s="8">
        <f t="shared" si="1"/>
        <v>1482</v>
      </c>
      <c r="AA92" s="8">
        <v>3400</v>
      </c>
      <c r="AB92" s="8" t="s">
        <v>26</v>
      </c>
      <c r="AC92" s="8" t="str">
        <f>IF(COUNTBLANK(Raw_Data!N92)=0,Raw_Data!N92,"Processing")</f>
        <v>Delivered</v>
      </c>
    </row>
    <row r="93" spans="16:29" x14ac:dyDescent="0.3">
      <c r="P93" s="8" t="str">
        <f>IF(COUNTBLANK(Raw_Data!A93)=0,Raw_Data!A93,"GUEST USER")</f>
        <v>ORD1142</v>
      </c>
      <c r="Q93" s="8" t="str">
        <f>IF(COUNTBLANK(Raw_Data!B93)=0,Raw_Data!B93,"UNKNOWN")</f>
        <v>Nikita Sen</v>
      </c>
      <c r="R93" s="8" t="str">
        <f>IF(COUNTBLANK(Raw_Data!C93)=0,Raw_Data!C93,"UNKNOWN")</f>
        <v>Bookshelf</v>
      </c>
      <c r="S93" s="8" t="str">
        <f>IF(COUNTBLANK(Raw_Data!D93)=0,Raw_Data!D93,"UNKNOWN")</f>
        <v>Furniture</v>
      </c>
      <c r="T93" s="8" t="str">
        <f>IF(COUNTBLANK(Raw_Data!E93)=0,Raw_Data!E93,"UNKNOWN")</f>
        <v>North</v>
      </c>
      <c r="U93" s="8" t="str">
        <f>IF(COUNTBLANK(Raw_Data!F93)=0,Raw_Data!F93,"SOMEONE")</f>
        <v>Sneha Roy</v>
      </c>
      <c r="V93" s="8">
        <f>IF(COUNTBLANK(Raw_Data!G93)=0,Raw_Data!G93,0)</f>
        <v>2</v>
      </c>
      <c r="W93" s="8">
        <f>IF(COUNTBLANK(Raw_Data!H93)=0,Raw_Data!H93,0)</f>
        <v>11280</v>
      </c>
      <c r="X93" s="8">
        <f>Raw_Data!H93*Raw_Data!G93</f>
        <v>22560</v>
      </c>
      <c r="Y93" s="8">
        <v>17100</v>
      </c>
      <c r="Z93" s="8">
        <f t="shared" si="1"/>
        <v>5460</v>
      </c>
      <c r="AA93" s="8">
        <v>25000</v>
      </c>
      <c r="AB93" s="8" t="s">
        <v>28</v>
      </c>
      <c r="AC93" s="8" t="str">
        <f>IF(COUNTBLANK(Raw_Data!N93)=0,Raw_Data!N93,"Processing")</f>
        <v>Delivered</v>
      </c>
    </row>
    <row r="94" spans="16:29" x14ac:dyDescent="0.3">
      <c r="P94" s="8" t="str">
        <f>IF(COUNTBLANK(Raw_Data!A94)=0,Raw_Data!A94,"GUEST USER")</f>
        <v>ORD1037</v>
      </c>
      <c r="Q94" s="8" t="str">
        <f>IF(COUNTBLANK(Raw_Data!B94)=0,Raw_Data!B94,"UNKNOWN")</f>
        <v>Sagnik Roy</v>
      </c>
      <c r="R94" s="8" t="str">
        <f>IF(COUNTBLANK(Raw_Data!C94)=0,Raw_Data!C94,"UNKNOWN")</f>
        <v>Office Chair</v>
      </c>
      <c r="S94" s="8" t="str">
        <f>IF(COUNTBLANK(Raw_Data!D94)=0,Raw_Data!D94,"UNKNOWN")</f>
        <v>Furniture</v>
      </c>
      <c r="T94" s="8" t="str">
        <f>IF(COUNTBLANK(Raw_Data!E94)=0,Raw_Data!E94,"UNKNOWN")</f>
        <v>East</v>
      </c>
      <c r="U94" s="8" t="str">
        <f>IF(COUNTBLANK(Raw_Data!F94)=0,Raw_Data!F94,"SOMEONE")</f>
        <v>Rahul Das</v>
      </c>
      <c r="V94" s="8">
        <f>IF(COUNTBLANK(Raw_Data!G94)=0,Raw_Data!G94,0)</f>
        <v>2</v>
      </c>
      <c r="W94" s="8">
        <f>IF(COUNTBLANK(Raw_Data!H94)=0,Raw_Data!H94,0)</f>
        <v>6600</v>
      </c>
      <c r="X94" s="8">
        <f>Raw_Data!H94*Raw_Data!G94</f>
        <v>13200</v>
      </c>
      <c r="Y94" s="8">
        <v>9800</v>
      </c>
      <c r="Z94" s="8">
        <f t="shared" si="1"/>
        <v>3400</v>
      </c>
      <c r="AA94" s="8">
        <v>15000</v>
      </c>
      <c r="AB94" s="8" t="s">
        <v>19</v>
      </c>
      <c r="AC94" s="8" t="str">
        <f>IF(COUNTBLANK(Raw_Data!N94)=0,Raw_Data!N94,"Processing")</f>
        <v>Delivered</v>
      </c>
    </row>
    <row r="95" spans="16:29" x14ac:dyDescent="0.3">
      <c r="P95" s="8" t="str">
        <f>IF(COUNTBLANK(Raw_Data!A95)=0,Raw_Data!A95,"GUEST USER")</f>
        <v>ORD1120</v>
      </c>
      <c r="Q95" s="8" t="str">
        <f>IF(COUNTBLANK(Raw_Data!B95)=0,Raw_Data!B95,"UNKNOWN")</f>
        <v>Tania Ghosh</v>
      </c>
      <c r="R95" s="8" t="str">
        <f>IF(COUNTBLANK(Raw_Data!C95)=0,Raw_Data!C95,"UNKNOWN")</f>
        <v>Printer</v>
      </c>
      <c r="S95" s="8" t="str">
        <f>IF(COUNTBLANK(Raw_Data!D95)=0,Raw_Data!D95,"UNKNOWN")</f>
        <v>Electronics</v>
      </c>
      <c r="T95" s="8" t="str">
        <f>IF(COUNTBLANK(Raw_Data!E95)=0,Raw_Data!E95,"UNKNOWN")</f>
        <v>South</v>
      </c>
      <c r="U95" s="8" t="str">
        <f>IF(COUNTBLANK(Raw_Data!F95)=0,Raw_Data!F95,"SOMEONE")</f>
        <v>Pooja Dey</v>
      </c>
      <c r="V95" s="8">
        <f>IF(COUNTBLANK(Raw_Data!G95)=0,Raw_Data!G95,0)</f>
        <v>2</v>
      </c>
      <c r="W95" s="8">
        <f>IF(COUNTBLANK(Raw_Data!H95)=0,Raw_Data!H95,0)</f>
        <v>15220</v>
      </c>
      <c r="X95" s="8">
        <f>Raw_Data!H95*Raw_Data!G95</f>
        <v>30440</v>
      </c>
      <c r="Y95" s="8">
        <v>23650</v>
      </c>
      <c r="Z95" s="8">
        <f t="shared" si="1"/>
        <v>6790</v>
      </c>
      <c r="AA95" s="8">
        <v>34000</v>
      </c>
      <c r="AB95" s="8" t="s">
        <v>19</v>
      </c>
      <c r="AC95" s="8" t="str">
        <f>IF(COUNTBLANK(Raw_Data!N95)=0,Raw_Data!N95,"Processing")</f>
        <v>Delivered</v>
      </c>
    </row>
    <row r="96" spans="16:29" x14ac:dyDescent="0.3">
      <c r="P96" s="8" t="str">
        <f>IF(COUNTBLANK(Raw_Data!A96)=0,Raw_Data!A96,"GUEST USER")</f>
        <v>ORD1062</v>
      </c>
      <c r="Q96" s="8" t="str">
        <f>IF(COUNTBLANK(Raw_Data!B96)=0,Raw_Data!B96,"UNKNOWN")</f>
        <v>Meenakshi Roy</v>
      </c>
      <c r="R96" s="8" t="str">
        <f>IF(COUNTBLANK(Raw_Data!C96)=0,Raw_Data!C96,"UNKNOWN")</f>
        <v>Marker Set</v>
      </c>
      <c r="S96" s="8" t="str">
        <f>IF(COUNTBLANK(Raw_Data!D96)=0,Raw_Data!D96,"UNKNOWN")</f>
        <v>Stationery</v>
      </c>
      <c r="T96" s="8" t="str">
        <f>IF(COUNTBLANK(Raw_Data!E96)=0,Raw_Data!E96,"UNKNOWN")</f>
        <v>North</v>
      </c>
      <c r="U96" s="8" t="str">
        <f>IF(COUNTBLANK(Raw_Data!F96)=0,Raw_Data!F96,"SOMEONE")</f>
        <v>Sneha Roy</v>
      </c>
      <c r="V96" s="8">
        <f>IF(COUNTBLANK(Raw_Data!G96)=0,Raw_Data!G96,0)</f>
        <v>18</v>
      </c>
      <c r="W96" s="8">
        <f>IF(COUNTBLANK(Raw_Data!H96)=0,Raw_Data!H96,0)</f>
        <v>265</v>
      </c>
      <c r="X96" s="8">
        <f>Raw_Data!H96*Raw_Data!G96</f>
        <v>4770</v>
      </c>
      <c r="Y96" s="8">
        <v>2000</v>
      </c>
      <c r="Z96" s="8">
        <f t="shared" si="1"/>
        <v>2770</v>
      </c>
      <c r="AA96" s="8">
        <v>5200</v>
      </c>
      <c r="AB96" s="8" t="s">
        <v>26</v>
      </c>
      <c r="AC96" s="8" t="str">
        <f>IF(COUNTBLANK(Raw_Data!N96)=0,Raw_Data!N96,"Processing")</f>
        <v>Delivered</v>
      </c>
    </row>
    <row r="97" spans="16:29" x14ac:dyDescent="0.3">
      <c r="P97" s="8" t="str">
        <f>IF(COUNTBLANK(Raw_Data!A97)=0,Raw_Data!A97,"GUEST USER")</f>
        <v>ORD1023</v>
      </c>
      <c r="Q97" s="8" t="str">
        <f>IF(COUNTBLANK(Raw_Data!B97)=0,Raw_Data!B97,"UNKNOWN")</f>
        <v>Rohan Sethi</v>
      </c>
      <c r="R97" s="8" t="str">
        <f>IF(COUNTBLANK(Raw_Data!C97)=0,Raw_Data!C97,"UNKNOWN")</f>
        <v>Notebook</v>
      </c>
      <c r="S97" s="8" t="str">
        <f>IF(COUNTBLANK(Raw_Data!D97)=0,Raw_Data!D97,"UNKNOWN")</f>
        <v>Stationery</v>
      </c>
      <c r="T97" s="8" t="str">
        <f>IF(COUNTBLANK(Raw_Data!E97)=0,Raw_Data!E97,"UNKNOWN")</f>
        <v>West</v>
      </c>
      <c r="U97" s="8" t="str">
        <f>IF(COUNTBLANK(Raw_Data!F97)=0,Raw_Data!F97,"SOMEONE")</f>
        <v>Amit Paul</v>
      </c>
      <c r="V97" s="8">
        <f>IF(COUNTBLANK(Raw_Data!G97)=0,Raw_Data!G97,0)</f>
        <v>22</v>
      </c>
      <c r="W97" s="8">
        <f>IF(COUNTBLANK(Raw_Data!H97)=0,Raw_Data!H97,0)</f>
        <v>110</v>
      </c>
      <c r="X97" s="8">
        <f>Raw_Data!H97*Raw_Data!G97</f>
        <v>2420</v>
      </c>
      <c r="Y97" s="8">
        <v>1250</v>
      </c>
      <c r="Z97" s="8">
        <f t="shared" si="1"/>
        <v>1170</v>
      </c>
      <c r="AA97" s="8">
        <v>3000</v>
      </c>
      <c r="AB97" s="8" t="s">
        <v>28</v>
      </c>
      <c r="AC97" s="8" t="str">
        <f>IF(COUNTBLANK(Raw_Data!N97)=0,Raw_Data!N97,"Processing")</f>
        <v>Delivered</v>
      </c>
    </row>
    <row r="98" spans="16:29" x14ac:dyDescent="0.3">
      <c r="P98" s="8" t="str">
        <f>IF(COUNTBLANK(Raw_Data!A98)=0,Raw_Data!A98,"GUEST USER")</f>
        <v>ORD1139</v>
      </c>
      <c r="Q98" s="8" t="str">
        <f>IF(COUNTBLANK(Raw_Data!B98)=0,Raw_Data!B98,"UNKNOWN")</f>
        <v>Harsh Roy</v>
      </c>
      <c r="R98" s="8" t="str">
        <f>IF(COUNTBLANK(Raw_Data!C98)=0,Raw_Data!C98,"UNKNOWN")</f>
        <v>Desk</v>
      </c>
      <c r="S98" s="8" t="str">
        <f>IF(COUNTBLANK(Raw_Data!D98)=0,Raw_Data!D98,"UNKNOWN")</f>
        <v>Furniture</v>
      </c>
      <c r="T98" s="8" t="str">
        <f>IF(COUNTBLANK(Raw_Data!E98)=0,Raw_Data!E98,"UNKNOWN")</f>
        <v>West</v>
      </c>
      <c r="U98" s="8" t="str">
        <f>IF(COUNTBLANK(Raw_Data!F98)=0,Raw_Data!F98,"SOMEONE")</f>
        <v>Amit Paul</v>
      </c>
      <c r="V98" s="8">
        <f>IF(COUNTBLANK(Raw_Data!G98)=0,Raw_Data!G98,0)</f>
        <v>3</v>
      </c>
      <c r="W98" s="8">
        <f>IF(COUNTBLANK(Raw_Data!H98)=0,Raw_Data!H98,0)</f>
        <v>9180</v>
      </c>
      <c r="X98" s="8">
        <f>Raw_Data!H98*Raw_Data!G98</f>
        <v>27540</v>
      </c>
      <c r="Y98" s="8">
        <v>20300</v>
      </c>
      <c r="Z98" s="8">
        <f t="shared" si="1"/>
        <v>7240</v>
      </c>
      <c r="AA98" s="8">
        <v>30000</v>
      </c>
      <c r="AB98" s="8" t="s">
        <v>28</v>
      </c>
      <c r="AC98" s="8" t="str">
        <f>IF(COUNTBLANK(Raw_Data!N98)=0,Raw_Data!N98,"Processing")</f>
        <v>Delivered</v>
      </c>
    </row>
    <row r="99" spans="16:29" x14ac:dyDescent="0.3">
      <c r="P99" s="8" t="str">
        <f>IF(COUNTBLANK(Raw_Data!A99)=0,Raw_Data!A99,"GUEST USER")</f>
        <v xml:space="preserve">  ORD1112  </v>
      </c>
      <c r="Q99" s="8" t="str">
        <f>IF(COUNTBLANK(Raw_Data!B99)=0,Raw_Data!B99,"UNKNOWN")</f>
        <v>Megha Dey</v>
      </c>
      <c r="R99" s="8" t="str">
        <f>IF(COUNTBLANK(Raw_Data!C99)=0,Raw_Data!C99,"UNKNOWN")</f>
        <v>Desk</v>
      </c>
      <c r="S99" s="8" t="str">
        <f>IF(COUNTBLANK(Raw_Data!D99)=0,Raw_Data!D99,"UNKNOWN")</f>
        <v>Furniture</v>
      </c>
      <c r="T99" s="8" t="str">
        <f>IF(COUNTBLANK(Raw_Data!E99)=0,Raw_Data!E99,"UNKNOWN")</f>
        <v>South</v>
      </c>
      <c r="U99" s="8" t="str">
        <f>IF(COUNTBLANK(Raw_Data!F99)=0,Raw_Data!F99,"SOMEONE")</f>
        <v>Pooja Dey</v>
      </c>
      <c r="V99" s="8">
        <f>IF(COUNTBLANK(Raw_Data!G99)=0,Raw_Data!G99,0)</f>
        <v>2</v>
      </c>
      <c r="W99" s="8">
        <f>IF(COUNTBLANK(Raw_Data!H99)=0,Raw_Data!H99,0)</f>
        <v>9450</v>
      </c>
      <c r="X99" s="8">
        <f>Raw_Data!H99*Raw_Data!G99</f>
        <v>18900</v>
      </c>
      <c r="Y99" s="8">
        <v>14000</v>
      </c>
      <c r="Z99" s="8">
        <f t="shared" si="1"/>
        <v>4900</v>
      </c>
      <c r="AA99" s="8">
        <v>21000</v>
      </c>
      <c r="AB99" s="8" t="s">
        <v>28</v>
      </c>
      <c r="AC99" s="8" t="str">
        <f>IF(COUNTBLANK(Raw_Data!N99)=0,Raw_Data!N99,"Processing")</f>
        <v>Delivered</v>
      </c>
    </row>
    <row r="100" spans="16:29" x14ac:dyDescent="0.3">
      <c r="P100" s="8" t="str">
        <f>IF(COUNTBLANK(Raw_Data!A100)=0,Raw_Data!A100,"GUEST USER")</f>
        <v>ORD1034</v>
      </c>
      <c r="Q100" s="8" t="str">
        <f>IF(COUNTBLANK(Raw_Data!B100)=0,Raw_Data!B100,"UNKNOWN")</f>
        <v>Megha Kapoor</v>
      </c>
      <c r="R100" s="8" t="str">
        <f>IF(COUNTBLANK(Raw_Data!C100)=0,Raw_Data!C100,"UNKNOWN")</f>
        <v>Bookshelf</v>
      </c>
      <c r="S100" s="8" t="str">
        <f>IF(COUNTBLANK(Raw_Data!D100)=0,Raw_Data!D100,"UNKNOWN")</f>
        <v>Furniture</v>
      </c>
      <c r="T100" s="8" t="str">
        <f>IF(COUNTBLANK(Raw_Data!E100)=0,Raw_Data!E100,"UNKNOWN")</f>
        <v>North</v>
      </c>
      <c r="U100" s="8" t="str">
        <f>IF(COUNTBLANK(Raw_Data!F100)=0,Raw_Data!F100,"SOMEONE")</f>
        <v>Sneha Roy</v>
      </c>
      <c r="V100" s="8">
        <f>IF(COUNTBLANK(Raw_Data!G100)=0,Raw_Data!G100,0)</f>
        <v>2</v>
      </c>
      <c r="W100" s="8">
        <f>IF(COUNTBLANK(Raw_Data!H100)=0,Raw_Data!H100,0)</f>
        <v>11200</v>
      </c>
      <c r="X100" s="8">
        <f>Raw_Data!H100*Raw_Data!G100</f>
        <v>22400</v>
      </c>
      <c r="Y100" s="8">
        <v>17000</v>
      </c>
      <c r="Z100" s="8">
        <f t="shared" si="1"/>
        <v>5400</v>
      </c>
      <c r="AA100" s="8">
        <v>25000</v>
      </c>
      <c r="AB100" s="8" t="s">
        <v>19</v>
      </c>
      <c r="AC100" s="8" t="str">
        <f>IF(COUNTBLANK(Raw_Data!N100)=0,Raw_Data!N100,"Processing")</f>
        <v>Delivered</v>
      </c>
    </row>
    <row r="101" spans="16:29" x14ac:dyDescent="0.3">
      <c r="P101" s="8" t="str">
        <f>IF(COUNTBLANK(Raw_Data!A101)=0,Raw_Data!A101,"GUEST USER")</f>
        <v>ORD1012</v>
      </c>
      <c r="Q101" s="8" t="str">
        <f>IF(COUNTBLANK(Raw_Data!B101)=0,Raw_Data!B101,"UNKNOWN")</f>
        <v>Dev Malhotra</v>
      </c>
      <c r="R101" s="8" t="str">
        <f>IF(COUNTBLANK(Raw_Data!C101)=0,Raw_Data!C101,"UNKNOWN")</f>
        <v>Office Chair</v>
      </c>
      <c r="S101" s="8" t="str">
        <f>IF(COUNTBLANK(Raw_Data!D101)=0,Raw_Data!D101,"UNKNOWN")</f>
        <v>Furniture</v>
      </c>
      <c r="T101" s="8" t="str">
        <f>IF(COUNTBLANK(Raw_Data!E101)=0,Raw_Data!E101,"UNKNOWN")</f>
        <v>South</v>
      </c>
      <c r="U101" s="8" t="str">
        <f>IF(COUNTBLANK(Raw_Data!F101)=0,Raw_Data!F101,"SOMEONE")</f>
        <v>Pooja Dey</v>
      </c>
      <c r="V101" s="8">
        <f>IF(COUNTBLANK(Raw_Data!G101)=0,Raw_Data!G101,0)</f>
        <v>4</v>
      </c>
      <c r="W101" s="8">
        <f>IF(COUNTBLANK(Raw_Data!H101)=0,Raw_Data!H101,0)</f>
        <v>6800</v>
      </c>
      <c r="X101" s="8">
        <f>Raw_Data!H101*Raw_Data!G101</f>
        <v>27200</v>
      </c>
      <c r="Y101" s="8">
        <v>20000</v>
      </c>
      <c r="Z101" s="8">
        <f t="shared" si="1"/>
        <v>7200</v>
      </c>
      <c r="AA101" s="8">
        <v>30000</v>
      </c>
      <c r="AB101" s="8" t="s">
        <v>28</v>
      </c>
      <c r="AC101" s="8" t="str">
        <f>IF(COUNTBLANK(Raw_Data!N101)=0,Raw_Data!N101,"Processing")</f>
        <v>Delivered</v>
      </c>
    </row>
    <row r="102" spans="16:29" x14ac:dyDescent="0.3">
      <c r="P102" s="8" t="str">
        <f>IF(COUNTBLANK(Raw_Data!A102)=0,Raw_Data!A102,"GUEST USER")</f>
        <v>ORD1168</v>
      </c>
      <c r="Q102" s="8" t="str">
        <f>IF(COUNTBLANK(Raw_Data!B102)=0,Raw_Data!B102,"UNKNOWN")</f>
        <v>Megha Ghosh</v>
      </c>
      <c r="R102" s="8" t="str">
        <f>IF(COUNTBLANK(Raw_Data!C102)=0,Raw_Data!C102,"UNKNOWN")</f>
        <v>Monitor</v>
      </c>
      <c r="S102" s="8" t="str">
        <f>IF(COUNTBLANK(Raw_Data!D102)=0,Raw_Data!D102,"UNKNOWN")</f>
        <v>Electronics</v>
      </c>
      <c r="T102" s="8" t="str">
        <f>IF(COUNTBLANK(Raw_Data!E102)=0,Raw_Data!E102,"UNKNOWN")</f>
        <v>South</v>
      </c>
      <c r="U102" s="8" t="str">
        <f>IF(COUNTBLANK(Raw_Data!F102)=0,Raw_Data!F102,"SOMEONE")</f>
        <v>Pooja Dey</v>
      </c>
      <c r="V102" s="8">
        <f>IF(COUNTBLANK(Raw_Data!G102)=0,Raw_Data!G102,0)</f>
        <v>3</v>
      </c>
      <c r="W102" s="8">
        <f>IF(COUNTBLANK(Raw_Data!H102)=0,Raw_Data!H102,0)</f>
        <v>12410</v>
      </c>
      <c r="X102" s="8">
        <f>Raw_Data!H102*Raw_Data!G102</f>
        <v>37230</v>
      </c>
      <c r="Y102" s="8">
        <v>28680</v>
      </c>
      <c r="Z102" s="8">
        <f t="shared" si="1"/>
        <v>8550</v>
      </c>
      <c r="AA102" s="8">
        <v>41000</v>
      </c>
      <c r="AB102" s="8" t="s">
        <v>19</v>
      </c>
      <c r="AC102" s="8" t="str">
        <f>IF(COUNTBLANK(Raw_Data!N102)=0,Raw_Data!N102,"Processing")</f>
        <v>Delivered</v>
      </c>
    </row>
    <row r="103" spans="16:29" x14ac:dyDescent="0.3">
      <c r="P103" s="8" t="str">
        <f>IF(COUNTBLANK(Raw_Data!A103)=0,Raw_Data!A103,"GUEST USER")</f>
        <v>ORD1007</v>
      </c>
      <c r="Q103" s="8" t="str">
        <f>IF(COUNTBLANK(Raw_Data!B103)=0,Raw_Data!B103,"UNKNOWN")</f>
        <v>Meera Iyer</v>
      </c>
      <c r="R103" s="8" t="str">
        <f>IF(COUNTBLANK(Raw_Data!C103)=0,Raw_Data!C103,"UNKNOWN")</f>
        <v>Pen Pack</v>
      </c>
      <c r="S103" s="8" t="str">
        <f>IF(COUNTBLANK(Raw_Data!D103)=0,Raw_Data!D103,"UNKNOWN")</f>
        <v>Stationery</v>
      </c>
      <c r="T103" s="8" t="str">
        <f>IF(COUNTBLANK(Raw_Data!E103)=0,Raw_Data!E103,"UNKNOWN")</f>
        <v>West</v>
      </c>
      <c r="U103" s="8" t="str">
        <f>IF(COUNTBLANK(Raw_Data!F103)=0,Raw_Data!F103,"SOMEONE")</f>
        <v>Amit Paul</v>
      </c>
      <c r="V103" s="8">
        <f>IF(COUNTBLANK(Raw_Data!G103)=0,Raw_Data!G103,0)</f>
        <v>20</v>
      </c>
      <c r="W103" s="8">
        <f>IF(COUNTBLANK(Raw_Data!H103)=0,Raw_Data!H103,0)</f>
        <v>150</v>
      </c>
      <c r="X103" s="8">
        <f>Raw_Data!H103*Raw_Data!G103</f>
        <v>3000</v>
      </c>
      <c r="Y103" s="8">
        <v>1200</v>
      </c>
      <c r="Z103" s="8">
        <f t="shared" si="1"/>
        <v>1800</v>
      </c>
      <c r="AA103" s="8">
        <v>4000</v>
      </c>
      <c r="AB103" s="8" t="s">
        <v>26</v>
      </c>
      <c r="AC103" s="8" t="str">
        <f>IF(COUNTBLANK(Raw_Data!N103)=0,Raw_Data!N103,"Processing")</f>
        <v>Delivered</v>
      </c>
    </row>
    <row r="104" spans="16:29" x14ac:dyDescent="0.3">
      <c r="P104" s="8" t="str">
        <f>IF(COUNTBLANK(Raw_Data!A104)=0,Raw_Data!A104,"GUEST USER")</f>
        <v>ORD1028</v>
      </c>
      <c r="Q104" s="8" t="str">
        <f>IF(COUNTBLANK(Raw_Data!B104)=0,Raw_Data!B104,"UNKNOWN")</f>
        <v>Shruti Ghosh</v>
      </c>
      <c r="R104" s="8" t="str">
        <f>IF(COUNTBLANK(Raw_Data!C104)=0,Raw_Data!C104,"UNKNOWN")</f>
        <v>Office Chair</v>
      </c>
      <c r="S104" s="8" t="str">
        <f>IF(COUNTBLANK(Raw_Data!D104)=0,Raw_Data!D104,"UNKNOWN")</f>
        <v>Furniture</v>
      </c>
      <c r="T104" s="8" t="str">
        <f>IF(COUNTBLANK(Raw_Data!E104)=0,Raw_Data!E104,"UNKNOWN")</f>
        <v>South</v>
      </c>
      <c r="U104" s="8" t="str">
        <f>IF(COUNTBLANK(Raw_Data!F104)=0,Raw_Data!F104,"SOMEONE")</f>
        <v>Pooja Dey</v>
      </c>
      <c r="V104" s="8">
        <f>IF(COUNTBLANK(Raw_Data!G104)=0,Raw_Data!G104,0)</f>
        <v>3</v>
      </c>
      <c r="W104" s="8">
        <f>IF(COUNTBLANK(Raw_Data!H104)=0,Raw_Data!H104,0)</f>
        <v>6700</v>
      </c>
      <c r="X104" s="8">
        <f>Raw_Data!H104*Raw_Data!G104</f>
        <v>20100</v>
      </c>
      <c r="Y104" s="8">
        <v>14900</v>
      </c>
      <c r="Z104" s="8">
        <f t="shared" si="1"/>
        <v>5200</v>
      </c>
      <c r="AA104" s="8">
        <v>23000</v>
      </c>
      <c r="AB104" s="8" t="s">
        <v>19</v>
      </c>
      <c r="AC104" s="8" t="str">
        <f>IF(COUNTBLANK(Raw_Data!N104)=0,Raw_Data!N104,"Processing")</f>
        <v>Pending</v>
      </c>
    </row>
    <row r="105" spans="16:29" x14ac:dyDescent="0.3">
      <c r="P105" s="8" t="str">
        <f>IF(COUNTBLANK(Raw_Data!A105)=0,Raw_Data!A105,"GUEST USER")</f>
        <v>ORD1172</v>
      </c>
      <c r="Q105" s="8" t="str">
        <f>IF(COUNTBLANK(Raw_Data!B105)=0,Raw_Data!B105,"UNKNOWN")</f>
        <v>Riya Banik</v>
      </c>
      <c r="R105" s="8" t="str">
        <f>IF(COUNTBLANK(Raw_Data!C105)=0,Raw_Data!C105,"UNKNOWN")</f>
        <v>Office Chair</v>
      </c>
      <c r="S105" s="8" t="str">
        <f>IF(COUNTBLANK(Raw_Data!D105)=0,Raw_Data!D105,"UNKNOWN")</f>
        <v>Furniture</v>
      </c>
      <c r="T105" s="8" t="str">
        <f>IF(COUNTBLANK(Raw_Data!E105)=0,Raw_Data!E105,"UNKNOWN")</f>
        <v>South</v>
      </c>
      <c r="U105" s="8" t="str">
        <f>IF(COUNTBLANK(Raw_Data!F105)=0,Raw_Data!F105,"SOMEONE")</f>
        <v>Pooja Dey</v>
      </c>
      <c r="V105" s="8">
        <f>IF(COUNTBLANK(Raw_Data!G105)=0,Raw_Data!G105,0)</f>
        <v>2</v>
      </c>
      <c r="W105" s="8">
        <f>IF(COUNTBLANK(Raw_Data!H105)=0,Raw_Data!H105,0)</f>
        <v>6860</v>
      </c>
      <c r="X105" s="8">
        <f>Raw_Data!H105*Raw_Data!G105</f>
        <v>13720</v>
      </c>
      <c r="Y105" s="8">
        <v>10150</v>
      </c>
      <c r="Z105" s="8">
        <f t="shared" si="1"/>
        <v>3570</v>
      </c>
      <c r="AA105" s="8">
        <v>15000</v>
      </c>
      <c r="AB105" s="8" t="s">
        <v>28</v>
      </c>
      <c r="AC105" s="8" t="str">
        <f>IF(COUNTBLANK(Raw_Data!N105)=0,Raw_Data!N105,"Processing")</f>
        <v>Pending</v>
      </c>
    </row>
    <row r="106" spans="16:29" x14ac:dyDescent="0.3">
      <c r="P106" s="8" t="str">
        <f>IF(COUNTBLANK(Raw_Data!A106)=0,Raw_Data!A106,"GUEST USER")</f>
        <v>ORD1145</v>
      </c>
      <c r="Q106" s="8" t="str">
        <f>IF(COUNTBLANK(Raw_Data!B106)=0,Raw_Data!B106,"UNKNOWN")</f>
        <v>ABHISHEK SEN</v>
      </c>
      <c r="R106" s="8" t="str">
        <f>IF(COUNTBLANK(Raw_Data!C106)=0,Raw_Data!C106,"UNKNOWN")</f>
        <v>Office Chair</v>
      </c>
      <c r="S106" s="8" t="str">
        <f>IF(COUNTBLANK(Raw_Data!D106)=0,Raw_Data!D106,"UNKNOWN")</f>
        <v>Furniture</v>
      </c>
      <c r="T106" s="8" t="str">
        <f>IF(COUNTBLANK(Raw_Data!E106)=0,Raw_Data!E106,"UNKNOWN")</f>
        <v>East</v>
      </c>
      <c r="U106" s="8" t="str">
        <f>IF(COUNTBLANK(Raw_Data!F106)=0,Raw_Data!F106,"SOMEONE")</f>
        <v>Rahul Das</v>
      </c>
      <c r="V106" s="8">
        <f>IF(COUNTBLANK(Raw_Data!G106)=0,Raw_Data!G106,0)</f>
        <v>2</v>
      </c>
      <c r="W106" s="8">
        <f>IF(COUNTBLANK(Raw_Data!H106)=0,Raw_Data!H106,0)</f>
        <v>6840</v>
      </c>
      <c r="X106" s="8">
        <f>Raw_Data!H106*Raw_Data!G106</f>
        <v>13680</v>
      </c>
      <c r="Y106" s="8">
        <v>10120</v>
      </c>
      <c r="Z106" s="8">
        <f t="shared" si="1"/>
        <v>3560</v>
      </c>
      <c r="AA106" s="8">
        <v>15000</v>
      </c>
      <c r="AB106" s="8" t="s">
        <v>28</v>
      </c>
      <c r="AC106" s="8" t="str">
        <f>IF(COUNTBLANK(Raw_Data!N106)=0,Raw_Data!N106,"Processing")</f>
        <v>Delivered</v>
      </c>
    </row>
    <row r="107" spans="16:29" x14ac:dyDescent="0.3">
      <c r="P107" s="8" t="str">
        <f>IF(COUNTBLANK(Raw_Data!A107)=0,Raw_Data!A107,"GUEST USER")</f>
        <v xml:space="preserve">  ORD1005  </v>
      </c>
      <c r="Q107" s="8" t="str">
        <f>IF(COUNTBLANK(Raw_Data!B107)=0,Raw_Data!B107,"UNKNOWN")</f>
        <v>Arjun Nair</v>
      </c>
      <c r="R107" s="8" t="str">
        <f>IF(COUNTBLANK(Raw_Data!C107)=0,Raw_Data!C107,"UNKNOWN")</f>
        <v>Printer</v>
      </c>
      <c r="S107" s="8" t="str">
        <f>IF(COUNTBLANK(Raw_Data!D107)=0,Raw_Data!D107,"UNKNOWN")</f>
        <v>Electronics</v>
      </c>
      <c r="T107" s="8" t="str">
        <f>IF(COUNTBLANK(Raw_Data!E107)=0,Raw_Data!E107,"UNKNOWN")</f>
        <v>East</v>
      </c>
      <c r="U107" s="8" t="str">
        <f>IF(COUNTBLANK(Raw_Data!F107)=0,Raw_Data!F107,"SOMEONE")</f>
        <v>Rahul Das</v>
      </c>
      <c r="V107" s="8">
        <f>IF(COUNTBLANK(Raw_Data!G107)=0,Raw_Data!G107,0)</f>
        <v>1</v>
      </c>
      <c r="W107" s="8">
        <f>IF(COUNTBLANK(Raw_Data!H107)=0,Raw_Data!H107,0)</f>
        <v>15000</v>
      </c>
      <c r="X107" s="8">
        <f>Raw_Data!H107*Raw_Data!G107</f>
        <v>15000</v>
      </c>
      <c r="Y107" s="8">
        <v>11800</v>
      </c>
      <c r="Z107" s="8">
        <f t="shared" si="1"/>
        <v>3200</v>
      </c>
      <c r="AA107" s="8">
        <v>18000</v>
      </c>
      <c r="AB107" s="8" t="s">
        <v>19</v>
      </c>
      <c r="AC107" s="8" t="str">
        <f>IF(COUNTBLANK(Raw_Data!N107)=0,Raw_Data!N107,"Processing")</f>
        <v>Delivered</v>
      </c>
    </row>
    <row r="108" spans="16:29" x14ac:dyDescent="0.3">
      <c r="P108" s="8" t="str">
        <f>IF(COUNTBLANK(Raw_Data!A108)=0,Raw_Data!A108,"GUEST USER")</f>
        <v>ORD1033</v>
      </c>
      <c r="Q108" s="8" t="str">
        <f>IF(COUNTBLANK(Raw_Data!B108)=0,Raw_Data!B108,"UNKNOWN")</f>
        <v>Ritesh Saha</v>
      </c>
      <c r="R108" s="8" t="str">
        <f>IF(COUNTBLANK(Raw_Data!C108)=0,Raw_Data!C108,"UNKNOWN")</f>
        <v>Monitor</v>
      </c>
      <c r="S108" s="8" t="str">
        <f>IF(COUNTBLANK(Raw_Data!D108)=0,Raw_Data!D108,"UNKNOWN")</f>
        <v>Electronics</v>
      </c>
      <c r="T108" s="8" t="str">
        <f>IF(COUNTBLANK(Raw_Data!E108)=0,Raw_Data!E108,"UNKNOWN")</f>
        <v>East</v>
      </c>
      <c r="U108" s="8" t="str">
        <f>IF(COUNTBLANK(Raw_Data!F108)=0,Raw_Data!F108,"SOMEONE")</f>
        <v>Rahul Das</v>
      </c>
      <c r="V108" s="8">
        <f>IF(COUNTBLANK(Raw_Data!G108)=0,Raw_Data!G108,0)</f>
        <v>2</v>
      </c>
      <c r="W108" s="8">
        <f>IF(COUNTBLANK(Raw_Data!H108)=0,Raw_Data!H108,0)</f>
        <v>12300</v>
      </c>
      <c r="X108" s="8">
        <f>Raw_Data!H108*Raw_Data!G108</f>
        <v>24600</v>
      </c>
      <c r="Y108" s="8">
        <v>18900</v>
      </c>
      <c r="Z108" s="8">
        <f t="shared" si="1"/>
        <v>5700</v>
      </c>
      <c r="AA108" s="8">
        <v>27000</v>
      </c>
      <c r="AB108" s="8" t="s">
        <v>26</v>
      </c>
      <c r="AC108" s="8" t="str">
        <f>IF(COUNTBLANK(Raw_Data!N108)=0,Raw_Data!N108,"Processing")</f>
        <v>Delivered</v>
      </c>
    </row>
    <row r="109" spans="16:29" x14ac:dyDescent="0.3">
      <c r="P109" s="8" t="str">
        <f>IF(COUNTBLANK(Raw_Data!A109)=0,Raw_Data!A109,"GUEST USER")</f>
        <v xml:space="preserve">  nan  </v>
      </c>
      <c r="Q109" s="8" t="str">
        <f>IF(COUNTBLANK(Raw_Data!B109)=0,Raw_Data!B109,"UNKNOWN")</f>
        <v>Nandini Saha</v>
      </c>
      <c r="R109" s="8" t="str">
        <f>IF(COUNTBLANK(Raw_Data!C109)=0,Raw_Data!C109,"UNKNOWN")</f>
        <v>Monitor</v>
      </c>
      <c r="S109" s="8" t="str">
        <f>IF(COUNTBLANK(Raw_Data!D109)=0,Raw_Data!D109,"UNKNOWN")</f>
        <v>Electronics</v>
      </c>
      <c r="T109" s="8" t="str">
        <f>IF(COUNTBLANK(Raw_Data!E109)=0,Raw_Data!E109,"UNKNOWN")</f>
        <v>North</v>
      </c>
      <c r="U109" s="8" t="str">
        <f>IF(COUNTBLANK(Raw_Data!F109)=0,Raw_Data!F109,"SOMEONE")</f>
        <v>Sneha Roy</v>
      </c>
      <c r="V109" s="8">
        <f>IF(COUNTBLANK(Raw_Data!G109)=0,Raw_Data!G109,0)</f>
        <v>2</v>
      </c>
      <c r="W109" s="8">
        <f>IF(COUNTBLANK(Raw_Data!H109)=0,Raw_Data!H109,0)</f>
        <v>12400</v>
      </c>
      <c r="X109" s="8">
        <f>Raw_Data!H109*Raw_Data!G109</f>
        <v>24800</v>
      </c>
      <c r="Y109" s="8">
        <v>19050</v>
      </c>
      <c r="Z109" s="8">
        <f t="shared" si="1"/>
        <v>5750</v>
      </c>
      <c r="AA109" s="8">
        <v>27500</v>
      </c>
      <c r="AB109" s="8" t="s">
        <v>19</v>
      </c>
      <c r="AC109" s="8" t="str">
        <f>IF(COUNTBLANK(Raw_Data!N109)=0,Raw_Data!N109,"Processing")</f>
        <v>Delivered</v>
      </c>
    </row>
    <row r="110" spans="16:29" x14ac:dyDescent="0.3">
      <c r="P110" s="8" t="str">
        <f>IF(COUNTBLANK(Raw_Data!A110)=0,Raw_Data!A110,"GUEST USER")</f>
        <v>ORD1153</v>
      </c>
      <c r="Q110" s="8" t="str">
        <f>IF(COUNTBLANK(Raw_Data!B110)=0,Raw_Data!B110,"UNKNOWN")</f>
        <v>Rohit Das</v>
      </c>
      <c r="R110" s="8" t="str">
        <f>IF(COUNTBLANK(Raw_Data!C110)=0,Raw_Data!C110,"UNKNOWN")</f>
        <v>Laptop</v>
      </c>
      <c r="S110" s="8" t="str">
        <f>IF(COUNTBLANK(Raw_Data!D110)=0,Raw_Data!D110,"UNKNOWN")</f>
        <v>Electronics</v>
      </c>
      <c r="T110" s="8" t="str">
        <f>IF(COUNTBLANK(Raw_Data!E110)=0,Raw_Data!E110,"UNKNOWN")</f>
        <v>East</v>
      </c>
      <c r="U110" s="8" t="str">
        <f>IF(COUNTBLANK(Raw_Data!F110)=0,Raw_Data!F110,"SOMEONE")</f>
        <v>Rahul Das</v>
      </c>
      <c r="V110" s="8">
        <f>IF(COUNTBLANK(Raw_Data!G110)=0,Raw_Data!G110,0)</f>
        <v>1</v>
      </c>
      <c r="W110" s="8">
        <f>IF(COUNTBLANK(Raw_Data!H110)=0,Raw_Data!H110,0)</f>
        <v>58050</v>
      </c>
      <c r="X110" s="8">
        <f>Raw_Data!H110*Raw_Data!G110</f>
        <v>58050</v>
      </c>
      <c r="Y110" s="8">
        <v>46400</v>
      </c>
      <c r="Z110" s="8">
        <f t="shared" si="1"/>
        <v>11650</v>
      </c>
      <c r="AA110" s="8">
        <v>65000</v>
      </c>
      <c r="AB110" s="8" t="s">
        <v>19</v>
      </c>
      <c r="AC110" s="8" t="str">
        <f>IF(COUNTBLANK(Raw_Data!N110)=0,Raw_Data!N110,"Processing")</f>
        <v>Delivered</v>
      </c>
    </row>
    <row r="111" spans="16:29" x14ac:dyDescent="0.3">
      <c r="P111" s="8" t="str">
        <f>IF(COUNTBLANK(Raw_Data!A111)=0,Raw_Data!A111,"GUEST USER")</f>
        <v>ORD1121</v>
      </c>
      <c r="Q111" s="8" t="str">
        <f>IF(COUNTBLANK(Raw_Data!B111)=0,Raw_Data!B111,"UNKNOWN")</f>
        <v>Arnav Roy</v>
      </c>
      <c r="R111" s="8" t="str">
        <f>IF(COUNTBLANK(Raw_Data!C111)=0,Raw_Data!C111,"UNKNOWN")</f>
        <v>Desk</v>
      </c>
      <c r="S111" s="8" t="str">
        <f>IF(COUNTBLANK(Raw_Data!D111)=0,Raw_Data!D111,"UNKNOWN")</f>
        <v>Furniture</v>
      </c>
      <c r="T111" s="8" t="str">
        <f>IF(COUNTBLANK(Raw_Data!E111)=0,Raw_Data!E111,"UNKNOWN")</f>
        <v>East</v>
      </c>
      <c r="U111" s="8" t="str">
        <f>IF(COUNTBLANK(Raw_Data!F111)=0,Raw_Data!F111,"SOMEONE")</f>
        <v>Rahul Das</v>
      </c>
      <c r="V111" s="8">
        <f>IF(COUNTBLANK(Raw_Data!G111)=0,Raw_Data!G111,0)</f>
        <v>1</v>
      </c>
      <c r="W111" s="8">
        <f>IF(COUNTBLANK(Raw_Data!H111)=0,Raw_Data!H111,0)</f>
        <v>9500</v>
      </c>
      <c r="X111" s="8">
        <f>Raw_Data!H111*Raw_Data!G111</f>
        <v>9500</v>
      </c>
      <c r="Y111" s="8">
        <v>7100</v>
      </c>
      <c r="Z111" s="8">
        <f t="shared" si="1"/>
        <v>2400</v>
      </c>
      <c r="AA111" s="8">
        <v>12000</v>
      </c>
      <c r="AB111" s="8" t="s">
        <v>28</v>
      </c>
      <c r="AC111" s="8" t="str">
        <f>IF(COUNTBLANK(Raw_Data!N111)=0,Raw_Data!N111,"Processing")</f>
        <v>Delivered</v>
      </c>
    </row>
    <row r="112" spans="16:29" x14ac:dyDescent="0.3">
      <c r="P112" s="8" t="str">
        <f>IF(COUNTBLANK(Raw_Data!A112)=0,Raw_Data!A112,"GUEST USER")</f>
        <v>ORD1195</v>
      </c>
      <c r="Q112" s="8" t="str">
        <f>IF(COUNTBLANK(Raw_Data!B112)=0,Raw_Data!B112,"UNKNOWN")</f>
        <v>Rajiv Sen</v>
      </c>
      <c r="R112" s="8" t="str">
        <f>IF(COUNTBLANK(Raw_Data!C112)=0,Raw_Data!C112,"UNKNOWN")</f>
        <v>Monitor</v>
      </c>
      <c r="S112" s="8" t="str">
        <f>IF(COUNTBLANK(Raw_Data!D112)=0,Raw_Data!D112,"UNKNOWN")</f>
        <v>Electronics</v>
      </c>
      <c r="T112" s="8" t="str">
        <f>IF(COUNTBLANK(Raw_Data!E112)=0,Raw_Data!E112,"UNKNOWN")</f>
        <v>West</v>
      </c>
      <c r="U112" s="8" t="str">
        <f>IF(COUNTBLANK(Raw_Data!F112)=0,Raw_Data!F112,"SOMEONE")</f>
        <v>Amit Paul</v>
      </c>
      <c r="V112" s="8">
        <f>IF(COUNTBLANK(Raw_Data!G112)=0,Raw_Data!G112,0)</f>
        <v>2</v>
      </c>
      <c r="W112" s="8">
        <f>IF(COUNTBLANK(Raw_Data!H112)=0,Raw_Data!H112,0)</f>
        <v>12270</v>
      </c>
      <c r="X112" s="8">
        <f>Raw_Data!H112*Raw_Data!G112</f>
        <v>24540</v>
      </c>
      <c r="Y112" s="8">
        <v>18820</v>
      </c>
      <c r="Z112" s="8">
        <f t="shared" si="1"/>
        <v>5720</v>
      </c>
      <c r="AA112" s="8">
        <v>27000</v>
      </c>
      <c r="AB112" s="8" t="s">
        <v>19</v>
      </c>
      <c r="AC112" s="8" t="str">
        <f>IF(COUNTBLANK(Raw_Data!N112)=0,Raw_Data!N112,"Processing")</f>
        <v>Delivered</v>
      </c>
    </row>
    <row r="113" spans="16:29" x14ac:dyDescent="0.3">
      <c r="P113" s="8" t="str">
        <f>IF(COUNTBLANK(Raw_Data!A113)=0,Raw_Data!A113,"GUEST USER")</f>
        <v>ORD1115</v>
      </c>
      <c r="Q113" s="8" t="str">
        <f>IF(COUNTBLANK(Raw_Data!B113)=0,Raw_Data!B113,"UNKNOWN")</f>
        <v>Rajat Ghosh</v>
      </c>
      <c r="R113" s="8" t="str">
        <f>IF(COUNTBLANK(Raw_Data!C113)=0,Raw_Data!C113,"UNKNOWN")</f>
        <v>Bookshelf</v>
      </c>
      <c r="S113" s="8" t="str">
        <f>IF(COUNTBLANK(Raw_Data!D113)=0,Raw_Data!D113,"UNKNOWN")</f>
        <v>Furniture</v>
      </c>
      <c r="T113" s="8" t="str">
        <f>IF(COUNTBLANK(Raw_Data!E113)=0,Raw_Data!E113,"UNKNOWN")</f>
        <v>West</v>
      </c>
      <c r="U113" s="8" t="str">
        <f>IF(COUNTBLANK(Raw_Data!F113)=0,Raw_Data!F113,"SOMEONE")</f>
        <v>Amit Paul</v>
      </c>
      <c r="V113" s="8">
        <f>IF(COUNTBLANK(Raw_Data!G113)=0,Raw_Data!G113,0)</f>
        <v>2</v>
      </c>
      <c r="W113" s="8">
        <f>IF(COUNTBLANK(Raw_Data!H113)=0,Raw_Data!H113,0)</f>
        <v>11320</v>
      </c>
      <c r="X113" s="8">
        <f>Raw_Data!H113*Raw_Data!G113</f>
        <v>22640</v>
      </c>
      <c r="Y113" s="8">
        <v>17150</v>
      </c>
      <c r="Z113" s="8">
        <f t="shared" si="1"/>
        <v>5490</v>
      </c>
      <c r="AA113" s="8">
        <v>25000</v>
      </c>
      <c r="AB113" s="8" t="s">
        <v>28</v>
      </c>
      <c r="AC113" s="8" t="str">
        <f>IF(COUNTBLANK(Raw_Data!N113)=0,Raw_Data!N113,"Processing")</f>
        <v>Delivered</v>
      </c>
    </row>
    <row r="114" spans="16:29" x14ac:dyDescent="0.3">
      <c r="P114" s="8" t="str">
        <f>IF(COUNTBLANK(Raw_Data!A114)=0,Raw_Data!A114,"GUEST USER")</f>
        <v>ORD1011</v>
      </c>
      <c r="Q114" s="8" t="str">
        <f>IF(COUNTBLANK(Raw_Data!B114)=0,Raw_Data!B114,"UNKNOWN")</f>
        <v>Ananya Pal</v>
      </c>
      <c r="R114" s="8" t="str">
        <f>IF(COUNTBLANK(Raw_Data!C114)=0,Raw_Data!C114,"UNKNOWN")</f>
        <v>Laptop</v>
      </c>
      <c r="S114" s="8" t="str">
        <f>IF(COUNTBLANK(Raw_Data!D114)=0,Raw_Data!D114,"UNKNOWN")</f>
        <v>Electronics</v>
      </c>
      <c r="T114" s="8" t="str">
        <f>IF(COUNTBLANK(Raw_Data!E114)=0,Raw_Data!E114,"UNKNOWN")</f>
        <v>West</v>
      </c>
      <c r="U114" s="8" t="str">
        <f>IF(COUNTBLANK(Raw_Data!F114)=0,Raw_Data!F114,"SOMEONE")</f>
        <v>Amit Paul</v>
      </c>
      <c r="V114" s="8">
        <f>IF(COUNTBLANK(Raw_Data!G114)=0,Raw_Data!G114,0)</f>
        <v>1</v>
      </c>
      <c r="W114" s="8">
        <f>IF(COUNTBLANK(Raw_Data!H114)=0,Raw_Data!H114,0)</f>
        <v>58000</v>
      </c>
      <c r="X114" s="8">
        <f>Raw_Data!H114*Raw_Data!G114</f>
        <v>58000</v>
      </c>
      <c r="Y114" s="8">
        <v>47000</v>
      </c>
      <c r="Z114" s="8">
        <f t="shared" si="1"/>
        <v>11000</v>
      </c>
      <c r="AA114" s="8">
        <v>65000</v>
      </c>
      <c r="AB114" s="8" t="s">
        <v>19</v>
      </c>
      <c r="AC114" s="8" t="str">
        <f>IF(COUNTBLANK(Raw_Data!N114)=0,Raw_Data!N114,"Processing")</f>
        <v>Delivered</v>
      </c>
    </row>
    <row r="115" spans="16:29" x14ac:dyDescent="0.3">
      <c r="P115" s="8" t="str">
        <f>IF(COUNTBLANK(Raw_Data!A115)=0,Raw_Data!A115,"GUEST USER")</f>
        <v>ORD1063</v>
      </c>
      <c r="Q115" s="8" t="str">
        <f>IF(COUNTBLANK(Raw_Data!B115)=0,Raw_Data!B115,"UNKNOWN")</f>
        <v>Harshit Gupta</v>
      </c>
      <c r="R115" s="8" t="str">
        <f>IF(COUNTBLANK(Raw_Data!C115)=0,Raw_Data!C115,"UNKNOWN")</f>
        <v>Laptop</v>
      </c>
      <c r="S115" s="8" t="str">
        <f>IF(COUNTBLANK(Raw_Data!D115)=0,Raw_Data!D115,"UNKNOWN")</f>
        <v>Electronics</v>
      </c>
      <c r="T115" s="8" t="str">
        <f>IF(COUNTBLANK(Raw_Data!E115)=0,Raw_Data!E115,"UNKNOWN")</f>
        <v>West</v>
      </c>
      <c r="U115" s="8" t="str">
        <f>IF(COUNTBLANK(Raw_Data!F115)=0,Raw_Data!F115,"SOMEONE")</f>
        <v>Amit Paul</v>
      </c>
      <c r="V115" s="8">
        <f>IF(COUNTBLANK(Raw_Data!G115)=0,Raw_Data!G115,0)</f>
        <v>1</v>
      </c>
      <c r="W115" s="8">
        <f>IF(COUNTBLANK(Raw_Data!H115)=0,Raw_Data!H115,0)</f>
        <v>58500</v>
      </c>
      <c r="X115" s="8">
        <f>Raw_Data!H115*Raw_Data!G115</f>
        <v>58500</v>
      </c>
      <c r="Y115" s="8">
        <v>46800</v>
      </c>
      <c r="Z115" s="8">
        <f t="shared" si="1"/>
        <v>11700</v>
      </c>
      <c r="AA115" s="8">
        <v>65000</v>
      </c>
      <c r="AB115" s="8" t="s">
        <v>19</v>
      </c>
      <c r="AC115" s="8" t="str">
        <f>IF(COUNTBLANK(Raw_Data!N115)=0,Raw_Data!N115,"Processing")</f>
        <v>Delivered</v>
      </c>
    </row>
    <row r="116" spans="16:29" x14ac:dyDescent="0.3">
      <c r="P116" s="8" t="str">
        <f>IF(COUNTBLANK(Raw_Data!A116)=0,Raw_Data!A116,"GUEST USER")</f>
        <v>ORD1149</v>
      </c>
      <c r="Q116" s="8" t="str">
        <f>IF(COUNTBLANK(Raw_Data!B116)=0,Raw_Data!B116,"UNKNOWN")</f>
        <v>Sagnik Roy</v>
      </c>
      <c r="R116" s="8" t="str">
        <f>IF(COUNTBLANK(Raw_Data!C116)=0,Raw_Data!C116,"UNKNOWN")</f>
        <v>Notebook</v>
      </c>
      <c r="S116" s="8" t="str">
        <f>IF(COUNTBLANK(Raw_Data!D116)=0,Raw_Data!D116,"UNKNOWN")</f>
        <v>Stationery</v>
      </c>
      <c r="T116" s="8" t="str">
        <f>IF(COUNTBLANK(Raw_Data!E116)=0,Raw_Data!E116,"UNKNOWN")</f>
        <v>East</v>
      </c>
      <c r="U116" s="8" t="str">
        <f>IF(COUNTBLANK(Raw_Data!F116)=0,Raw_Data!F116,"SOMEONE")</f>
        <v>Rahul Das</v>
      </c>
      <c r="V116" s="8">
        <f>IF(COUNTBLANK(Raw_Data!G116)=0,Raw_Data!G116,0)</f>
        <v>28</v>
      </c>
      <c r="W116" s="8">
        <f>IF(COUNTBLANK(Raw_Data!H116)=0,Raw_Data!H116,0)</f>
        <v>102</v>
      </c>
      <c r="X116" s="8">
        <f>Raw_Data!H116*Raw_Data!G116</f>
        <v>2856</v>
      </c>
      <c r="Y116" s="8">
        <v>1380</v>
      </c>
      <c r="Z116" s="8">
        <f t="shared" si="1"/>
        <v>1476</v>
      </c>
      <c r="AA116" s="8">
        <v>3600</v>
      </c>
      <c r="AB116" s="8" t="s">
        <v>26</v>
      </c>
      <c r="AC116" s="8" t="str">
        <f>IF(COUNTBLANK(Raw_Data!N116)=0,Raw_Data!N116,"Processing")</f>
        <v>Delivered</v>
      </c>
    </row>
    <row r="117" spans="16:29" x14ac:dyDescent="0.3">
      <c r="P117" s="8" t="str">
        <f>IF(COUNTBLANK(Raw_Data!A117)=0,Raw_Data!A117,"GUEST USER")</f>
        <v>ORD1154</v>
      </c>
      <c r="Q117" s="8" t="str">
        <f>IF(COUNTBLANK(Raw_Data!B117)=0,Raw_Data!B117,"UNKNOWN")</f>
        <v>Ishita Sen</v>
      </c>
      <c r="R117" s="8" t="str">
        <f>IF(COUNTBLANK(Raw_Data!C117)=0,Raw_Data!C117,"UNKNOWN")</f>
        <v>Office Chair</v>
      </c>
      <c r="S117" s="8" t="str">
        <f>IF(COUNTBLANK(Raw_Data!D117)=0,Raw_Data!D117,"UNKNOWN")</f>
        <v>Furniture</v>
      </c>
      <c r="T117" s="8" t="str">
        <f>IF(COUNTBLANK(Raw_Data!E117)=0,Raw_Data!E117,"UNKNOWN")</f>
        <v>North</v>
      </c>
      <c r="U117" s="8" t="str">
        <f>IF(COUNTBLANK(Raw_Data!F117)=0,Raw_Data!F117,"SOMEONE")</f>
        <v>Sneha Roy</v>
      </c>
      <c r="V117" s="8">
        <f>IF(COUNTBLANK(Raw_Data!G117)=0,Raw_Data!G117,0)</f>
        <v>4</v>
      </c>
      <c r="W117" s="8">
        <f>IF(COUNTBLANK(Raw_Data!H117)=0,Raw_Data!H117,0)</f>
        <v>6910</v>
      </c>
      <c r="X117" s="8">
        <f>Raw_Data!H117*Raw_Data!G117</f>
        <v>27640</v>
      </c>
      <c r="Y117" s="8">
        <v>20520</v>
      </c>
      <c r="Z117" s="8">
        <f t="shared" si="1"/>
        <v>7120</v>
      </c>
      <c r="AA117" s="8">
        <v>30000</v>
      </c>
      <c r="AB117" s="8" t="s">
        <v>28</v>
      </c>
      <c r="AC117" s="8" t="str">
        <f>IF(COUNTBLANK(Raw_Data!N117)=0,Raw_Data!N117,"Processing")</f>
        <v>Pending</v>
      </c>
    </row>
    <row r="118" spans="16:29" x14ac:dyDescent="0.3">
      <c r="P118" s="8" t="str">
        <f>IF(COUNTBLANK(Raw_Data!A118)=0,Raw_Data!A118,"GUEST USER")</f>
        <v>ORD1177</v>
      </c>
      <c r="Q118" s="8" t="str">
        <f>IF(COUNTBLANK(Raw_Data!B118)=0,Raw_Data!B118,"UNKNOWN")</f>
        <v>Ritwik Das</v>
      </c>
      <c r="R118" s="8" t="str">
        <f>IF(COUNTBLANK(Raw_Data!C118)=0,Raw_Data!C118,"UNKNOWN")</f>
        <v>Monitor</v>
      </c>
      <c r="S118" s="8" t="str">
        <f>IF(COUNTBLANK(Raw_Data!D118)=0,Raw_Data!D118,"UNKNOWN")</f>
        <v>Electronics</v>
      </c>
      <c r="T118" s="8" t="str">
        <f>IF(COUNTBLANK(Raw_Data!E118)=0,Raw_Data!E118,"UNKNOWN")</f>
        <v>East</v>
      </c>
      <c r="U118" s="8" t="str">
        <f>IF(COUNTBLANK(Raw_Data!F118)=0,Raw_Data!F118,"SOMEONE")</f>
        <v>Rahul Das</v>
      </c>
      <c r="V118" s="8">
        <f>IF(COUNTBLANK(Raw_Data!G118)=0,Raw_Data!G118,0)</f>
        <v>2</v>
      </c>
      <c r="W118" s="8">
        <f>IF(COUNTBLANK(Raw_Data!H118)=0,Raw_Data!H118,0)</f>
        <v>12320</v>
      </c>
      <c r="X118" s="8">
        <f>Raw_Data!H118*Raw_Data!G118</f>
        <v>24640</v>
      </c>
      <c r="Y118" s="8">
        <v>18920</v>
      </c>
      <c r="Z118" s="8">
        <f t="shared" si="1"/>
        <v>5720</v>
      </c>
      <c r="AA118" s="8">
        <v>27000</v>
      </c>
      <c r="AB118" s="8" t="s">
        <v>19</v>
      </c>
      <c r="AC118" s="8" t="str">
        <f>IF(COUNTBLANK(Raw_Data!N118)=0,Raw_Data!N118,"Processing")</f>
        <v>Delivered</v>
      </c>
    </row>
    <row r="119" spans="16:29" x14ac:dyDescent="0.3">
      <c r="P119" s="8" t="str">
        <f>IF(COUNTBLANK(Raw_Data!A119)=0,Raw_Data!A119,"GUEST USER")</f>
        <v>ORD1001</v>
      </c>
      <c r="Q119" s="8" t="str">
        <f>IF(COUNTBLANK(Raw_Data!B119)=0,Raw_Data!B119,"UNKNOWN")</f>
        <v>Aarav Sharma</v>
      </c>
      <c r="R119" s="8" t="str">
        <f>IF(COUNTBLANK(Raw_Data!C119)=0,Raw_Data!C119,"UNKNOWN")</f>
        <v>Laptop</v>
      </c>
      <c r="S119" s="8" t="str">
        <f>IF(COUNTBLANK(Raw_Data!D119)=0,Raw_Data!D119,"UNKNOWN")</f>
        <v>Electronics</v>
      </c>
      <c r="T119" s="8" t="str">
        <f>IF(COUNTBLANK(Raw_Data!E119)=0,Raw_Data!E119,"UNKNOWN")</f>
        <v>East</v>
      </c>
      <c r="U119" s="8" t="str">
        <f>IF(COUNTBLANK(Raw_Data!F119)=0,Raw_Data!F119,"SOMEONE")</f>
        <v>Rahul Das</v>
      </c>
      <c r="V119" s="8">
        <f>IF(COUNTBLANK(Raw_Data!G119)=0,Raw_Data!G119,0)</f>
        <v>2</v>
      </c>
      <c r="W119" s="8">
        <f>IF(COUNTBLANK(Raw_Data!H119)=0,Raw_Data!H119,0)</f>
        <v>55000</v>
      </c>
      <c r="X119" s="8">
        <f>Raw_Data!H119*Raw_Data!G119</f>
        <v>110000</v>
      </c>
      <c r="Y119" s="8">
        <v>92000</v>
      </c>
      <c r="Z119" s="8">
        <f t="shared" si="1"/>
        <v>18000</v>
      </c>
      <c r="AA119" s="8">
        <v>125000</v>
      </c>
      <c r="AB119" s="8" t="s">
        <v>26</v>
      </c>
      <c r="AC119" s="8" t="str">
        <f>IF(COUNTBLANK(Raw_Data!N119)=0,Raw_Data!N119,"Processing")</f>
        <v>Delivered</v>
      </c>
    </row>
    <row r="120" spans="16:29" x14ac:dyDescent="0.3">
      <c r="P120" s="8" t="str">
        <f>IF(COUNTBLANK(Raw_Data!A120)=0,Raw_Data!A120,"GUEST USER")</f>
        <v>ORD1190</v>
      </c>
      <c r="Q120" s="8" t="str">
        <f>IF(COUNTBLANK(Raw_Data!B120)=0,Raw_Data!B120,"UNKNOWN")</f>
        <v>Ankita Sharma</v>
      </c>
      <c r="R120" s="8" t="str">
        <f>IF(COUNTBLANK(Raw_Data!C120)=0,Raw_Data!C120,"UNKNOWN")</f>
        <v>Office Chair</v>
      </c>
      <c r="S120" s="8" t="str">
        <f>IF(COUNTBLANK(Raw_Data!D120)=0,Raw_Data!D120,"UNKNOWN")</f>
        <v>Furniture</v>
      </c>
      <c r="T120" s="8" t="str">
        <f>IF(COUNTBLANK(Raw_Data!E120)=0,Raw_Data!E120,"UNKNOWN")</f>
        <v>North</v>
      </c>
      <c r="U120" s="8" t="str">
        <f>IF(COUNTBLANK(Raw_Data!F120)=0,Raw_Data!F120,"SOMEONE")</f>
        <v>Sneha Roy</v>
      </c>
      <c r="V120" s="8">
        <f>IF(COUNTBLANK(Raw_Data!G120)=0,Raw_Data!G120,0)</f>
        <v>4</v>
      </c>
      <c r="W120" s="8">
        <f>IF(COUNTBLANK(Raw_Data!H120)=0,Raw_Data!H120,0)</f>
        <v>6890</v>
      </c>
      <c r="X120" s="8">
        <f>Raw_Data!H120*Raw_Data!G120</f>
        <v>27560</v>
      </c>
      <c r="Y120" s="8">
        <v>20430</v>
      </c>
      <c r="Z120" s="8">
        <f t="shared" si="1"/>
        <v>7130</v>
      </c>
      <c r="AA120" s="8">
        <v>30000</v>
      </c>
      <c r="AB120" s="8" t="s">
        <v>28</v>
      </c>
      <c r="AC120" s="8" t="str">
        <f>IF(COUNTBLANK(Raw_Data!N120)=0,Raw_Data!N120,"Processing")</f>
        <v>Pending</v>
      </c>
    </row>
    <row r="121" spans="16:29" x14ac:dyDescent="0.3">
      <c r="P121" s="8" t="str">
        <f>IF(COUNTBLANK(Raw_Data!A121)=0,Raw_Data!A121,"GUEST USER")</f>
        <v>GUEST USER</v>
      </c>
      <c r="Q121" s="8" t="str">
        <f>IF(COUNTBLANK(Raw_Data!B121)=0,Raw_Data!B121,"UNKNOWN")</f>
        <v>Rohit Banerjee</v>
      </c>
      <c r="R121" s="8" t="str">
        <f>IF(COUNTBLANK(Raw_Data!C121)=0,Raw_Data!C121,"UNKNOWN")</f>
        <v>Notebook</v>
      </c>
      <c r="S121" s="8" t="str">
        <f>IF(COUNTBLANK(Raw_Data!D121)=0,Raw_Data!D121,"UNKNOWN")</f>
        <v>Stationery</v>
      </c>
      <c r="T121" s="8" t="str">
        <f>IF(COUNTBLANK(Raw_Data!E121)=0,Raw_Data!E121,"UNKNOWN")</f>
        <v>East</v>
      </c>
      <c r="U121" s="8" t="str">
        <f>IF(COUNTBLANK(Raw_Data!F121)=0,Raw_Data!F121,"SOMEONE")</f>
        <v>Rahul Das</v>
      </c>
      <c r="V121" s="8">
        <f>IF(COUNTBLANK(Raw_Data!G121)=0,Raw_Data!G121,0)</f>
        <v>34</v>
      </c>
      <c r="W121" s="8">
        <f>IF(COUNTBLANK(Raw_Data!H121)=0,Raw_Data!H121,0)</f>
        <v>100</v>
      </c>
      <c r="X121" s="8">
        <f>Raw_Data!H121*Raw_Data!G121</f>
        <v>3400</v>
      </c>
      <c r="Y121" s="8">
        <v>1550</v>
      </c>
      <c r="Z121" s="8">
        <f t="shared" si="1"/>
        <v>1850</v>
      </c>
      <c r="AA121" s="8">
        <v>4200</v>
      </c>
      <c r="AB121" s="8" t="s">
        <v>26</v>
      </c>
      <c r="AC121" s="8" t="str">
        <f>IF(COUNTBLANK(Raw_Data!N121)=0,Raw_Data!N121,"Processing")</f>
        <v>Delivered</v>
      </c>
    </row>
    <row r="122" spans="16:29" x14ac:dyDescent="0.3">
      <c r="P122" s="8" t="str">
        <f>IF(COUNTBLANK(Raw_Data!A122)=0,Raw_Data!A122,"GUEST USER")</f>
        <v>ORD1071</v>
      </c>
      <c r="Q122" s="8" t="str">
        <f>IF(COUNTBLANK(Raw_Data!B122)=0,Raw_Data!B122,"UNKNOWN")</f>
        <v>Sumit Paul</v>
      </c>
      <c r="R122" s="8" t="str">
        <f>IF(COUNTBLANK(Raw_Data!C122)=0,Raw_Data!C122,"UNKNOWN")</f>
        <v>Marker Set</v>
      </c>
      <c r="S122" s="8" t="str">
        <f>IF(COUNTBLANK(Raw_Data!D122)=0,Raw_Data!D122,"UNKNOWN")</f>
        <v>Stationery</v>
      </c>
      <c r="T122" s="8" t="str">
        <f>IF(COUNTBLANK(Raw_Data!E122)=0,Raw_Data!E122,"UNKNOWN")</f>
        <v>West</v>
      </c>
      <c r="U122" s="8" t="str">
        <f>IF(COUNTBLANK(Raw_Data!F122)=0,Raw_Data!F122,"SOMEONE")</f>
        <v>Amit Paul</v>
      </c>
      <c r="V122" s="8">
        <f>IF(COUNTBLANK(Raw_Data!G122)=0,Raw_Data!G122,0)</f>
        <v>20</v>
      </c>
      <c r="W122" s="8">
        <f>IF(COUNTBLANK(Raw_Data!H122)=0,Raw_Data!H122,0)</f>
        <v>248</v>
      </c>
      <c r="X122" s="8">
        <f>Raw_Data!H122*Raw_Data!G122</f>
        <v>4960</v>
      </c>
      <c r="Y122" s="8">
        <v>2100</v>
      </c>
      <c r="Z122" s="8">
        <f t="shared" si="1"/>
        <v>2860</v>
      </c>
      <c r="AA122" s="8">
        <v>5500</v>
      </c>
      <c r="AB122" s="8" t="s">
        <v>26</v>
      </c>
      <c r="AC122" s="8" t="str">
        <f>IF(COUNTBLANK(Raw_Data!N122)=0,Raw_Data!N122,"Processing")</f>
        <v>Delivered</v>
      </c>
    </row>
    <row r="123" spans="16:29" x14ac:dyDescent="0.3">
      <c r="P123" s="8" t="str">
        <f>IF(COUNTBLANK(Raw_Data!A123)=0,Raw_Data!A123,"GUEST USER")</f>
        <v>ORD1164</v>
      </c>
      <c r="Q123" s="8" t="str">
        <f>IF(COUNTBLANK(Raw_Data!B123)=0,Raw_Data!B123,"UNKNOWN")</f>
        <v>Poulomi Das</v>
      </c>
      <c r="R123" s="8" t="str">
        <f>IF(COUNTBLANK(Raw_Data!C123)=0,Raw_Data!C123,"UNKNOWN")</f>
        <v>Pen Pack</v>
      </c>
      <c r="S123" s="8" t="str">
        <f>IF(COUNTBLANK(Raw_Data!D123)=0,Raw_Data!D123,"UNKNOWN")</f>
        <v>Stationery</v>
      </c>
      <c r="T123" s="8" t="str">
        <f>IF(COUNTBLANK(Raw_Data!E123)=0,Raw_Data!E123,"UNKNOWN")</f>
        <v>South</v>
      </c>
      <c r="U123" s="8" t="str">
        <f>IF(COUNTBLANK(Raw_Data!F123)=0,Raw_Data!F123,"SOMEONE")</f>
        <v>Pooja Dey</v>
      </c>
      <c r="V123" s="8">
        <f>IF(COUNTBLANK(Raw_Data!G123)=0,Raw_Data!G123,0)</f>
        <v>28</v>
      </c>
      <c r="W123" s="8">
        <f>IF(COUNTBLANK(Raw_Data!H123)=0,Raw_Data!H123,0)</f>
        <v>151</v>
      </c>
      <c r="X123" s="8">
        <f>Raw_Data!H123*Raw_Data!G123</f>
        <v>4228</v>
      </c>
      <c r="Y123" s="8">
        <v>1760</v>
      </c>
      <c r="Z123" s="8">
        <f t="shared" si="1"/>
        <v>2468</v>
      </c>
      <c r="AA123" s="8">
        <v>4900</v>
      </c>
      <c r="AB123" s="8" t="s">
        <v>26</v>
      </c>
      <c r="AC123" s="8" t="str">
        <f>IF(COUNTBLANK(Raw_Data!N123)=0,Raw_Data!N123,"Processing")</f>
        <v>Delivered</v>
      </c>
    </row>
    <row r="124" spans="16:29" x14ac:dyDescent="0.3">
      <c r="P124" s="8" t="str">
        <f>IF(COUNTBLANK(Raw_Data!A124)=0,Raw_Data!A124,"GUEST USER")</f>
        <v>ORD1065</v>
      </c>
      <c r="Q124" s="8" t="str">
        <f>IF(COUNTBLANK(Raw_Data!B124)=0,Raw_Data!B124,"UNKNOWN")</f>
        <v>Debojyoti Das</v>
      </c>
      <c r="R124" s="8" t="str">
        <f>IF(COUNTBLANK(Raw_Data!C124)=0,Raw_Data!C124,"UNKNOWN")</f>
        <v>Pen Pack</v>
      </c>
      <c r="S124" s="8" t="str">
        <f>IF(COUNTBLANK(Raw_Data!D124)=0,Raw_Data!D124,"UNKNOWN")</f>
        <v>Stationery</v>
      </c>
      <c r="T124" s="8" t="str">
        <f>IF(COUNTBLANK(Raw_Data!E124)=0,Raw_Data!E124,"UNKNOWN")</f>
        <v>East</v>
      </c>
      <c r="U124" s="8" t="str">
        <f>IF(COUNTBLANK(Raw_Data!F124)=0,Raw_Data!F124,"SOMEONE")</f>
        <v>Rahul Das</v>
      </c>
      <c r="V124" s="8">
        <f>IF(COUNTBLANK(Raw_Data!G124)=0,Raw_Data!G124,0)</f>
        <v>25</v>
      </c>
      <c r="W124" s="8">
        <f>IF(COUNTBLANK(Raw_Data!H124)=0,Raw_Data!H124,0)</f>
        <v>152</v>
      </c>
      <c r="X124" s="8">
        <f>Raw_Data!H124*Raw_Data!G124</f>
        <v>3800</v>
      </c>
      <c r="Y124" s="8">
        <v>1550</v>
      </c>
      <c r="Z124" s="8">
        <f t="shared" si="1"/>
        <v>2250</v>
      </c>
      <c r="AA124" s="8">
        <v>4300</v>
      </c>
      <c r="AB124" s="8" t="s">
        <v>26</v>
      </c>
      <c r="AC124" s="8" t="str">
        <f>IF(COUNTBLANK(Raw_Data!N124)=0,Raw_Data!N124,"Processing")</f>
        <v>Delivered</v>
      </c>
    </row>
    <row r="125" spans="16:29" x14ac:dyDescent="0.3">
      <c r="P125" s="8" t="str">
        <f>IF(COUNTBLANK(Raw_Data!A125)=0,Raw_Data!A125,"GUEST USER")</f>
        <v>ORD1045</v>
      </c>
      <c r="Q125" s="8" t="str">
        <f>IF(COUNTBLANK(Raw_Data!B125)=0,Raw_Data!B125,"UNKNOWN")</f>
        <v>Ayan Mukherjee</v>
      </c>
      <c r="R125" s="8" t="str">
        <f>IF(COUNTBLANK(Raw_Data!C125)=0,Raw_Data!C125,"UNKNOWN")</f>
        <v>Laptop</v>
      </c>
      <c r="S125" s="8" t="str">
        <f>IF(COUNTBLANK(Raw_Data!D125)=0,Raw_Data!D125,"UNKNOWN")</f>
        <v>Electronics</v>
      </c>
      <c r="T125" s="8" t="str">
        <f>IF(COUNTBLANK(Raw_Data!E125)=0,Raw_Data!E125,"UNKNOWN")</f>
        <v>East</v>
      </c>
      <c r="U125" s="8" t="str">
        <f>IF(COUNTBLANK(Raw_Data!F125)=0,Raw_Data!F125,"SOMEONE")</f>
        <v>Rahul Das</v>
      </c>
      <c r="V125" s="8">
        <f>IF(COUNTBLANK(Raw_Data!G125)=0,Raw_Data!G125,0)</f>
        <v>1</v>
      </c>
      <c r="W125" s="8">
        <f>IF(COUNTBLANK(Raw_Data!H125)=0,Raw_Data!H125,0)</f>
        <v>57500</v>
      </c>
      <c r="X125" s="8">
        <f>Raw_Data!H125*Raw_Data!G125</f>
        <v>57500</v>
      </c>
      <c r="Y125" s="8">
        <v>46000</v>
      </c>
      <c r="Z125" s="8">
        <f t="shared" si="1"/>
        <v>11500</v>
      </c>
      <c r="AA125" s="8">
        <v>65000</v>
      </c>
      <c r="AB125" s="8" t="s">
        <v>19</v>
      </c>
      <c r="AC125" s="8" t="str">
        <f>IF(COUNTBLANK(Raw_Data!N125)=0,Raw_Data!N125,"Processing")</f>
        <v>Delivered</v>
      </c>
    </row>
    <row r="126" spans="16:29" x14ac:dyDescent="0.3">
      <c r="P126" s="8" t="str">
        <f>IF(COUNTBLANK(Raw_Data!A126)=0,Raw_Data!A126,"GUEST USER")</f>
        <v>ORD1138</v>
      </c>
      <c r="Q126" s="8" t="str">
        <f>IF(COUNTBLANK(Raw_Data!B126)=0,Raw_Data!B126,"UNKNOWN")</f>
        <v>Tanisha Gupta</v>
      </c>
      <c r="R126" s="8" t="str">
        <f>IF(COUNTBLANK(Raw_Data!C126)=0,Raw_Data!C126,"UNKNOWN")</f>
        <v>Printer</v>
      </c>
      <c r="S126" s="8" t="str">
        <f>IF(COUNTBLANK(Raw_Data!D126)=0,Raw_Data!D126,"UNKNOWN")</f>
        <v>Electronics</v>
      </c>
      <c r="T126" s="8" t="str">
        <f>IF(COUNTBLANK(Raw_Data!E126)=0,Raw_Data!E126,"UNKNOWN")</f>
        <v>North</v>
      </c>
      <c r="U126" s="8" t="str">
        <f>IF(COUNTBLANK(Raw_Data!F126)=0,Raw_Data!F126,"SOMEONE")</f>
        <v>Sneha Roy</v>
      </c>
      <c r="V126" s="8">
        <f>IF(COUNTBLANK(Raw_Data!G126)=0,Raw_Data!G126,0)</f>
        <v>2</v>
      </c>
      <c r="W126" s="8">
        <f>IF(COUNTBLANK(Raw_Data!H126)=0,Raw_Data!H126,0)</f>
        <v>15310</v>
      </c>
      <c r="X126" s="8">
        <f>Raw_Data!H126*Raw_Data!G126</f>
        <v>30620</v>
      </c>
      <c r="Y126" s="8">
        <v>23820</v>
      </c>
      <c r="Z126" s="8">
        <f t="shared" si="1"/>
        <v>6800</v>
      </c>
      <c r="AA126" s="8">
        <v>34500</v>
      </c>
      <c r="AB126" s="8" t="s">
        <v>19</v>
      </c>
      <c r="AC126" s="8" t="str">
        <f>IF(COUNTBLANK(Raw_Data!N126)=0,Raw_Data!N126,"Processing")</f>
        <v>Delivered</v>
      </c>
    </row>
    <row r="127" spans="16:29" x14ac:dyDescent="0.3">
      <c r="P127" s="8" t="str">
        <f>IF(COUNTBLANK(Raw_Data!A127)=0,Raw_Data!A127,"GUEST USER")</f>
        <v>ORD1041</v>
      </c>
      <c r="Q127" s="8" t="str">
        <f>IF(COUNTBLANK(Raw_Data!B127)=0,Raw_Data!B127,"UNKNOWN")</f>
        <v>Abir Choudhury</v>
      </c>
      <c r="R127" s="8" t="str">
        <f>IF(COUNTBLANK(Raw_Data!C127)=0,Raw_Data!C127,"UNKNOWN")</f>
        <v>Notebook</v>
      </c>
      <c r="S127" s="8" t="str">
        <f>IF(COUNTBLANK(Raw_Data!D127)=0,Raw_Data!D127,"UNKNOWN")</f>
        <v>Stationery</v>
      </c>
      <c r="T127" s="8" t="str">
        <f>IF(COUNTBLANK(Raw_Data!E127)=0,Raw_Data!E127,"UNKNOWN")</f>
        <v>East</v>
      </c>
      <c r="U127" s="8" t="str">
        <f>IF(COUNTBLANK(Raw_Data!F127)=0,Raw_Data!F127,"SOMEONE")</f>
        <v>Rahul Das</v>
      </c>
      <c r="V127" s="8">
        <f>IF(COUNTBLANK(Raw_Data!G127)=0,Raw_Data!G127,0)</f>
        <v>18</v>
      </c>
      <c r="W127" s="8">
        <f>IF(COUNTBLANK(Raw_Data!H127)=0,Raw_Data!H127,0)</f>
        <v>105</v>
      </c>
      <c r="X127" s="8">
        <f>Raw_Data!H127*Raw_Data!G127</f>
        <v>1890</v>
      </c>
      <c r="Y127" s="8">
        <v>900</v>
      </c>
      <c r="Z127" s="8">
        <f t="shared" si="1"/>
        <v>990</v>
      </c>
      <c r="AA127" s="8">
        <v>2500</v>
      </c>
      <c r="AB127" s="8" t="s">
        <v>26</v>
      </c>
      <c r="AC127" s="8" t="str">
        <f>IF(COUNTBLANK(Raw_Data!N127)=0,Raw_Data!N127,"Processing")</f>
        <v>Delivered</v>
      </c>
    </row>
    <row r="128" spans="16:29" x14ac:dyDescent="0.3">
      <c r="P128" s="8" t="str">
        <f>IF(COUNTBLANK(Raw_Data!A128)=0,Raw_Data!A128,"GUEST USER")</f>
        <v>ORD1124</v>
      </c>
      <c r="Q128" s="8" t="str">
        <f>IF(COUNTBLANK(Raw_Data!B128)=0,Raw_Data!B128,"UNKNOWN")</f>
        <v>Neha Banerjee</v>
      </c>
      <c r="R128" s="8" t="str">
        <f>IF(COUNTBLANK(Raw_Data!C128)=0,Raw_Data!C128,"UNKNOWN")</f>
        <v>Bookshelf</v>
      </c>
      <c r="S128" s="8" t="str">
        <f>IF(COUNTBLANK(Raw_Data!D128)=0,Raw_Data!D128,"UNKNOWN")</f>
        <v>UNKNOWN</v>
      </c>
      <c r="T128" s="8" t="str">
        <f>IF(COUNTBLANK(Raw_Data!E128)=0,Raw_Data!E128,"UNKNOWN")</f>
        <v>South</v>
      </c>
      <c r="U128" s="8" t="str">
        <f>IF(COUNTBLANK(Raw_Data!F128)=0,Raw_Data!F128,"SOMEONE")</f>
        <v>Pooja Dey</v>
      </c>
      <c r="V128" s="8">
        <f>IF(COUNTBLANK(Raw_Data!G128)=0,Raw_Data!G128,0)</f>
        <v>1</v>
      </c>
      <c r="W128" s="8">
        <f>IF(COUNTBLANK(Raw_Data!H128)=0,Raw_Data!H128,0)</f>
        <v>11420</v>
      </c>
      <c r="X128" s="8">
        <f>Raw_Data!H128*Raw_Data!G128</f>
        <v>11420</v>
      </c>
      <c r="Y128" s="8">
        <v>8650</v>
      </c>
      <c r="Z128" s="8">
        <f t="shared" si="1"/>
        <v>2770</v>
      </c>
      <c r="AA128" s="8">
        <v>13500</v>
      </c>
      <c r="AB128" s="8" t="s">
        <v>28</v>
      </c>
      <c r="AC128" s="8" t="str">
        <f>IF(COUNTBLANK(Raw_Data!N128)=0,Raw_Data!N128,"Processing")</f>
        <v>Delivered</v>
      </c>
    </row>
    <row r="129" spans="16:29" x14ac:dyDescent="0.3">
      <c r="P129" s="8" t="str">
        <f>IF(COUNTBLANK(Raw_Data!A129)=0,Raw_Data!A129,"GUEST USER")</f>
        <v>ORD1024</v>
      </c>
      <c r="Q129" s="8" t="str">
        <f>IF(COUNTBLANK(Raw_Data!B129)=0,Raw_Data!B129,"UNKNOWN")</f>
        <v>Kriti Jain</v>
      </c>
      <c r="R129" s="8" t="str">
        <f>IF(COUNTBLANK(Raw_Data!C129)=0,Raw_Data!C129,"UNKNOWN")</f>
        <v>Monitor</v>
      </c>
      <c r="S129" s="8" t="str">
        <f>IF(COUNTBLANK(Raw_Data!D129)=0,Raw_Data!D129,"UNKNOWN")</f>
        <v>Electronics</v>
      </c>
      <c r="T129" s="8" t="str">
        <f>IF(COUNTBLANK(Raw_Data!E129)=0,Raw_Data!E129,"UNKNOWN")</f>
        <v>South</v>
      </c>
      <c r="U129" s="8" t="str">
        <f>IF(COUNTBLANK(Raw_Data!F129)=0,Raw_Data!F129,"SOMEONE")</f>
        <v>Pooja Dey</v>
      </c>
      <c r="V129" s="8">
        <f>IF(COUNTBLANK(Raw_Data!G129)=0,Raw_Data!G129,0)</f>
        <v>1</v>
      </c>
      <c r="W129" s="8">
        <f>IF(COUNTBLANK(Raw_Data!H129)=0,Raw_Data!H129,0)</f>
        <v>11800</v>
      </c>
      <c r="X129" s="8">
        <f>Raw_Data!H129*Raw_Data!G129</f>
        <v>11800</v>
      </c>
      <c r="Y129" s="8">
        <v>9100</v>
      </c>
      <c r="Z129" s="8">
        <f t="shared" si="1"/>
        <v>2700</v>
      </c>
      <c r="AA129" s="8">
        <v>14000</v>
      </c>
      <c r="AB129" s="8" t="s">
        <v>26</v>
      </c>
      <c r="AC129" s="8" t="str">
        <f>IF(COUNTBLANK(Raw_Data!N129)=0,Raw_Data!N129,"Processing")</f>
        <v>Delivered</v>
      </c>
    </row>
    <row r="130" spans="16:29" x14ac:dyDescent="0.3">
      <c r="P130" s="8" t="str">
        <f>IF(COUNTBLANK(Raw_Data!A130)=0,Raw_Data!A130,"GUEST USER")</f>
        <v>ORD1155</v>
      </c>
      <c r="Q130" s="8" t="str">
        <f>IF(COUNTBLANK(Raw_Data!B130)=0,Raw_Data!B130,"UNKNOWN")</f>
        <v>Debayan Roy</v>
      </c>
      <c r="R130" s="8" t="str">
        <f>IF(COUNTBLANK(Raw_Data!C130)=0,Raw_Data!C130,"UNKNOWN")</f>
        <v>Pen Pack</v>
      </c>
      <c r="S130" s="8" t="str">
        <f>IF(COUNTBLANK(Raw_Data!D130)=0,Raw_Data!D130,"UNKNOWN")</f>
        <v>Stationery</v>
      </c>
      <c r="T130" s="8" t="str">
        <f>IF(COUNTBLANK(Raw_Data!E130)=0,Raw_Data!E130,"UNKNOWN")</f>
        <v>West</v>
      </c>
      <c r="U130" s="8" t="str">
        <f>IF(COUNTBLANK(Raw_Data!F130)=0,Raw_Data!F130,"SOMEONE")</f>
        <v>Amit Paul</v>
      </c>
      <c r="V130" s="8">
        <f>IF(COUNTBLANK(Raw_Data!G130)=0,Raw_Data!G130,0)</f>
        <v>25</v>
      </c>
      <c r="W130" s="8">
        <f>IF(COUNTBLANK(Raw_Data!H130)=0,Raw_Data!H130,0)</f>
        <v>149</v>
      </c>
      <c r="X130" s="8">
        <f>Raw_Data!H130*Raw_Data!G130</f>
        <v>3725</v>
      </c>
      <c r="Y130" s="8">
        <v>1500</v>
      </c>
      <c r="Z130" s="8">
        <f t="shared" si="1"/>
        <v>2225</v>
      </c>
      <c r="AA130" s="8">
        <v>4300</v>
      </c>
      <c r="AB130" s="8" t="s">
        <v>26</v>
      </c>
      <c r="AC130" s="8" t="str">
        <f>IF(COUNTBLANK(Raw_Data!N130)=0,Raw_Data!N130,"Processing")</f>
        <v>Delivered</v>
      </c>
    </row>
    <row r="131" spans="16:29" x14ac:dyDescent="0.3">
      <c r="P131" s="8" t="str">
        <f>IF(COUNTBLANK(Raw_Data!A131)=0,Raw_Data!A131,"GUEST USER")</f>
        <v>ORD1082</v>
      </c>
      <c r="Q131" s="8" t="str">
        <f>IF(COUNTBLANK(Raw_Data!B131)=0,Raw_Data!B131,"UNKNOWN")</f>
        <v>Trina Mukherjee</v>
      </c>
      <c r="R131" s="8" t="str">
        <f>IF(COUNTBLANK(Raw_Data!C131)=0,Raw_Data!C131,"UNKNOWN")</f>
        <v>Office Chair</v>
      </c>
      <c r="S131" s="8" t="str">
        <f>IF(COUNTBLANK(Raw_Data!D131)=0,Raw_Data!D131,"UNKNOWN")</f>
        <v>Furniture</v>
      </c>
      <c r="T131" s="8" t="str">
        <f>IF(COUNTBLANK(Raw_Data!E131)=0,Raw_Data!E131,"UNKNOWN")</f>
        <v>North</v>
      </c>
      <c r="U131" s="8" t="str">
        <f>IF(COUNTBLANK(Raw_Data!F131)=0,Raw_Data!F131,"SOMEONE")</f>
        <v>Sneha Roy</v>
      </c>
      <c r="V131" s="8">
        <f>IF(COUNTBLANK(Raw_Data!G131)=0,Raw_Data!G131,0)</f>
        <v>4</v>
      </c>
      <c r="W131" s="8">
        <f>IF(COUNTBLANK(Raw_Data!H131)=0,Raw_Data!H131,0)</f>
        <v>6950</v>
      </c>
      <c r="X131" s="8">
        <f>Raw_Data!H131*Raw_Data!G131</f>
        <v>27800</v>
      </c>
      <c r="Y131" s="8">
        <v>20600</v>
      </c>
      <c r="Z131" s="8">
        <f t="shared" ref="Z131:Z194" si="2">X131-Y131</f>
        <v>7200</v>
      </c>
      <c r="AA131" s="8">
        <v>30000</v>
      </c>
      <c r="AB131" s="8" t="s">
        <v>28</v>
      </c>
      <c r="AC131" s="8" t="str">
        <f>IF(COUNTBLANK(Raw_Data!N131)=0,Raw_Data!N131,"Processing")</f>
        <v>Pending</v>
      </c>
    </row>
    <row r="132" spans="16:29" x14ac:dyDescent="0.3">
      <c r="P132" s="8" t="str">
        <f>IF(COUNTBLANK(Raw_Data!A132)=0,Raw_Data!A132,"GUEST USER")</f>
        <v>ORD1040</v>
      </c>
      <c r="Q132" s="8" t="str">
        <f>IF(COUNTBLANK(Raw_Data!B132)=0,Raw_Data!B132,"UNKNOWN")</f>
        <v>Shreya Banik</v>
      </c>
      <c r="R132" s="8" t="str">
        <f>IF(COUNTBLANK(Raw_Data!C132)=0,Raw_Data!C132,"UNKNOWN")</f>
        <v>Desk</v>
      </c>
      <c r="S132" s="8" t="str">
        <f>IF(COUNTBLANK(Raw_Data!D132)=0,Raw_Data!D132,"UNKNOWN")</f>
        <v>Furniture</v>
      </c>
      <c r="T132" s="8" t="str">
        <f>IF(COUNTBLANK(Raw_Data!E132)=0,Raw_Data!E132,"UNKNOWN")</f>
        <v>South</v>
      </c>
      <c r="U132" s="8" t="str">
        <f>IF(COUNTBLANK(Raw_Data!F132)=0,Raw_Data!F132,"SOMEONE")</f>
        <v>Pooja Dey</v>
      </c>
      <c r="V132" s="8">
        <f>IF(COUNTBLANK(Raw_Data!G132)=0,Raw_Data!G132,0)</f>
        <v>3</v>
      </c>
      <c r="W132" s="8">
        <f>IF(COUNTBLANK(Raw_Data!H132)=0,Raw_Data!H132,0)</f>
        <v>9100</v>
      </c>
      <c r="X132" s="8">
        <f>Raw_Data!H132*Raw_Data!G132</f>
        <v>27300</v>
      </c>
      <c r="Y132" s="8">
        <v>20100</v>
      </c>
      <c r="Z132" s="8">
        <f t="shared" si="2"/>
        <v>7200</v>
      </c>
      <c r="AA132" s="8">
        <v>30000</v>
      </c>
      <c r="AB132" s="8" t="s">
        <v>19</v>
      </c>
      <c r="AC132" s="8" t="str">
        <f>IF(COUNTBLANK(Raw_Data!N132)=0,Raw_Data!N132,"Processing")</f>
        <v>Delivered</v>
      </c>
    </row>
    <row r="133" spans="16:29" x14ac:dyDescent="0.3">
      <c r="P133" s="8" t="str">
        <f>IF(COUNTBLANK(Raw_Data!A133)=0,Raw_Data!A133,"GUEST USER")</f>
        <v>ORD1178</v>
      </c>
      <c r="Q133" s="8" t="str">
        <f>IF(COUNTBLANK(Raw_Data!B133)=0,Raw_Data!B133,"UNKNOWN")</f>
        <v>Nikita Roy</v>
      </c>
      <c r="R133" s="8" t="str">
        <f>IF(COUNTBLANK(Raw_Data!C133)=0,Raw_Data!C133,"UNKNOWN")</f>
        <v>Bookshelf</v>
      </c>
      <c r="S133" s="8" t="str">
        <f>IF(COUNTBLANK(Raw_Data!D133)=0,Raw_Data!D133,"UNKNOWN")</f>
        <v>Furniture</v>
      </c>
      <c r="T133" s="8" t="str">
        <f>IF(COUNTBLANK(Raw_Data!E133)=0,Raw_Data!E133,"UNKNOWN")</f>
        <v>North</v>
      </c>
      <c r="U133" s="8" t="str">
        <f>IF(COUNTBLANK(Raw_Data!F133)=0,Raw_Data!F133,"SOMEONE")</f>
        <v>Sneha Roy</v>
      </c>
      <c r="V133" s="8">
        <f>IF(COUNTBLANK(Raw_Data!G133)=0,Raw_Data!G133,0)</f>
        <v>2</v>
      </c>
      <c r="W133" s="8">
        <f>IF(COUNTBLANK(Raw_Data!H133)=0,Raw_Data!H133,0)</f>
        <v>11270</v>
      </c>
      <c r="X133" s="8">
        <f>Raw_Data!H133*Raw_Data!G133</f>
        <v>22540</v>
      </c>
      <c r="Y133" s="8">
        <v>17120</v>
      </c>
      <c r="Z133" s="8">
        <f t="shared" si="2"/>
        <v>5420</v>
      </c>
      <c r="AA133" s="8">
        <v>25000</v>
      </c>
      <c r="AB133" s="8" t="s">
        <v>28</v>
      </c>
      <c r="AC133" s="8" t="str">
        <f>IF(COUNTBLANK(Raw_Data!N133)=0,Raw_Data!N133,"Processing")</f>
        <v>Delivered</v>
      </c>
    </row>
    <row r="134" spans="16:29" x14ac:dyDescent="0.3">
      <c r="P134" s="8" t="str">
        <f>IF(COUNTBLANK(Raw_Data!A134)=0,Raw_Data!A134,"GUEST USER")</f>
        <v>GUEST USER</v>
      </c>
      <c r="Q134" s="8" t="str">
        <f>IF(COUNTBLANK(Raw_Data!B134)=0,Raw_Data!B134,"UNKNOWN")</f>
        <v>Suhani Ghosh</v>
      </c>
      <c r="R134" s="8" t="str">
        <f>IF(COUNTBLANK(Raw_Data!C134)=0,Raw_Data!C134,"UNKNOWN")</f>
        <v>Printer</v>
      </c>
      <c r="S134" s="8" t="str">
        <f>IF(COUNTBLANK(Raw_Data!D134)=0,Raw_Data!D134,"UNKNOWN")</f>
        <v>Electronics</v>
      </c>
      <c r="T134" s="8" t="str">
        <f>IF(COUNTBLANK(Raw_Data!E134)=0,Raw_Data!E134,"UNKNOWN")</f>
        <v>South</v>
      </c>
      <c r="U134" s="8" t="str">
        <f>IF(COUNTBLANK(Raw_Data!F134)=0,Raw_Data!F134,"SOMEONE")</f>
        <v>Pooja Dey</v>
      </c>
      <c r="V134" s="8">
        <f>IF(COUNTBLANK(Raw_Data!G134)=0,Raw_Data!G134,0)</f>
        <v>2</v>
      </c>
      <c r="W134" s="8">
        <f>IF(COUNTBLANK(Raw_Data!H134)=0,Raw_Data!H134,0)</f>
        <v>15100</v>
      </c>
      <c r="X134" s="8">
        <f>Raw_Data!H134*Raw_Data!G134</f>
        <v>30200</v>
      </c>
      <c r="Y134" s="8">
        <v>23400</v>
      </c>
      <c r="Z134" s="8">
        <f t="shared" si="2"/>
        <v>6800</v>
      </c>
      <c r="AA134" s="8">
        <v>34000</v>
      </c>
      <c r="AB134" s="8" t="s">
        <v>19</v>
      </c>
      <c r="AC134" s="8" t="str">
        <f>IF(COUNTBLANK(Raw_Data!N134)=0,Raw_Data!N134,"Processing")</f>
        <v>Delivered</v>
      </c>
    </row>
    <row r="135" spans="16:29" x14ac:dyDescent="0.3">
      <c r="P135" s="8" t="str">
        <f>IF(COUNTBLANK(Raw_Data!A135)=0,Raw_Data!A135,"GUEST USER")</f>
        <v>ORD1095</v>
      </c>
      <c r="Q135" s="8" t="str">
        <f>IF(COUNTBLANK(Raw_Data!B135)=0,Raw_Data!B135,"UNKNOWN")</f>
        <v>Tanmay Das</v>
      </c>
      <c r="R135" s="8" t="str">
        <f>IF(COUNTBLANK(Raw_Data!C135)=0,Raw_Data!C135,"UNKNOWN")</f>
        <v>Notebook</v>
      </c>
      <c r="S135" s="8" t="str">
        <f>IF(COUNTBLANK(Raw_Data!D135)=0,Raw_Data!D135,"UNKNOWN")</f>
        <v>Stationery</v>
      </c>
      <c r="T135" s="8" t="str">
        <f>IF(COUNTBLANK(Raw_Data!E135)=0,Raw_Data!E135,"UNKNOWN")</f>
        <v>West</v>
      </c>
      <c r="U135" s="8" t="str">
        <f>IF(COUNTBLANK(Raw_Data!F135)=0,Raw_Data!F135,"SOMEONE")</f>
        <v>Amit Paul</v>
      </c>
      <c r="V135" s="8">
        <f>IF(COUNTBLANK(Raw_Data!G135)=0,Raw_Data!G135,0)</f>
        <v>34</v>
      </c>
      <c r="W135" s="8">
        <f>IF(COUNTBLANK(Raw_Data!H135)=0,Raw_Data!H135,0)</f>
        <v>99</v>
      </c>
      <c r="X135" s="8">
        <f>Raw_Data!H135*Raw_Data!G135</f>
        <v>3366</v>
      </c>
      <c r="Y135" s="8">
        <v>1550</v>
      </c>
      <c r="Z135" s="8">
        <f t="shared" si="2"/>
        <v>1816</v>
      </c>
      <c r="AA135" s="8">
        <v>4200</v>
      </c>
      <c r="AB135" s="8" t="s">
        <v>26</v>
      </c>
      <c r="AC135" s="8" t="str">
        <f>IF(COUNTBLANK(Raw_Data!N135)=0,Raw_Data!N135,"Processing")</f>
        <v>Delivered</v>
      </c>
    </row>
    <row r="136" spans="16:29" x14ac:dyDescent="0.3">
      <c r="P136" s="8" t="str">
        <f>IF(COUNTBLANK(Raw_Data!A136)=0,Raw_Data!A136,"GUEST USER")</f>
        <v>ORD1162</v>
      </c>
      <c r="Q136" s="8" t="str">
        <f>IF(COUNTBLANK(Raw_Data!B136)=0,Raw_Data!B136,"UNKNOWN")</f>
        <v>MITALI SEN</v>
      </c>
      <c r="R136" s="8" t="str">
        <f>IF(COUNTBLANK(Raw_Data!C136)=0,Raw_Data!C136,"UNKNOWN")</f>
        <v>Laptop</v>
      </c>
      <c r="S136" s="8" t="str">
        <f>IF(COUNTBLANK(Raw_Data!D136)=0,Raw_Data!D136,"UNKNOWN")</f>
        <v>Electronics</v>
      </c>
      <c r="T136" s="8" t="str">
        <f>IF(COUNTBLANK(Raw_Data!E136)=0,Raw_Data!E136,"UNKNOWN")</f>
        <v>North</v>
      </c>
      <c r="U136" s="8" t="str">
        <f>IF(COUNTBLANK(Raw_Data!F136)=0,Raw_Data!F136,"SOMEONE")</f>
        <v>Sneha Roy</v>
      </c>
      <c r="V136" s="8">
        <f>IF(COUNTBLANK(Raw_Data!G136)=0,Raw_Data!G136,0)</f>
        <v>2</v>
      </c>
      <c r="W136" s="8">
        <f>IF(COUNTBLANK(Raw_Data!H136)=0,Raw_Data!H136,0)</f>
        <v>57200</v>
      </c>
      <c r="X136" s="8">
        <f>Raw_Data!H136*Raw_Data!G136</f>
        <v>114400</v>
      </c>
      <c r="Y136" s="8">
        <v>94900</v>
      </c>
      <c r="Z136" s="8">
        <f t="shared" si="2"/>
        <v>19500</v>
      </c>
      <c r="AA136" s="8">
        <v>126000</v>
      </c>
      <c r="AB136" s="8" t="s">
        <v>19</v>
      </c>
      <c r="AC136" s="8" t="str">
        <f>IF(COUNTBLANK(Raw_Data!N136)=0,Raw_Data!N136,"Processing")</f>
        <v>Delivered</v>
      </c>
    </row>
    <row r="137" spans="16:29" x14ac:dyDescent="0.3">
      <c r="P137" s="8" t="str">
        <f>IF(COUNTBLANK(Raw_Data!A137)=0,Raw_Data!A137,"GUEST USER")</f>
        <v>ORD1044</v>
      </c>
      <c r="Q137" s="8" t="str">
        <f>IF(COUNTBLANK(Raw_Data!B137)=0,Raw_Data!B137,"UNKNOWN")</f>
        <v>Monika Sen</v>
      </c>
      <c r="R137" s="8" t="str">
        <f>IF(COUNTBLANK(Raw_Data!C137)=0,Raw_Data!C137,"UNKNOWN")</f>
        <v>Marker Set</v>
      </c>
      <c r="S137" s="8" t="str">
        <f>IF(COUNTBLANK(Raw_Data!D137)=0,Raw_Data!D137,"UNKNOWN")</f>
        <v>Stationery</v>
      </c>
      <c r="T137" s="8" t="str">
        <f>IF(COUNTBLANK(Raw_Data!E137)=0,Raw_Data!E137,"UNKNOWN")</f>
        <v>South</v>
      </c>
      <c r="U137" s="8" t="str">
        <f>IF(COUNTBLANK(Raw_Data!F137)=0,Raw_Data!F137,"SOMEONE")</f>
        <v>Pooja Dey</v>
      </c>
      <c r="V137" s="8">
        <f>IF(COUNTBLANK(Raw_Data!G137)=0,Raw_Data!G137,0)</f>
        <v>16</v>
      </c>
      <c r="W137" s="8">
        <f>IF(COUNTBLANK(Raw_Data!H137)=0,Raw_Data!H137,0)</f>
        <v>245</v>
      </c>
      <c r="X137" s="8">
        <f>Raw_Data!H137*Raw_Data!G137</f>
        <v>3920</v>
      </c>
      <c r="Y137" s="8">
        <v>1650</v>
      </c>
      <c r="Z137" s="8">
        <f t="shared" si="2"/>
        <v>2270</v>
      </c>
      <c r="AA137" s="8">
        <v>4500</v>
      </c>
      <c r="AB137" s="8" t="s">
        <v>26</v>
      </c>
      <c r="AC137" s="8" t="str">
        <f>IF(COUNTBLANK(Raw_Data!N137)=0,Raw_Data!N137,"Processing")</f>
        <v>Delivered</v>
      </c>
    </row>
    <row r="138" spans="16:29" x14ac:dyDescent="0.3">
      <c r="P138" s="8" t="str">
        <f>IF(COUNTBLANK(Raw_Data!A138)=0,Raw_Data!A138,"GUEST USER")</f>
        <v>ORD1146</v>
      </c>
      <c r="Q138" s="8" t="str">
        <f>IF(COUNTBLANK(Raw_Data!B138)=0,Raw_Data!B138,"UNKNOWN")</f>
        <v>Madhurima Roy</v>
      </c>
      <c r="R138" s="8" t="str">
        <f>IF(COUNTBLANK(Raw_Data!C138)=0,Raw_Data!C138,"UNKNOWN")</f>
        <v>Pen Pack</v>
      </c>
      <c r="S138" s="8" t="str">
        <f>IF(COUNTBLANK(Raw_Data!D138)=0,Raw_Data!D138,"UNKNOWN")</f>
        <v>Stationery</v>
      </c>
      <c r="T138" s="8" t="str">
        <f>IF(COUNTBLANK(Raw_Data!E138)=0,Raw_Data!E138,"UNKNOWN")</f>
        <v>North</v>
      </c>
      <c r="U138" s="8" t="str">
        <f>IF(COUNTBLANK(Raw_Data!F138)=0,Raw_Data!F138,"SOMEONE")</f>
        <v>Sneha Roy</v>
      </c>
      <c r="V138" s="8">
        <f>IF(COUNTBLANK(Raw_Data!G138)=0,Raw_Data!G138,0)</f>
        <v>30</v>
      </c>
      <c r="W138" s="8">
        <f>IF(COUNTBLANK(Raw_Data!H138)=0,Raw_Data!H138,0)</f>
        <v>150</v>
      </c>
      <c r="X138" s="8">
        <f>Raw_Data!H138*Raw_Data!G138</f>
        <v>4500</v>
      </c>
      <c r="Y138" s="8">
        <v>1850</v>
      </c>
      <c r="Z138" s="8">
        <f t="shared" si="2"/>
        <v>2650</v>
      </c>
      <c r="AA138" s="8">
        <v>5000</v>
      </c>
      <c r="AB138" s="8" t="s">
        <v>26</v>
      </c>
      <c r="AC138" s="8" t="str">
        <f>IF(COUNTBLANK(Raw_Data!N138)=0,Raw_Data!N138,"Processing")</f>
        <v>Delivered</v>
      </c>
    </row>
    <row r="139" spans="16:29" x14ac:dyDescent="0.3">
      <c r="P139" s="8" t="str">
        <f>IF(COUNTBLANK(Raw_Data!A139)=0,Raw_Data!A139,"GUEST USER")</f>
        <v>ORD1004</v>
      </c>
      <c r="Q139" s="8" t="str">
        <f>IF(COUNTBLANK(Raw_Data!B139)=0,Raw_Data!B139,"UNKNOWN")</f>
        <v>Neha Kapoor</v>
      </c>
      <c r="R139" s="8" t="str">
        <f>IF(COUNTBLANK(Raw_Data!C139)=0,Raw_Data!C139,"UNKNOWN")</f>
        <v>Notebook</v>
      </c>
      <c r="S139" s="8" t="str">
        <f>IF(COUNTBLANK(Raw_Data!D139)=0,Raw_Data!D139,"UNKNOWN")</f>
        <v>Stationery</v>
      </c>
      <c r="T139" s="8" t="str">
        <f>IF(COUNTBLANK(Raw_Data!E139)=0,Raw_Data!E139,"UNKNOWN")</f>
        <v>South</v>
      </c>
      <c r="U139" s="8" t="str">
        <f>IF(COUNTBLANK(Raw_Data!F139)=0,Raw_Data!F139,"SOMEONE")</f>
        <v>Pooja Dey</v>
      </c>
      <c r="V139" s="8">
        <f>IF(COUNTBLANK(Raw_Data!G139)=0,Raw_Data!G139,0)</f>
        <v>15</v>
      </c>
      <c r="W139" s="8">
        <f>IF(COUNTBLANK(Raw_Data!H139)=0,Raw_Data!H139,0)</f>
        <v>120</v>
      </c>
      <c r="X139" s="8">
        <f>Raw_Data!H139*Raw_Data!G139</f>
        <v>1800</v>
      </c>
      <c r="Y139" s="8">
        <v>900</v>
      </c>
      <c r="Z139" s="8">
        <f t="shared" si="2"/>
        <v>900</v>
      </c>
      <c r="AA139" s="8">
        <v>2500</v>
      </c>
      <c r="AB139" s="8" t="s">
        <v>26</v>
      </c>
      <c r="AC139" s="8" t="str">
        <f>IF(COUNTBLANK(Raw_Data!N139)=0,Raw_Data!N139,"Processing")</f>
        <v>Delivered</v>
      </c>
    </row>
    <row r="140" spans="16:29" x14ac:dyDescent="0.3">
      <c r="P140" s="8" t="str">
        <f>IF(COUNTBLANK(Raw_Data!A140)=0,Raw_Data!A140,"GUEST USER")</f>
        <v>ORD1106</v>
      </c>
      <c r="Q140" s="8" t="str">
        <f>IF(COUNTBLANK(Raw_Data!B140)=0,Raw_Data!B140,"UNKNOWN")</f>
        <v>Riya Banerjee</v>
      </c>
      <c r="R140" s="8" t="str">
        <f>IF(COUNTBLANK(Raw_Data!C140)=0,Raw_Data!C140,"UNKNOWN")</f>
        <v>Bookshelf</v>
      </c>
      <c r="S140" s="8" t="str">
        <f>IF(COUNTBLANK(Raw_Data!D140)=0,Raw_Data!D140,"UNKNOWN")</f>
        <v>Furniture</v>
      </c>
      <c r="T140" s="8" t="str">
        <f>IF(COUNTBLANK(Raw_Data!E140)=0,Raw_Data!E140,"UNKNOWN")</f>
        <v>North</v>
      </c>
      <c r="U140" s="8" t="str">
        <f>IF(COUNTBLANK(Raw_Data!F140)=0,Raw_Data!F140,"SOMEONE")</f>
        <v>Sneha Roy</v>
      </c>
      <c r="V140" s="8">
        <f>IF(COUNTBLANK(Raw_Data!G140)=0,Raw_Data!G140,0)</f>
        <v>1</v>
      </c>
      <c r="W140" s="8">
        <f>IF(COUNTBLANK(Raw_Data!H140)=0,Raw_Data!H140,0)</f>
        <v>11200</v>
      </c>
      <c r="X140" s="8">
        <f>Raw_Data!H140*Raw_Data!G140</f>
        <v>11200</v>
      </c>
      <c r="Y140" s="8">
        <v>8500</v>
      </c>
      <c r="Z140" s="8">
        <f t="shared" si="2"/>
        <v>2700</v>
      </c>
      <c r="AA140" s="8">
        <v>13500</v>
      </c>
      <c r="AB140" s="8" t="s">
        <v>28</v>
      </c>
      <c r="AC140" s="8" t="str">
        <f>IF(COUNTBLANK(Raw_Data!N140)=0,Raw_Data!N140,"Processing")</f>
        <v>Delivered</v>
      </c>
    </row>
    <row r="141" spans="16:29" x14ac:dyDescent="0.3">
      <c r="P141" s="8" t="str">
        <f>IF(COUNTBLANK(Raw_Data!A141)=0,Raw_Data!A141,"GUEST USER")</f>
        <v>ORD1054</v>
      </c>
      <c r="Q141" s="8" t="str">
        <f>IF(COUNTBLANK(Raw_Data!B141)=0,Raw_Data!B141,"UNKNOWN")</f>
        <v>Neha Jain</v>
      </c>
      <c r="R141" s="8" t="str">
        <f>IF(COUNTBLANK(Raw_Data!C141)=0,Raw_Data!C141,"UNKNOWN")</f>
        <v>Laptop</v>
      </c>
      <c r="S141" s="8" t="str">
        <f>IF(COUNTBLANK(Raw_Data!D141)=0,Raw_Data!D141,"UNKNOWN")</f>
        <v>Electronics</v>
      </c>
      <c r="T141" s="8" t="str">
        <f>IF(COUNTBLANK(Raw_Data!E141)=0,Raw_Data!E141,"UNKNOWN")</f>
        <v>North</v>
      </c>
      <c r="U141" s="8" t="str">
        <f>IF(COUNTBLANK(Raw_Data!F141)=0,Raw_Data!F141,"SOMEONE")</f>
        <v>Sneha Roy</v>
      </c>
      <c r="V141" s="8">
        <f>IF(COUNTBLANK(Raw_Data!G141)=0,Raw_Data!G141,0)</f>
        <v>2</v>
      </c>
      <c r="W141" s="8">
        <f>IF(COUNTBLANK(Raw_Data!H141)=0,Raw_Data!H141,0)</f>
        <v>57000</v>
      </c>
      <c r="X141" s="8">
        <f>Raw_Data!H141*Raw_Data!G141</f>
        <v>114000</v>
      </c>
      <c r="Y141" s="8">
        <v>95000</v>
      </c>
      <c r="Z141" s="8">
        <f t="shared" si="2"/>
        <v>19000</v>
      </c>
      <c r="AA141" s="8">
        <v>126000</v>
      </c>
      <c r="AB141" s="8" t="s">
        <v>19</v>
      </c>
      <c r="AC141" s="8" t="str">
        <f>IF(COUNTBLANK(Raw_Data!N141)=0,Raw_Data!N141,"Processing")</f>
        <v>Delivered</v>
      </c>
    </row>
    <row r="142" spans="16:29" x14ac:dyDescent="0.3">
      <c r="P142" s="8" t="str">
        <f>IF(COUNTBLANK(Raw_Data!A142)=0,Raw_Data!A142,"GUEST USER")</f>
        <v>ORD1134</v>
      </c>
      <c r="Q142" s="8" t="str">
        <f>IF(COUNTBLANK(Raw_Data!B142)=0,Raw_Data!B142,"UNKNOWN")</f>
        <v>MEGHA ROY</v>
      </c>
      <c r="R142" s="8" t="str">
        <f>IF(COUNTBLANK(Raw_Data!C142)=0,Raw_Data!C142,"UNKNOWN")</f>
        <v>Marker Set</v>
      </c>
      <c r="S142" s="8" t="str">
        <f>IF(COUNTBLANK(Raw_Data!D142)=0,Raw_Data!D142,"UNKNOWN")</f>
        <v>Stationery</v>
      </c>
      <c r="T142" s="8" t="str">
        <f>IF(COUNTBLANK(Raw_Data!E142)=0,Raw_Data!E142,"UNKNOWN")</f>
        <v>North</v>
      </c>
      <c r="U142" s="8" t="str">
        <f>IF(COUNTBLANK(Raw_Data!F142)=0,Raw_Data!F142,"SOMEONE")</f>
        <v>Sneha Roy</v>
      </c>
      <c r="V142" s="8">
        <f>IF(COUNTBLANK(Raw_Data!G142)=0,Raw_Data!G142,0)</f>
        <v>16</v>
      </c>
      <c r="W142" s="8">
        <f>IF(COUNTBLANK(Raw_Data!H142)=0,Raw_Data!H142,0)</f>
        <v>264</v>
      </c>
      <c r="X142" s="8">
        <f>Raw_Data!H142*Raw_Data!G142</f>
        <v>4224</v>
      </c>
      <c r="Y142" s="8">
        <v>1760</v>
      </c>
      <c r="Z142" s="8">
        <f t="shared" si="2"/>
        <v>2464</v>
      </c>
      <c r="AA142" s="8">
        <v>5000</v>
      </c>
      <c r="AB142" s="8" t="s">
        <v>26</v>
      </c>
      <c r="AC142" s="8" t="str">
        <f>IF(COUNTBLANK(Raw_Data!N142)=0,Raw_Data!N142,"Processing")</f>
        <v>Delivered</v>
      </c>
    </row>
    <row r="143" spans="16:29" x14ac:dyDescent="0.3">
      <c r="P143" s="8" t="str">
        <f>IF(COUNTBLANK(Raw_Data!A143)=0,Raw_Data!A143,"GUEST USER")</f>
        <v>ORD1191</v>
      </c>
      <c r="Q143" s="8" t="str">
        <f>IF(COUNTBLANK(Raw_Data!B143)=0,Raw_Data!B143,"UNKNOWN")</f>
        <v>Sagnik Mukherjee</v>
      </c>
      <c r="R143" s="8" t="str">
        <f>IF(COUNTBLANK(Raw_Data!C143)=0,Raw_Data!C143,"UNKNOWN")</f>
        <v>Pen Pack</v>
      </c>
      <c r="S143" s="8" t="str">
        <f>IF(COUNTBLANK(Raw_Data!D143)=0,Raw_Data!D143,"UNKNOWN")</f>
        <v>Stationery</v>
      </c>
      <c r="T143" s="8" t="str">
        <f>IF(COUNTBLANK(Raw_Data!E143)=0,Raw_Data!E143,"UNKNOWN")</f>
        <v>West</v>
      </c>
      <c r="U143" s="8" t="str">
        <f>IF(COUNTBLANK(Raw_Data!F143)=0,Raw_Data!F143,"SOMEONE")</f>
        <v>Amit Paul</v>
      </c>
      <c r="V143" s="8">
        <f>IF(COUNTBLANK(Raw_Data!G143)=0,Raw_Data!G143,0)</f>
        <v>29</v>
      </c>
      <c r="W143" s="8">
        <f>IF(COUNTBLANK(Raw_Data!H143)=0,Raw_Data!H143,0)</f>
        <v>148</v>
      </c>
      <c r="X143" s="8">
        <f>Raw_Data!H143*Raw_Data!G143</f>
        <v>4292</v>
      </c>
      <c r="Y143" s="8">
        <v>1760</v>
      </c>
      <c r="Z143" s="8">
        <f t="shared" si="2"/>
        <v>2532</v>
      </c>
      <c r="AA143" s="8">
        <v>4900</v>
      </c>
      <c r="AB143" s="8" t="s">
        <v>26</v>
      </c>
      <c r="AC143" s="8" t="str">
        <f>IF(COUNTBLANK(Raw_Data!N143)=0,Raw_Data!N143,"Processing")</f>
        <v>Delivered</v>
      </c>
    </row>
    <row r="144" spans="16:29" x14ac:dyDescent="0.3">
      <c r="P144" s="8" t="str">
        <f>IF(COUNTBLANK(Raw_Data!A144)=0,Raw_Data!A144,"GUEST USER")</f>
        <v>ORD1165</v>
      </c>
      <c r="Q144" s="8" t="str">
        <f>IF(COUNTBLANK(Raw_Data!B144)=0,Raw_Data!B144,"UNKNOWN")</f>
        <v>Sagnik Kapoor</v>
      </c>
      <c r="R144" s="8" t="str">
        <f>IF(COUNTBLANK(Raw_Data!C144)=0,Raw_Data!C144,"UNKNOWN")</f>
        <v>Printer</v>
      </c>
      <c r="S144" s="8" t="str">
        <f>IF(COUNTBLANK(Raw_Data!D144)=0,Raw_Data!D144,"UNKNOWN")</f>
        <v>Electronics</v>
      </c>
      <c r="T144" s="8" t="str">
        <f>IF(COUNTBLANK(Raw_Data!E144)=0,Raw_Data!E144,"UNKNOWN")</f>
        <v>East</v>
      </c>
      <c r="U144" s="8" t="str">
        <f>IF(COUNTBLANK(Raw_Data!F144)=0,Raw_Data!F144,"SOMEONE")</f>
        <v>Rahul Das</v>
      </c>
      <c r="V144" s="8">
        <f>IF(COUNTBLANK(Raw_Data!G144)=0,Raw_Data!G144,0)</f>
        <v>1</v>
      </c>
      <c r="W144" s="8">
        <f>IF(COUNTBLANK(Raw_Data!H144)=0,Raw_Data!H144,0)</f>
        <v>15260</v>
      </c>
      <c r="X144" s="8">
        <f>Raw_Data!H144*Raw_Data!G144</f>
        <v>15260</v>
      </c>
      <c r="Y144" s="8">
        <v>12000</v>
      </c>
      <c r="Z144" s="8">
        <f t="shared" si="2"/>
        <v>3260</v>
      </c>
      <c r="AA144" s="8">
        <v>17500</v>
      </c>
      <c r="AB144" s="8" t="s">
        <v>19</v>
      </c>
      <c r="AC144" s="8" t="str">
        <f>IF(COUNTBLANK(Raw_Data!N144)=0,Raw_Data!N144,"Processing")</f>
        <v>Delivered</v>
      </c>
    </row>
    <row r="145" spans="16:29" x14ac:dyDescent="0.3">
      <c r="P145" s="8" t="str">
        <f>IF(COUNTBLANK(Raw_Data!A145)=0,Raw_Data!A145,"GUEST USER")</f>
        <v>ORD1196</v>
      </c>
      <c r="Q145" s="8" t="str">
        <f>IF(COUNTBLANK(Raw_Data!B145)=0,Raw_Data!B145,"UNKNOWN")</f>
        <v>Ishita Dey</v>
      </c>
      <c r="R145" s="8" t="str">
        <f>IF(COUNTBLANK(Raw_Data!C145)=0,Raw_Data!C145,"UNKNOWN")</f>
        <v>Bookshelf</v>
      </c>
      <c r="S145" s="8" t="str">
        <f>IF(COUNTBLANK(Raw_Data!D145)=0,Raw_Data!D145,"UNKNOWN")</f>
        <v>Furniture</v>
      </c>
      <c r="T145" s="8" t="str">
        <f>IF(COUNTBLANK(Raw_Data!E145)=0,Raw_Data!E145,"UNKNOWN")</f>
        <v>South</v>
      </c>
      <c r="U145" s="8" t="str">
        <f>IF(COUNTBLANK(Raw_Data!F145)=0,Raw_Data!F145,"SOMEONE")</f>
        <v>Pooja Dey</v>
      </c>
      <c r="V145" s="8">
        <f>IF(COUNTBLANK(Raw_Data!G145)=0,Raw_Data!G145,0)</f>
        <v>2</v>
      </c>
      <c r="W145" s="8">
        <f>IF(COUNTBLANK(Raw_Data!H145)=0,Raw_Data!H145,0)</f>
        <v>11330</v>
      </c>
      <c r="X145" s="8">
        <f>Raw_Data!H145*Raw_Data!G145</f>
        <v>22660</v>
      </c>
      <c r="Y145" s="8">
        <v>17150</v>
      </c>
      <c r="Z145" s="8">
        <f t="shared" si="2"/>
        <v>5510</v>
      </c>
      <c r="AA145" s="8">
        <v>25000</v>
      </c>
      <c r="AB145" s="8" t="s">
        <v>28</v>
      </c>
      <c r="AC145" s="8" t="str">
        <f>IF(COUNTBLANK(Raw_Data!N145)=0,Raw_Data!N145,"Processing")</f>
        <v>Delivered</v>
      </c>
    </row>
    <row r="146" spans="16:29" x14ac:dyDescent="0.3">
      <c r="P146" s="8" t="str">
        <f>IF(COUNTBLANK(Raw_Data!A146)=0,Raw_Data!A146,"GUEST USER")</f>
        <v>ORD1050</v>
      </c>
      <c r="Q146" s="8" t="str">
        <f>IF(COUNTBLANK(Raw_Data!B146)=0,Raw_Data!B146,"UNKNOWN")</f>
        <v>Isha Kapoor</v>
      </c>
      <c r="R146" s="8" t="str">
        <f>IF(COUNTBLANK(Raw_Data!C146)=0,Raw_Data!C146,"UNKNOWN")</f>
        <v>Notebook</v>
      </c>
      <c r="S146" s="8" t="str">
        <f>IF(COUNTBLANK(Raw_Data!D146)=0,Raw_Data!D146,"UNKNOWN")</f>
        <v>Stationery</v>
      </c>
      <c r="T146" s="8" t="str">
        <f>IF(COUNTBLANK(Raw_Data!E146)=0,Raw_Data!E146,"UNKNOWN")</f>
        <v>North</v>
      </c>
      <c r="U146" s="8" t="str">
        <f>IF(COUNTBLANK(Raw_Data!F146)=0,Raw_Data!F146,"SOMEONE")</f>
        <v>Sneha Roy</v>
      </c>
      <c r="V146" s="8">
        <f>IF(COUNTBLANK(Raw_Data!G146)=0,Raw_Data!G146,0)</f>
        <v>30</v>
      </c>
      <c r="W146" s="8">
        <f>IF(COUNTBLANK(Raw_Data!H146)=0,Raw_Data!H146,0)</f>
        <v>98</v>
      </c>
      <c r="X146" s="8">
        <f>Raw_Data!H146*Raw_Data!G146</f>
        <v>2940</v>
      </c>
      <c r="Y146" s="8">
        <v>1400</v>
      </c>
      <c r="Z146" s="8">
        <f t="shared" si="2"/>
        <v>1540</v>
      </c>
      <c r="AA146" s="8">
        <v>3800</v>
      </c>
      <c r="AB146" s="8" t="s">
        <v>26</v>
      </c>
      <c r="AC146" s="8" t="str">
        <f>IF(COUNTBLANK(Raw_Data!N146)=0,Raw_Data!N146,"Processing")</f>
        <v>Delivered</v>
      </c>
    </row>
    <row r="147" spans="16:29" x14ac:dyDescent="0.3">
      <c r="P147" s="8" t="str">
        <f>IF(COUNTBLANK(Raw_Data!A147)=0,Raw_Data!A147,"GUEST USER")</f>
        <v>ORD1081</v>
      </c>
      <c r="Q147" s="8" t="str">
        <f>IF(COUNTBLANK(Raw_Data!B147)=0,Raw_Data!B147,"UNKNOWN")</f>
        <v>Ayush Banerjee</v>
      </c>
      <c r="R147" s="8" t="str">
        <f>IF(COUNTBLANK(Raw_Data!C147)=0,Raw_Data!C147,"UNKNOWN")</f>
        <v>Laptop</v>
      </c>
      <c r="S147" s="8" t="str">
        <f>IF(COUNTBLANK(Raw_Data!D147)=0,Raw_Data!D147,"UNKNOWN")</f>
        <v>Electronics</v>
      </c>
      <c r="T147" s="8" t="str">
        <f>IF(COUNTBLANK(Raw_Data!E147)=0,Raw_Data!E147,"UNKNOWN")</f>
        <v>East</v>
      </c>
      <c r="U147" s="8" t="str">
        <f>IF(COUNTBLANK(Raw_Data!F147)=0,Raw_Data!F147,"SOMEONE")</f>
        <v>Rahul Das</v>
      </c>
      <c r="V147" s="8">
        <f>IF(COUNTBLANK(Raw_Data!G147)=0,Raw_Data!G147,0)</f>
        <v>1</v>
      </c>
      <c r="W147" s="8">
        <f>IF(COUNTBLANK(Raw_Data!H147)=0,Raw_Data!H147,0)</f>
        <v>57800</v>
      </c>
      <c r="X147" s="8">
        <f>Raw_Data!H147*Raw_Data!G147</f>
        <v>57800</v>
      </c>
      <c r="Y147" s="8">
        <v>46200</v>
      </c>
      <c r="Z147" s="8">
        <f t="shared" si="2"/>
        <v>11600</v>
      </c>
      <c r="AA147" s="8">
        <v>65000</v>
      </c>
      <c r="AB147" s="8" t="s">
        <v>19</v>
      </c>
      <c r="AC147" s="8" t="str">
        <f>IF(COUNTBLANK(Raw_Data!N147)=0,Raw_Data!N147,"Processing")</f>
        <v>Delivered</v>
      </c>
    </row>
    <row r="148" spans="16:29" x14ac:dyDescent="0.3">
      <c r="P148" s="8" t="str">
        <f>IF(COUNTBLANK(Raw_Data!A148)=0,Raw_Data!A148,"GUEST USER")</f>
        <v>ORD1035</v>
      </c>
      <c r="Q148" s="8" t="str">
        <f>IF(COUNTBLANK(Raw_Data!B148)=0,Raw_Data!B148,"UNKNOWN")</f>
        <v>Arnav Bose</v>
      </c>
      <c r="R148" s="8" t="str">
        <f>IF(COUNTBLANK(Raw_Data!C148)=0,Raw_Data!C148,"UNKNOWN")</f>
        <v>Marker Set</v>
      </c>
      <c r="S148" s="8" t="str">
        <f>IF(COUNTBLANK(Raw_Data!D148)=0,Raw_Data!D148,"UNKNOWN")</f>
        <v>Stationery</v>
      </c>
      <c r="T148" s="8" t="str">
        <f>IF(COUNTBLANK(Raw_Data!E148)=0,Raw_Data!E148,"UNKNOWN")</f>
        <v>West</v>
      </c>
      <c r="U148" s="8" t="str">
        <f>IF(COUNTBLANK(Raw_Data!F148)=0,Raw_Data!F148,"SOMEONE")</f>
        <v>Amit Paul</v>
      </c>
      <c r="V148" s="8">
        <f>IF(COUNTBLANK(Raw_Data!G148)=0,Raw_Data!G148,0)</f>
        <v>20</v>
      </c>
      <c r="W148" s="8">
        <f>IF(COUNTBLANK(Raw_Data!H148)=0,Raw_Data!H148,0)</f>
        <v>255</v>
      </c>
      <c r="X148" s="8">
        <f>Raw_Data!H148*Raw_Data!G148</f>
        <v>5100</v>
      </c>
      <c r="Y148" s="8">
        <v>2100</v>
      </c>
      <c r="Z148" s="8">
        <f t="shared" si="2"/>
        <v>3000</v>
      </c>
      <c r="AA148" s="8">
        <v>5600</v>
      </c>
      <c r="AB148" s="8" t="s">
        <v>28</v>
      </c>
      <c r="AC148" s="8" t="str">
        <f>IF(COUNTBLANK(Raw_Data!N148)=0,Raw_Data!N148,"Processing")</f>
        <v>Delivered</v>
      </c>
    </row>
    <row r="149" spans="16:29" x14ac:dyDescent="0.3">
      <c r="P149" s="8" t="str">
        <f>IF(COUNTBLANK(Raw_Data!A149)=0,Raw_Data!A149,"GUEST USER")</f>
        <v>ORD1008</v>
      </c>
      <c r="Q149" s="8" t="str">
        <f>IF(COUNTBLANK(Raw_Data!B149)=0,Raw_Data!B149,"UNKNOWN")</f>
        <v>Sanjay Dutta</v>
      </c>
      <c r="R149" s="8" t="str">
        <f>IF(COUNTBLANK(Raw_Data!C149)=0,Raw_Data!C149,"UNKNOWN")</f>
        <v>Monitor</v>
      </c>
      <c r="S149" s="8" t="str">
        <f>IF(COUNTBLANK(Raw_Data!D149)=0,Raw_Data!D149,"UNKNOWN")</f>
        <v>Electronics</v>
      </c>
      <c r="T149" s="8" t="str">
        <f>IF(COUNTBLANK(Raw_Data!E149)=0,Raw_Data!E149,"UNKNOWN")</f>
        <v>South</v>
      </c>
      <c r="U149" s="8" t="str">
        <f>IF(COUNTBLANK(Raw_Data!F149)=0,Raw_Data!F149,"SOMEONE")</f>
        <v>Pooja Dey</v>
      </c>
      <c r="V149" s="8">
        <f>IF(COUNTBLANK(Raw_Data!G149)=0,Raw_Data!G149,0)</f>
        <v>2</v>
      </c>
      <c r="W149" s="8">
        <f>IF(COUNTBLANK(Raw_Data!H149)=0,Raw_Data!H149,0)</f>
        <v>12000</v>
      </c>
      <c r="X149" s="8">
        <f>Raw_Data!H149*Raw_Data!G149</f>
        <v>24000</v>
      </c>
      <c r="Y149" s="8">
        <v>18500</v>
      </c>
      <c r="Z149" s="8">
        <f t="shared" si="2"/>
        <v>5500</v>
      </c>
      <c r="AA149" s="8">
        <v>26000</v>
      </c>
      <c r="AB149" s="8" t="s">
        <v>19</v>
      </c>
      <c r="AC149" s="8" t="str">
        <f>IF(COUNTBLANK(Raw_Data!N149)=0,Raw_Data!N149,"Processing")</f>
        <v>Delivered</v>
      </c>
    </row>
    <row r="150" spans="16:29" x14ac:dyDescent="0.3">
      <c r="P150" s="8" t="str">
        <f>IF(COUNTBLANK(Raw_Data!A150)=0,Raw_Data!A150,"GUEST USER")</f>
        <v>ORD1111</v>
      </c>
      <c r="Q150" s="8" t="str">
        <f>IF(COUNTBLANK(Raw_Data!B150)=0,Raw_Data!B150,"UNKNOWN")</f>
        <v>Sagnik Sen</v>
      </c>
      <c r="R150" s="8" t="str">
        <f>IF(COUNTBLANK(Raw_Data!C150)=0,Raw_Data!C150,"UNKNOWN")</f>
        <v>Printer</v>
      </c>
      <c r="S150" s="8" t="str">
        <f>IF(COUNTBLANK(Raw_Data!D150)=0,Raw_Data!D150,"UNKNOWN")</f>
        <v>Electronics</v>
      </c>
      <c r="T150" s="8" t="str">
        <f>IF(COUNTBLANK(Raw_Data!E150)=0,Raw_Data!E150,"UNKNOWN")</f>
        <v>West</v>
      </c>
      <c r="U150" s="8" t="str">
        <f>IF(COUNTBLANK(Raw_Data!F150)=0,Raw_Data!F150,"SOMEONE")</f>
        <v>Amit Paul</v>
      </c>
      <c r="V150" s="8">
        <f>IF(COUNTBLANK(Raw_Data!G150)=0,Raw_Data!G150,0)</f>
        <v>1</v>
      </c>
      <c r="W150" s="8">
        <f>IF(COUNTBLANK(Raw_Data!H150)=0,Raw_Data!H150,0)</f>
        <v>15080</v>
      </c>
      <c r="X150" s="8">
        <f>Raw_Data!H150*Raw_Data!G150</f>
        <v>15080</v>
      </c>
      <c r="Y150" s="8">
        <v>11850</v>
      </c>
      <c r="Z150" s="8">
        <f t="shared" si="2"/>
        <v>3230</v>
      </c>
      <c r="AA150" s="8">
        <v>17500</v>
      </c>
      <c r="AB150" s="8" t="s">
        <v>19</v>
      </c>
      <c r="AC150" s="8" t="str">
        <f>IF(COUNTBLANK(Raw_Data!N150)=0,Raw_Data!N150,"Processing")</f>
        <v>Delivered</v>
      </c>
    </row>
    <row r="151" spans="16:29" x14ac:dyDescent="0.3">
      <c r="P151" s="8" t="str">
        <f>IF(COUNTBLANK(Raw_Data!A151)=0,Raw_Data!A151,"GUEST USER")</f>
        <v>ORD1092</v>
      </c>
      <c r="Q151" s="8" t="str">
        <f>IF(COUNTBLANK(Raw_Data!B151)=0,Raw_Data!B151,"UNKNOWN")</f>
        <v>Megha Banik</v>
      </c>
      <c r="R151" s="8" t="str">
        <f>IF(COUNTBLANK(Raw_Data!C151)=0,Raw_Data!C151,"UNKNOWN")</f>
        <v>Pen Pack</v>
      </c>
      <c r="S151" s="8" t="str">
        <f>IF(COUNTBLANK(Raw_Data!D151)=0,Raw_Data!D151,"UNKNOWN")</f>
        <v>Stationery</v>
      </c>
      <c r="T151" s="8" t="str">
        <f>IF(COUNTBLANK(Raw_Data!E151)=0,Raw_Data!E151,"UNKNOWN")</f>
        <v>South</v>
      </c>
      <c r="U151" s="8" t="str">
        <f>IF(COUNTBLANK(Raw_Data!F151)=0,Raw_Data!F151,"SOMEONE")</f>
        <v>Pooja Dey</v>
      </c>
      <c r="V151" s="8">
        <f>IF(COUNTBLANK(Raw_Data!G151)=0,Raw_Data!G151,0)</f>
        <v>31</v>
      </c>
      <c r="W151" s="8">
        <f>IF(COUNTBLANK(Raw_Data!H151)=0,Raw_Data!H151,0)</f>
        <v>146</v>
      </c>
      <c r="X151" s="8">
        <f>Raw_Data!H151*Raw_Data!G151</f>
        <v>4526</v>
      </c>
      <c r="Y151" s="8">
        <v>1900</v>
      </c>
      <c r="Z151" s="8">
        <f t="shared" si="2"/>
        <v>2626</v>
      </c>
      <c r="AA151" s="8">
        <v>5100</v>
      </c>
      <c r="AB151" s="8" t="s">
        <v>26</v>
      </c>
      <c r="AC151" s="8" t="str">
        <f>IF(COUNTBLANK(Raw_Data!N151)=0,Raw_Data!N151,"Processing")</f>
        <v>Delivered</v>
      </c>
    </row>
    <row r="152" spans="16:29" x14ac:dyDescent="0.3">
      <c r="P152" s="8" t="str">
        <f>IF(COUNTBLANK(Raw_Data!A152)=0,Raw_Data!A152,"GUEST USER")</f>
        <v>ORD1084</v>
      </c>
      <c r="Q152" s="8" t="str">
        <f>IF(COUNTBLANK(Raw_Data!B152)=0,Raw_Data!B152,"UNKNOWN")</f>
        <v>Neha Das</v>
      </c>
      <c r="R152" s="8" t="str">
        <f>IF(COUNTBLANK(Raw_Data!C152)=0,Raw_Data!C152,"UNKNOWN")</f>
        <v>Printer</v>
      </c>
      <c r="S152" s="8" t="str">
        <f>IF(COUNTBLANK(Raw_Data!D152)=0,Raw_Data!D152,"UNKNOWN")</f>
        <v>Electronics</v>
      </c>
      <c r="T152" s="8" t="str">
        <f>IF(COUNTBLANK(Raw_Data!E152)=0,Raw_Data!E152,"UNKNOWN")</f>
        <v>South</v>
      </c>
      <c r="U152" s="8" t="str">
        <f>IF(COUNTBLANK(Raw_Data!F152)=0,Raw_Data!F152,"SOMEONE")</f>
        <v>Pooja Dey</v>
      </c>
      <c r="V152" s="8">
        <f>IF(COUNTBLANK(Raw_Data!G152)=0,Raw_Data!G152,0)</f>
        <v>2</v>
      </c>
      <c r="W152" s="8">
        <f>IF(COUNTBLANK(Raw_Data!H152)=0,Raw_Data!H152,0)</f>
        <v>15250</v>
      </c>
      <c r="X152" s="8">
        <f>Raw_Data!H152*Raw_Data!G152</f>
        <v>30500</v>
      </c>
      <c r="Y152" s="8">
        <v>23600</v>
      </c>
      <c r="Z152" s="8">
        <f t="shared" si="2"/>
        <v>6900</v>
      </c>
      <c r="AA152" s="8">
        <v>34000</v>
      </c>
      <c r="AB152" s="8" t="s">
        <v>19</v>
      </c>
      <c r="AC152" s="8" t="str">
        <f>IF(COUNTBLANK(Raw_Data!N152)=0,Raw_Data!N152,"Processing")</f>
        <v>Delivered</v>
      </c>
    </row>
    <row r="153" spans="16:29" x14ac:dyDescent="0.3">
      <c r="P153" s="8" t="str">
        <f>IF(COUNTBLANK(Raw_Data!A153)=0,Raw_Data!A153,"GUEST USER")</f>
        <v>ORD1187</v>
      </c>
      <c r="Q153" s="8" t="str">
        <f>IF(COUNTBLANK(Raw_Data!B153)=0,Raw_Data!B153,"UNKNOWN")</f>
        <v>Kunal Das</v>
      </c>
      <c r="R153" s="8" t="str">
        <f>IF(COUNTBLANK(Raw_Data!C153)=0,Raw_Data!C153,"UNKNOWN")</f>
        <v>Bookshelf</v>
      </c>
      <c r="S153" s="8" t="str">
        <f>IF(COUNTBLANK(Raw_Data!D153)=0,Raw_Data!D153,"UNKNOWN")</f>
        <v>Furniture</v>
      </c>
      <c r="T153" s="8" t="str">
        <f>IF(COUNTBLANK(Raw_Data!E153)=0,Raw_Data!E153,"UNKNOWN")</f>
        <v>West</v>
      </c>
      <c r="U153" s="8" t="str">
        <f>IF(COUNTBLANK(Raw_Data!F153)=0,Raw_Data!F153,"SOMEONE")</f>
        <v>Amit Paul</v>
      </c>
      <c r="V153" s="8">
        <f>IF(COUNTBLANK(Raw_Data!G153)=0,Raw_Data!G153,0)</f>
        <v>1</v>
      </c>
      <c r="W153" s="8">
        <f>IF(COUNTBLANK(Raw_Data!H153)=0,Raw_Data!H153,0)</f>
        <v>11420</v>
      </c>
      <c r="X153" s="8">
        <f>Raw_Data!H153*Raw_Data!G153</f>
        <v>11420</v>
      </c>
      <c r="Y153" s="8">
        <v>8680</v>
      </c>
      <c r="Z153" s="8">
        <f t="shared" si="2"/>
        <v>2740</v>
      </c>
      <c r="AA153" s="8">
        <v>13500</v>
      </c>
      <c r="AB153" s="8" t="s">
        <v>28</v>
      </c>
      <c r="AC153" s="8" t="str">
        <f>IF(COUNTBLANK(Raw_Data!N153)=0,Raw_Data!N153,"Processing")</f>
        <v>Delivered</v>
      </c>
    </row>
    <row r="154" spans="16:29" x14ac:dyDescent="0.3">
      <c r="P154" s="8" t="str">
        <f>IF(COUNTBLANK(Raw_Data!A154)=0,Raw_Data!A154,"GUEST USER")</f>
        <v>ORD1192</v>
      </c>
      <c r="Q154" s="8" t="str">
        <f>IF(COUNTBLANK(Raw_Data!B154)=0,Raw_Data!B154,"UNKNOWN")</f>
        <v>Neha Ghosh</v>
      </c>
      <c r="R154" s="8" t="str">
        <f>IF(COUNTBLANK(Raw_Data!C154)=0,Raw_Data!C154,"UNKNOWN")</f>
        <v>Printer</v>
      </c>
      <c r="S154" s="8" t="str">
        <f>IF(COUNTBLANK(Raw_Data!D154)=0,Raw_Data!D154,"UNKNOWN")</f>
        <v>Electronics</v>
      </c>
      <c r="T154" s="8" t="str">
        <f>IF(COUNTBLANK(Raw_Data!E154)=0,Raw_Data!E154,"UNKNOWN")</f>
        <v>South</v>
      </c>
      <c r="U154" s="8" t="str">
        <f>IF(COUNTBLANK(Raw_Data!F154)=0,Raw_Data!F154,"SOMEONE")</f>
        <v>Pooja Dey</v>
      </c>
      <c r="V154" s="8">
        <f>IF(COUNTBLANK(Raw_Data!G154)=0,Raw_Data!G154,0)</f>
        <v>2</v>
      </c>
      <c r="W154" s="8">
        <f>IF(COUNTBLANK(Raw_Data!H154)=0,Raw_Data!H154,0)</f>
        <v>15230</v>
      </c>
      <c r="X154" s="8">
        <f>Raw_Data!H154*Raw_Data!G154</f>
        <v>30460</v>
      </c>
      <c r="Y154" s="8">
        <v>23640</v>
      </c>
      <c r="Z154" s="8">
        <f t="shared" si="2"/>
        <v>6820</v>
      </c>
      <c r="AA154" s="8">
        <v>34000</v>
      </c>
      <c r="AB154" s="8" t="s">
        <v>19</v>
      </c>
      <c r="AC154" s="8" t="str">
        <f>IF(COUNTBLANK(Raw_Data!N154)=0,Raw_Data!N154,"Processing")</f>
        <v>Delivered</v>
      </c>
    </row>
    <row r="155" spans="16:29" x14ac:dyDescent="0.3">
      <c r="P155" s="8" t="str">
        <f>IF(COUNTBLANK(Raw_Data!A155)=0,Raw_Data!A155,"GUEST USER")</f>
        <v>ORD1090</v>
      </c>
      <c r="Q155" s="8" t="str">
        <f>IF(COUNTBLANK(Raw_Data!B155)=0,Raw_Data!B155,"UNKNOWN")</f>
        <v>Ritika Sharma</v>
      </c>
      <c r="R155" s="8" t="str">
        <f>IF(COUNTBLANK(Raw_Data!C155)=0,Raw_Data!C155,"UNKNOWN")</f>
        <v>Laptop</v>
      </c>
      <c r="S155" s="8" t="str">
        <f>IF(COUNTBLANK(Raw_Data!D155)=0,Raw_Data!D155,"UNKNOWN")</f>
        <v>Electronics</v>
      </c>
      <c r="T155" s="8" t="str">
        <f>IF(COUNTBLANK(Raw_Data!E155)=0,Raw_Data!E155,"UNKNOWN")</f>
        <v>North</v>
      </c>
      <c r="U155" s="8" t="str">
        <f>IF(COUNTBLANK(Raw_Data!F155)=0,Raw_Data!F155,"SOMEONE")</f>
        <v>Sneha Roy</v>
      </c>
      <c r="V155" s="8">
        <f>IF(COUNTBLANK(Raw_Data!G155)=0,Raw_Data!G155,0)</f>
        <v>2</v>
      </c>
      <c r="W155" s="8">
        <f>IF(COUNTBLANK(Raw_Data!H155)=0,Raw_Data!H155,0)</f>
        <v>56800</v>
      </c>
      <c r="X155" s="8">
        <f>Raw_Data!H155*Raw_Data!G155</f>
        <v>113600</v>
      </c>
      <c r="Y155" s="8">
        <v>94300</v>
      </c>
      <c r="Z155" s="8">
        <f t="shared" si="2"/>
        <v>19300</v>
      </c>
      <c r="AA155" s="8">
        <v>126000</v>
      </c>
      <c r="AB155" s="8" t="s">
        <v>19</v>
      </c>
      <c r="AC155" s="8" t="str">
        <f>IF(COUNTBLANK(Raw_Data!N155)=0,Raw_Data!N155,"Processing")</f>
        <v>Delivered</v>
      </c>
    </row>
    <row r="156" spans="16:29" x14ac:dyDescent="0.3">
      <c r="P156" s="8" t="str">
        <f>IF(COUNTBLANK(Raw_Data!A156)=0,Raw_Data!A156,"GUEST USER")</f>
        <v>ORD1009</v>
      </c>
      <c r="Q156" s="8" t="str">
        <f>IF(COUNTBLANK(Raw_Data!B156)=0,Raw_Data!B156,"UNKNOWN")</f>
        <v>Ishita Roy</v>
      </c>
      <c r="R156" s="8" t="str">
        <f>IF(COUNTBLANK(Raw_Data!C156)=0,Raw_Data!C156,"UNKNOWN")</f>
        <v>Bookshelf</v>
      </c>
      <c r="S156" s="8" t="str">
        <f>IF(COUNTBLANK(Raw_Data!D156)=0,Raw_Data!D156,"UNKNOWN")</f>
        <v>Furniture</v>
      </c>
      <c r="T156" s="8" t="str">
        <f>IF(COUNTBLANK(Raw_Data!E156)=0,Raw_Data!E156,"UNKNOWN")</f>
        <v>East</v>
      </c>
      <c r="U156" s="8" t="str">
        <f>IF(COUNTBLANK(Raw_Data!F156)=0,Raw_Data!F156,"SOMEONE")</f>
        <v>Rahul Das</v>
      </c>
      <c r="V156" s="8">
        <f>IF(COUNTBLANK(Raw_Data!G156)=0,Raw_Data!G156,0)</f>
        <v>1</v>
      </c>
      <c r="W156" s="8">
        <f>IF(COUNTBLANK(Raw_Data!H156)=0,Raw_Data!H156,0)</f>
        <v>11000</v>
      </c>
      <c r="X156" s="8">
        <f>Raw_Data!H156*Raw_Data!G156</f>
        <v>11000</v>
      </c>
      <c r="Y156" s="8">
        <v>8500</v>
      </c>
      <c r="Z156" s="8">
        <f t="shared" si="2"/>
        <v>2500</v>
      </c>
      <c r="AA156" s="8">
        <v>14000</v>
      </c>
      <c r="AB156" s="8" t="s">
        <v>28</v>
      </c>
      <c r="AC156" s="8" t="str">
        <f>IF(COUNTBLANK(Raw_Data!N156)=0,Raw_Data!N156,"Processing")</f>
        <v>Delivered</v>
      </c>
    </row>
    <row r="157" spans="16:29" x14ac:dyDescent="0.3">
      <c r="P157" s="8" t="str">
        <f>IF(COUNTBLANK(Raw_Data!A157)=0,Raw_Data!A157,"GUEST USER")</f>
        <v>ORD1014</v>
      </c>
      <c r="Q157" s="8" t="str">
        <f>IF(COUNTBLANK(Raw_Data!B157)=0,Raw_Data!B157,"UNKNOWN")</f>
        <v>Abhishek Roy</v>
      </c>
      <c r="R157" s="8" t="str">
        <f>IF(COUNTBLANK(Raw_Data!C157)=0,Raw_Data!C157,"UNKNOWN")</f>
        <v>Printer</v>
      </c>
      <c r="S157" s="8" t="str">
        <f>IF(COUNTBLANK(Raw_Data!D157)=0,Raw_Data!D157,"UNKNOWN")</f>
        <v>Electronics</v>
      </c>
      <c r="T157" s="8" t="str">
        <f>IF(COUNTBLANK(Raw_Data!E157)=0,Raw_Data!E157,"UNKNOWN")</f>
        <v>North</v>
      </c>
      <c r="U157" s="8" t="str">
        <f>IF(COUNTBLANK(Raw_Data!F157)=0,Raw_Data!F157,"SOMEONE")</f>
        <v>Sneha Roy</v>
      </c>
      <c r="V157" s="8">
        <f>IF(COUNTBLANK(Raw_Data!G157)=0,Raw_Data!G157,0)</f>
        <v>2</v>
      </c>
      <c r="W157" s="8">
        <f>IF(COUNTBLANK(Raw_Data!H157)=0,Raw_Data!H157,0)</f>
        <v>14500</v>
      </c>
      <c r="X157" s="8">
        <f>Raw_Data!H157*Raw_Data!G157</f>
        <v>29000</v>
      </c>
      <c r="Y157" s="8">
        <v>22500</v>
      </c>
      <c r="Z157" s="8">
        <f t="shared" si="2"/>
        <v>6500</v>
      </c>
      <c r="AA157" s="8">
        <v>32000</v>
      </c>
      <c r="AB157" s="8" t="s">
        <v>19</v>
      </c>
      <c r="AC157" s="8" t="str">
        <f>IF(COUNTBLANK(Raw_Data!N157)=0,Raw_Data!N157,"Processing")</f>
        <v>Pending</v>
      </c>
    </row>
    <row r="158" spans="16:29" x14ac:dyDescent="0.3">
      <c r="P158" s="8" t="str">
        <f>IF(COUNTBLANK(Raw_Data!A158)=0,Raw_Data!A158,"GUEST USER")</f>
        <v>ORD1060</v>
      </c>
      <c r="Q158" s="8" t="str">
        <f>IF(COUNTBLANK(Raw_Data!B158)=0,Raw_Data!B158,"UNKNOWN")</f>
        <v>Priyanka Ghosh</v>
      </c>
      <c r="R158" s="8" t="str">
        <f>IF(COUNTBLANK(Raw_Data!C158)=0,Raw_Data!C158,"UNKNOWN")</f>
        <v>Monitor</v>
      </c>
      <c r="S158" s="8" t="str">
        <f>IF(COUNTBLANK(Raw_Data!D158)=0,Raw_Data!D158,"UNKNOWN")</f>
        <v>Electronics</v>
      </c>
      <c r="T158" s="8" t="str">
        <f>IF(COUNTBLANK(Raw_Data!E158)=0,Raw_Data!E158,"UNKNOWN")</f>
        <v>South</v>
      </c>
      <c r="U158" s="8" t="str">
        <f>IF(COUNTBLANK(Raw_Data!F158)=0,Raw_Data!F158,"SOMEONE")</f>
        <v>Pooja Dey</v>
      </c>
      <c r="V158" s="8">
        <f>IF(COUNTBLANK(Raw_Data!G158)=0,Raw_Data!G158,0)</f>
        <v>1</v>
      </c>
      <c r="W158" s="8">
        <f>IF(COUNTBLANK(Raw_Data!H158)=0,Raw_Data!H158,0)</f>
        <v>11950</v>
      </c>
      <c r="X158" s="8">
        <f>Raw_Data!H158*Raw_Data!G158</f>
        <v>11950</v>
      </c>
      <c r="Y158" s="8">
        <v>9200</v>
      </c>
      <c r="Z158" s="8">
        <f t="shared" si="2"/>
        <v>2750</v>
      </c>
      <c r="AA158" s="8">
        <v>14500</v>
      </c>
      <c r="AB158" s="8" t="s">
        <v>19</v>
      </c>
      <c r="AC158" s="8" t="str">
        <f>IF(COUNTBLANK(Raw_Data!N158)=0,Raw_Data!N158,"Processing")</f>
        <v>Delivered</v>
      </c>
    </row>
    <row r="159" spans="16:29" x14ac:dyDescent="0.3">
      <c r="P159" s="8" t="str">
        <f>IF(COUNTBLANK(Raw_Data!A159)=0,Raw_Data!A159,"GUEST USER")</f>
        <v>ORD1182</v>
      </c>
      <c r="Q159" s="8" t="str">
        <f>IF(COUNTBLANK(Raw_Data!B159)=0,Raw_Data!B159,"UNKNOWN")</f>
        <v>Meenakshi Sen</v>
      </c>
      <c r="R159" s="8" t="str">
        <f>IF(COUNTBLANK(Raw_Data!C159)=0,Raw_Data!C159,"UNKNOWN")</f>
        <v>Pen Pack</v>
      </c>
      <c r="S159" s="8" t="str">
        <f>IF(COUNTBLANK(Raw_Data!D159)=0,Raw_Data!D159,"UNKNOWN")</f>
        <v>Stationery</v>
      </c>
      <c r="T159" s="8" t="str">
        <f>IF(COUNTBLANK(Raw_Data!E159)=0,Raw_Data!E159,"UNKNOWN")</f>
        <v>North</v>
      </c>
      <c r="U159" s="8" t="str">
        <f>IF(COUNTBLANK(Raw_Data!F159)=0,Raw_Data!F159,"SOMEONE")</f>
        <v>Sneha Roy</v>
      </c>
      <c r="V159" s="8">
        <f>IF(COUNTBLANK(Raw_Data!G159)=0,Raw_Data!G159,0)</f>
        <v>26</v>
      </c>
      <c r="W159" s="8">
        <f>IF(COUNTBLANK(Raw_Data!H159)=0,Raw_Data!H159,0)</f>
        <v>150</v>
      </c>
      <c r="X159" s="8">
        <f>Raw_Data!H159*Raw_Data!G159</f>
        <v>3900</v>
      </c>
      <c r="Y159" s="8">
        <v>1600</v>
      </c>
      <c r="Z159" s="8">
        <f t="shared" si="2"/>
        <v>2300</v>
      </c>
      <c r="AA159" s="8">
        <v>4500</v>
      </c>
      <c r="AB159" s="8" t="s">
        <v>26</v>
      </c>
      <c r="AC159" s="8" t="str">
        <f>IF(COUNTBLANK(Raw_Data!N159)=0,Raw_Data!N159,"Processing")</f>
        <v>Delivered</v>
      </c>
    </row>
    <row r="160" spans="16:29" x14ac:dyDescent="0.3">
      <c r="P160" s="8" t="str">
        <f>IF(COUNTBLANK(Raw_Data!A160)=0,Raw_Data!A160,"GUEST USER")</f>
        <v>ORD1132</v>
      </c>
      <c r="Q160" s="8" t="str">
        <f>IF(COUNTBLANK(Raw_Data!B160)=0,Raw_Data!B160,"UNKNOWN")</f>
        <v>Kabir Ghosh</v>
      </c>
      <c r="R160" s="8" t="str">
        <f>IF(COUNTBLANK(Raw_Data!C160)=0,Raw_Data!C160,"UNKNOWN")</f>
        <v>Monitor</v>
      </c>
      <c r="S160" s="8" t="str">
        <f>IF(COUNTBLANK(Raw_Data!D160)=0,Raw_Data!D160,"UNKNOWN")</f>
        <v>Electronics</v>
      </c>
      <c r="T160" s="8" t="str">
        <f>IF(COUNTBLANK(Raw_Data!E160)=0,Raw_Data!E160,"UNKNOWN")</f>
        <v>South</v>
      </c>
      <c r="U160" s="8" t="str">
        <f>IF(COUNTBLANK(Raw_Data!F160)=0,Raw_Data!F160,"SOMEONE")</f>
        <v>Pooja Dey</v>
      </c>
      <c r="V160" s="8">
        <f>IF(COUNTBLANK(Raw_Data!G160)=0,Raw_Data!G160,0)</f>
        <v>2</v>
      </c>
      <c r="W160" s="8">
        <f>IF(COUNTBLANK(Raw_Data!H160)=0,Raw_Data!H160,0)</f>
        <v>12280</v>
      </c>
      <c r="X160" s="8">
        <f>Raw_Data!H160*Raw_Data!G160</f>
        <v>24560</v>
      </c>
      <c r="Y160" s="8">
        <v>18850</v>
      </c>
      <c r="Z160" s="8">
        <f t="shared" si="2"/>
        <v>5710</v>
      </c>
      <c r="AA160" s="8">
        <v>27000</v>
      </c>
      <c r="AB160" s="8" t="s">
        <v>19</v>
      </c>
      <c r="AC160" s="8" t="str">
        <f>IF(COUNTBLANK(Raw_Data!N160)=0,Raw_Data!N160,"Processing")</f>
        <v>Delivered</v>
      </c>
    </row>
    <row r="161" spans="16:29" x14ac:dyDescent="0.3">
      <c r="P161" s="8" t="str">
        <f>IF(COUNTBLANK(Raw_Data!A161)=0,Raw_Data!A161,"GUEST USER")</f>
        <v xml:space="preserve">  ORD1018  </v>
      </c>
      <c r="Q161" s="8" t="str">
        <f>IF(COUNTBLANK(Raw_Data!B161)=0,Raw_Data!B161,"UNKNOWN")</f>
        <v>Nikita Basu</v>
      </c>
      <c r="R161" s="8" t="str">
        <f>IF(COUNTBLANK(Raw_Data!C161)=0,Raw_Data!C161,"UNKNOWN")</f>
        <v>UNKNOWN</v>
      </c>
      <c r="S161" s="8" t="str">
        <f>IF(COUNTBLANK(Raw_Data!D161)=0,Raw_Data!D161,"UNKNOWN")</f>
        <v>Furniture</v>
      </c>
      <c r="T161" s="8" t="str">
        <f>IF(COUNTBLANK(Raw_Data!E161)=0,Raw_Data!E161,"UNKNOWN")</f>
        <v>North</v>
      </c>
      <c r="U161" s="8" t="str">
        <f>IF(COUNTBLANK(Raw_Data!F161)=0,Raw_Data!F161,"SOMEONE")</f>
        <v>Sneha Roy</v>
      </c>
      <c r="V161" s="8">
        <f>IF(COUNTBLANK(Raw_Data!G161)=0,Raw_Data!G161,0)</f>
        <v>2</v>
      </c>
      <c r="W161" s="8">
        <f>IF(COUNTBLANK(Raw_Data!H161)=0,Raw_Data!H161,0)</f>
        <v>11500</v>
      </c>
      <c r="X161" s="8">
        <f>Raw_Data!H161*Raw_Data!G161</f>
        <v>23000</v>
      </c>
      <c r="Y161" s="8">
        <v>17500</v>
      </c>
      <c r="Z161" s="8">
        <f t="shared" si="2"/>
        <v>5500</v>
      </c>
      <c r="AA161" s="8">
        <v>25000</v>
      </c>
      <c r="AB161" s="8" t="s">
        <v>28</v>
      </c>
      <c r="AC161" s="8" t="str">
        <f>IF(COUNTBLANK(Raw_Data!N161)=0,Raw_Data!N161,"Processing")</f>
        <v>Delivered</v>
      </c>
    </row>
    <row r="162" spans="16:29" x14ac:dyDescent="0.3">
      <c r="P162" s="8" t="str">
        <f>IF(COUNTBLANK(Raw_Data!A162)=0,Raw_Data!A162,"GUEST USER")</f>
        <v>ORD1167</v>
      </c>
      <c r="Q162" s="8" t="str">
        <f>IF(COUNTBLANK(Raw_Data!B162)=0,Raw_Data!B162,"UNKNOWN")</f>
        <v>Ayush Sen</v>
      </c>
      <c r="R162" s="8" t="str">
        <f>IF(COUNTBLANK(Raw_Data!C162)=0,Raw_Data!C162,"UNKNOWN")</f>
        <v>Notebook</v>
      </c>
      <c r="S162" s="8" t="str">
        <f>IF(COUNTBLANK(Raw_Data!D162)=0,Raw_Data!D162,"UNKNOWN")</f>
        <v>Stationery</v>
      </c>
      <c r="T162" s="8" t="str">
        <f>IF(COUNTBLANK(Raw_Data!E162)=0,Raw_Data!E162,"UNKNOWN")</f>
        <v>West</v>
      </c>
      <c r="U162" s="8" t="str">
        <f>IF(COUNTBLANK(Raw_Data!F162)=0,Raw_Data!F162,"SOMEONE")</f>
        <v>Amit Paul</v>
      </c>
      <c r="V162" s="8">
        <f>IF(COUNTBLANK(Raw_Data!G162)=0,Raw_Data!G162,0)</f>
        <v>30</v>
      </c>
      <c r="W162" s="8">
        <f>IF(COUNTBLANK(Raw_Data!H162)=0,Raw_Data!H162,0)</f>
        <v>104</v>
      </c>
      <c r="X162" s="8">
        <f>Raw_Data!H162*Raw_Data!G162</f>
        <v>3120</v>
      </c>
      <c r="Y162" s="8">
        <v>1450</v>
      </c>
      <c r="Z162" s="8">
        <f t="shared" si="2"/>
        <v>1670</v>
      </c>
      <c r="AA162" s="8">
        <v>3900</v>
      </c>
      <c r="AB162" s="8" t="s">
        <v>26</v>
      </c>
      <c r="AC162" s="8" t="str">
        <f>IF(COUNTBLANK(Raw_Data!N162)=0,Raw_Data!N162,"Processing")</f>
        <v>Delivered</v>
      </c>
    </row>
    <row r="163" spans="16:29" x14ac:dyDescent="0.3">
      <c r="P163" s="8" t="str">
        <f>IF(COUNTBLANK(Raw_Data!A163)=0,Raw_Data!A163,"GUEST USER")</f>
        <v>ORD1073</v>
      </c>
      <c r="Q163" s="8" t="str">
        <f>IF(COUNTBLANK(Raw_Data!B163)=0,Raw_Data!B163,"UNKNOWN")</f>
        <v>Sagnik Chatterjee</v>
      </c>
      <c r="R163" s="8" t="str">
        <f>IF(COUNTBLANK(Raw_Data!C163)=0,Raw_Data!C163,"UNKNOWN")</f>
        <v>Office Chair</v>
      </c>
      <c r="S163" s="8" t="str">
        <f>IF(COUNTBLANK(Raw_Data!D163)=0,Raw_Data!D163,"UNKNOWN")</f>
        <v>Furniture</v>
      </c>
      <c r="T163" s="8" t="str">
        <f>IF(COUNTBLANK(Raw_Data!E163)=0,Raw_Data!E163,"UNKNOWN")</f>
        <v>East</v>
      </c>
      <c r="U163" s="8" t="str">
        <f>IF(COUNTBLANK(Raw_Data!F163)=0,Raw_Data!F163,"SOMEONE")</f>
        <v>Rahul Das</v>
      </c>
      <c r="V163" s="8">
        <f>IF(COUNTBLANK(Raw_Data!G163)=0,Raw_Data!G163,0)</f>
        <v>2</v>
      </c>
      <c r="W163" s="8">
        <f>IF(COUNTBLANK(Raw_Data!H163)=0,Raw_Data!H163,0)</f>
        <v>6700</v>
      </c>
      <c r="X163" s="8">
        <f>Raw_Data!H163*Raw_Data!G163</f>
        <v>13400</v>
      </c>
      <c r="Y163" s="8">
        <v>9900</v>
      </c>
      <c r="Z163" s="8">
        <f t="shared" si="2"/>
        <v>3500</v>
      </c>
      <c r="AA163" s="8">
        <v>15000</v>
      </c>
      <c r="AB163" s="8" t="s">
        <v>28</v>
      </c>
      <c r="AC163" s="8" t="str">
        <f>IF(COUNTBLANK(Raw_Data!N163)=0,Raw_Data!N163,"Processing")</f>
        <v>Delivered</v>
      </c>
    </row>
    <row r="164" spans="16:29" x14ac:dyDescent="0.3">
      <c r="P164" s="8" t="str">
        <f>IF(COUNTBLANK(Raw_Data!A164)=0,Raw_Data!A164,"GUEST USER")</f>
        <v>ORD1186</v>
      </c>
      <c r="Q164" s="8" t="str">
        <f>IF(COUNTBLANK(Raw_Data!B164)=0,Raw_Data!B164,"UNKNOWN")</f>
        <v>Tania Ghosh</v>
      </c>
      <c r="R164" s="8" t="str">
        <f>IF(COUNTBLANK(Raw_Data!C164)=0,Raw_Data!C164,"UNKNOWN")</f>
        <v>Monitor</v>
      </c>
      <c r="S164" s="8" t="str">
        <f>IF(COUNTBLANK(Raw_Data!D164)=0,Raw_Data!D164,"UNKNOWN")</f>
        <v>Electronics</v>
      </c>
      <c r="T164" s="8" t="str">
        <f>IF(COUNTBLANK(Raw_Data!E164)=0,Raw_Data!E164,"UNKNOWN")</f>
        <v>North</v>
      </c>
      <c r="U164" s="8" t="str">
        <f>IF(COUNTBLANK(Raw_Data!F164)=0,Raw_Data!F164,"SOMEONE")</f>
        <v>Sneha Roy</v>
      </c>
      <c r="V164" s="8">
        <f>IF(COUNTBLANK(Raw_Data!G164)=0,Raw_Data!G164,0)</f>
        <v>3</v>
      </c>
      <c r="W164" s="8">
        <f>IF(COUNTBLANK(Raw_Data!H164)=0,Raw_Data!H164,0)</f>
        <v>12390</v>
      </c>
      <c r="X164" s="8">
        <f>Raw_Data!H164*Raw_Data!G164</f>
        <v>37170</v>
      </c>
      <c r="Y164" s="8">
        <v>28620</v>
      </c>
      <c r="Z164" s="8">
        <f t="shared" si="2"/>
        <v>8550</v>
      </c>
      <c r="AA164" s="8">
        <v>41000</v>
      </c>
      <c r="AB164" s="8" t="s">
        <v>19</v>
      </c>
      <c r="AC164" s="8" t="str">
        <f>IF(COUNTBLANK(Raw_Data!N164)=0,Raw_Data!N164,"Processing")</f>
        <v>Delivered</v>
      </c>
    </row>
    <row r="165" spans="16:29" x14ac:dyDescent="0.3">
      <c r="P165" s="8" t="str">
        <f>IF(COUNTBLANK(Raw_Data!A165)=0,Raw_Data!A165,"GUEST USER")</f>
        <v>ORD1135</v>
      </c>
      <c r="Q165" s="8" t="str">
        <f>IF(COUNTBLANK(Raw_Data!B165)=0,Raw_Data!B165,"UNKNOWN")</f>
        <v>Sourav Jain</v>
      </c>
      <c r="R165" s="8" t="str">
        <f>IF(COUNTBLANK(Raw_Data!C165)=0,Raw_Data!C165,"UNKNOWN")</f>
        <v>UNKNOWN</v>
      </c>
      <c r="S165" s="8" t="str">
        <f>IF(COUNTBLANK(Raw_Data!D165)=0,Raw_Data!D165,"UNKNOWN")</f>
        <v>Electronics</v>
      </c>
      <c r="T165" s="8" t="str">
        <f>IF(COUNTBLANK(Raw_Data!E165)=0,Raw_Data!E165,"UNKNOWN")</f>
        <v>West</v>
      </c>
      <c r="U165" s="8" t="str">
        <f>IF(COUNTBLANK(Raw_Data!F165)=0,Raw_Data!F165,"SOMEONE")</f>
        <v>Amit Paul</v>
      </c>
      <c r="V165" s="8">
        <f>IF(COUNTBLANK(Raw_Data!G165)=0,Raw_Data!G165,0)</f>
        <v>1</v>
      </c>
      <c r="W165" s="8">
        <f>IF(COUNTBLANK(Raw_Data!H165)=0,Raw_Data!H165,0)</f>
        <v>58100</v>
      </c>
      <c r="X165" s="8">
        <f>Raw_Data!H165*Raw_Data!G165</f>
        <v>58100</v>
      </c>
      <c r="Y165" s="8">
        <v>46500</v>
      </c>
      <c r="Z165" s="8">
        <f t="shared" si="2"/>
        <v>11600</v>
      </c>
      <c r="AA165" s="8">
        <v>65000</v>
      </c>
      <c r="AB165" s="8" t="s">
        <v>19</v>
      </c>
      <c r="AC165" s="8" t="str">
        <f>IF(COUNTBLANK(Raw_Data!N165)=0,Raw_Data!N165,"Processing")</f>
        <v>Delivered</v>
      </c>
    </row>
    <row r="166" spans="16:29" x14ac:dyDescent="0.3">
      <c r="P166" s="8" t="str">
        <f>IF(COUNTBLANK(Raw_Data!A166)=0,Raw_Data!A166,"GUEST USER")</f>
        <v>ORD1176</v>
      </c>
      <c r="Q166" s="8" t="str">
        <f>IF(COUNTBLANK(Raw_Data!B166)=0,Raw_Data!B166,"UNKNOWN")</f>
        <v>Priyanka Saha</v>
      </c>
      <c r="R166" s="8" t="str">
        <f>IF(COUNTBLANK(Raw_Data!C166)=0,Raw_Data!C166,"UNKNOWN")</f>
        <v>Notebook</v>
      </c>
      <c r="S166" s="8" t="str">
        <f>IF(COUNTBLANK(Raw_Data!D166)=0,Raw_Data!D166,"UNKNOWN")</f>
        <v>Stationery</v>
      </c>
      <c r="T166" s="8" t="str">
        <f>IF(COUNTBLANK(Raw_Data!E166)=0,Raw_Data!E166,"UNKNOWN")</f>
        <v>South</v>
      </c>
      <c r="U166" s="8" t="str">
        <f>IF(COUNTBLANK(Raw_Data!F166)=0,Raw_Data!F166,"SOMEONE")</f>
        <v>Pooja Dey</v>
      </c>
      <c r="V166" s="8">
        <f>IF(COUNTBLANK(Raw_Data!G166)=0,Raw_Data!G166,0)</f>
        <v>27</v>
      </c>
      <c r="W166" s="8">
        <f>IF(COUNTBLANK(Raw_Data!H166)=0,Raw_Data!H166,0)</f>
        <v>105</v>
      </c>
      <c r="X166" s="8">
        <f>Raw_Data!H166*Raw_Data!G166</f>
        <v>2835</v>
      </c>
      <c r="Y166" s="8">
        <v>1350</v>
      </c>
      <c r="Z166" s="8">
        <f t="shared" si="2"/>
        <v>1485</v>
      </c>
      <c r="AA166" s="8">
        <v>3500</v>
      </c>
      <c r="AB166" s="8" t="s">
        <v>26</v>
      </c>
      <c r="AC166" s="8" t="str">
        <f>IF(COUNTBLANK(Raw_Data!N166)=0,Raw_Data!N166,"Processing")</f>
        <v>Delivered</v>
      </c>
    </row>
    <row r="167" spans="16:29" x14ac:dyDescent="0.3">
      <c r="P167" s="8" t="str">
        <f>IF(COUNTBLANK(Raw_Data!A167)=0,Raw_Data!A167,"GUEST USER")</f>
        <v>ORD1194</v>
      </c>
      <c r="Q167" s="8" t="str">
        <f>IF(COUNTBLANK(Raw_Data!B167)=0,Raw_Data!B167,"UNKNOWN")</f>
        <v>Priyanka Roy</v>
      </c>
      <c r="R167" s="8" t="str">
        <f>IF(COUNTBLANK(Raw_Data!C167)=0,Raw_Data!C167,"UNKNOWN")</f>
        <v>Notebook</v>
      </c>
      <c r="S167" s="8" t="str">
        <f>IF(COUNTBLANK(Raw_Data!D167)=0,Raw_Data!D167,"UNKNOWN")</f>
        <v>Stationery</v>
      </c>
      <c r="T167" s="8" t="str">
        <f>IF(COUNTBLANK(Raw_Data!E167)=0,Raw_Data!E167,"UNKNOWN")</f>
        <v>North</v>
      </c>
      <c r="U167" s="8" t="str">
        <f>IF(COUNTBLANK(Raw_Data!F167)=0,Raw_Data!F167,"SOMEONE")</f>
        <v>Sneha Roy</v>
      </c>
      <c r="V167" s="8">
        <f>IF(COUNTBLANK(Raw_Data!G167)=0,Raw_Data!G167,0)</f>
        <v>28</v>
      </c>
      <c r="W167" s="8">
        <f>IF(COUNTBLANK(Raw_Data!H167)=0,Raw_Data!H167,0)</f>
        <v>103</v>
      </c>
      <c r="X167" s="8">
        <f>Raw_Data!H167*Raw_Data!G167</f>
        <v>2884</v>
      </c>
      <c r="Y167" s="8">
        <v>1380</v>
      </c>
      <c r="Z167" s="8">
        <f t="shared" si="2"/>
        <v>1504</v>
      </c>
      <c r="AA167" s="8">
        <v>3600</v>
      </c>
      <c r="AB167" s="8" t="s">
        <v>26</v>
      </c>
      <c r="AC167" s="8" t="str">
        <f>IF(COUNTBLANK(Raw_Data!N167)=0,Raw_Data!N167,"Processing")</f>
        <v>Delivered</v>
      </c>
    </row>
    <row r="168" spans="16:29" x14ac:dyDescent="0.3">
      <c r="P168" s="8" t="str">
        <f>IF(COUNTBLANK(Raw_Data!A168)=0,Raw_Data!A168,"GUEST USER")</f>
        <v>ORD1064</v>
      </c>
      <c r="Q168" s="8" t="str">
        <f>IF(COUNTBLANK(Raw_Data!B168)=0,Raw_Data!B168,"UNKNOWN")</f>
        <v>Ipsita Sen</v>
      </c>
      <c r="R168" s="8" t="str">
        <f>IF(COUNTBLANK(Raw_Data!C168)=0,Raw_Data!C168,"UNKNOWN")</f>
        <v>Office Chair</v>
      </c>
      <c r="S168" s="8" t="str">
        <f>IF(COUNTBLANK(Raw_Data!D168)=0,Raw_Data!D168,"UNKNOWN")</f>
        <v>Furniture</v>
      </c>
      <c r="T168" s="8" t="str">
        <f>IF(COUNTBLANK(Raw_Data!E168)=0,Raw_Data!E168,"UNKNOWN")</f>
        <v>South</v>
      </c>
      <c r="U168" s="8" t="str">
        <f>IF(COUNTBLANK(Raw_Data!F168)=0,Raw_Data!F168,"SOMEONE")</f>
        <v>Pooja Dey</v>
      </c>
      <c r="V168" s="8">
        <f>IF(COUNTBLANK(Raw_Data!G168)=0,Raw_Data!G168,0)</f>
        <v>3</v>
      </c>
      <c r="W168" s="8">
        <f>IF(COUNTBLANK(Raw_Data!H168)=0,Raw_Data!H168,0)</f>
        <v>6850</v>
      </c>
      <c r="X168" s="8">
        <f>Raw_Data!H168*Raw_Data!G168</f>
        <v>20550</v>
      </c>
      <c r="Y168" s="8">
        <v>15200</v>
      </c>
      <c r="Z168" s="8">
        <f t="shared" si="2"/>
        <v>5350</v>
      </c>
      <c r="AA168" s="8">
        <v>23000</v>
      </c>
      <c r="AB168" s="8" t="s">
        <v>28</v>
      </c>
      <c r="AC168" s="8" t="str">
        <f>IF(COUNTBLANK(Raw_Data!N168)=0,Raw_Data!N168,"Processing")</f>
        <v>Pending</v>
      </c>
    </row>
    <row r="169" spans="16:29" x14ac:dyDescent="0.3">
      <c r="P169" s="8" t="str">
        <f>IF(COUNTBLANK(Raw_Data!A169)=0,Raw_Data!A169,"GUEST USER")</f>
        <v>ORD1055</v>
      </c>
      <c r="Q169" s="8" t="str">
        <f>IF(COUNTBLANK(Raw_Data!B169)=0,Raw_Data!B169,"UNKNOWN")</f>
        <v>Vivek Agarwal</v>
      </c>
      <c r="R169" s="8" t="str">
        <f>IF(COUNTBLANK(Raw_Data!C169)=0,Raw_Data!C169,"UNKNOWN")</f>
        <v>Office Chair</v>
      </c>
      <c r="S169" s="8" t="str">
        <f>IF(COUNTBLANK(Raw_Data!D169)=0,Raw_Data!D169,"UNKNOWN")</f>
        <v>Furniture</v>
      </c>
      <c r="T169" s="8" t="str">
        <f>IF(COUNTBLANK(Raw_Data!E169)=0,Raw_Data!E169,"UNKNOWN")</f>
        <v>West</v>
      </c>
      <c r="U169" s="8" t="str">
        <f>IF(COUNTBLANK(Raw_Data!F169)=0,Raw_Data!F169,"SOMEONE")</f>
        <v>Amit Paul</v>
      </c>
      <c r="V169" s="8">
        <f>IF(COUNTBLANK(Raw_Data!G169)=0,Raw_Data!G169,0)</f>
        <v>2</v>
      </c>
      <c r="W169" s="8">
        <f>IF(COUNTBLANK(Raw_Data!H169)=0,Raw_Data!H169,0)</f>
        <v>6750</v>
      </c>
      <c r="X169" s="8">
        <f>Raw_Data!H169*Raw_Data!G169</f>
        <v>13500</v>
      </c>
      <c r="Y169" s="8">
        <v>10000</v>
      </c>
      <c r="Z169" s="8">
        <f t="shared" si="2"/>
        <v>3500</v>
      </c>
      <c r="AA169" s="8" t="s">
        <v>28</v>
      </c>
      <c r="AB169" s="8" t="s">
        <v>20</v>
      </c>
      <c r="AC169" s="8" t="str">
        <f>IF(COUNTBLANK(Raw_Data!N169)=0,Raw_Data!N169,"Processing")</f>
        <v>Processing</v>
      </c>
    </row>
    <row r="170" spans="16:29" x14ac:dyDescent="0.3">
      <c r="P170" s="8" t="str">
        <f>IF(COUNTBLANK(Raw_Data!A170)=0,Raw_Data!A170,"GUEST USER")</f>
        <v>ORD1108</v>
      </c>
      <c r="Q170" s="8" t="str">
        <f>IF(COUNTBLANK(Raw_Data!B170)=0,Raw_Data!B170,"UNKNOWN")</f>
        <v>Priya Das</v>
      </c>
      <c r="R170" s="8" t="str">
        <f>IF(COUNTBLANK(Raw_Data!C170)=0,Raw_Data!C170,"UNKNOWN")</f>
        <v>Laptop</v>
      </c>
      <c r="S170" s="8" t="str">
        <f>IF(COUNTBLANK(Raw_Data!D170)=0,Raw_Data!D170,"UNKNOWN")</f>
        <v>Electronics</v>
      </c>
      <c r="T170" s="8" t="str">
        <f>IF(COUNTBLANK(Raw_Data!E170)=0,Raw_Data!E170,"UNKNOWN")</f>
        <v>South</v>
      </c>
      <c r="U170" s="8" t="str">
        <f>IF(COUNTBLANK(Raw_Data!F170)=0,Raw_Data!F170,"SOMEONE")</f>
        <v>Pooja Dey</v>
      </c>
      <c r="V170" s="8">
        <f>IF(COUNTBLANK(Raw_Data!G170)=0,Raw_Data!G170,0)</f>
        <v>2</v>
      </c>
      <c r="W170" s="8">
        <f>IF(COUNTBLANK(Raw_Data!H170)=0,Raw_Data!H170,0)</f>
        <v>57100</v>
      </c>
      <c r="X170" s="8">
        <f>Raw_Data!H170*Raw_Data!G170</f>
        <v>114200</v>
      </c>
      <c r="Y170" s="8">
        <v>94800</v>
      </c>
      <c r="Z170" s="8">
        <f t="shared" si="2"/>
        <v>19400</v>
      </c>
      <c r="AA170" s="8">
        <v>126000</v>
      </c>
      <c r="AB170" s="8" t="s">
        <v>19</v>
      </c>
      <c r="AC170" s="8" t="str">
        <f>IF(COUNTBLANK(Raw_Data!N170)=0,Raw_Data!N170,"Processing")</f>
        <v>Delivered</v>
      </c>
    </row>
    <row r="171" spans="16:29" x14ac:dyDescent="0.3">
      <c r="P171" s="8" t="str">
        <f>IF(COUNTBLANK(Raw_Data!A171)=0,Raw_Data!A171,"GUEST USER")</f>
        <v>ORD1051</v>
      </c>
      <c r="Q171" s="8" t="str">
        <f>IF(COUNTBLANK(Raw_Data!B171)=0,Raw_Data!B171,"UNKNOWN")</f>
        <v>Parth Sinha</v>
      </c>
      <c r="R171" s="8" t="str">
        <f>IF(COUNTBLANK(Raw_Data!C171)=0,Raw_Data!C171,"UNKNOWN")</f>
        <v>Monitor</v>
      </c>
      <c r="S171" s="8" t="str">
        <f>IF(COUNTBLANK(Raw_Data!D171)=0,Raw_Data!D171,"UNKNOWN")</f>
        <v>Electronics</v>
      </c>
      <c r="T171" s="8" t="str">
        <f>IF(COUNTBLANK(Raw_Data!E171)=0,Raw_Data!E171,"UNKNOWN")</f>
        <v>West</v>
      </c>
      <c r="U171" s="8" t="str">
        <f>IF(COUNTBLANK(Raw_Data!F171)=0,Raw_Data!F171,"SOMEONE")</f>
        <v>Amit Paul</v>
      </c>
      <c r="V171" s="8">
        <f>IF(COUNTBLANK(Raw_Data!G171)=0,Raw_Data!G171,0)</f>
        <v>3</v>
      </c>
      <c r="W171" s="8">
        <f>IF(COUNTBLANK(Raw_Data!H171)=0,Raw_Data!H171,0)</f>
        <v>12400</v>
      </c>
      <c r="X171" s="8">
        <f>Raw_Data!H171*Raw_Data!G171</f>
        <v>37200</v>
      </c>
      <c r="Y171" s="8">
        <v>28700</v>
      </c>
      <c r="Z171" s="8">
        <f t="shared" si="2"/>
        <v>8500</v>
      </c>
      <c r="AA171" s="8">
        <v>41000</v>
      </c>
      <c r="AB171" s="8" t="s">
        <v>19</v>
      </c>
      <c r="AC171" s="8" t="str">
        <f>IF(COUNTBLANK(Raw_Data!N171)=0,Raw_Data!N171,"Processing")</f>
        <v>Delivered</v>
      </c>
    </row>
    <row r="172" spans="16:29" x14ac:dyDescent="0.3">
      <c r="P172" s="8" t="str">
        <f>IF(COUNTBLANK(Raw_Data!A172)=0,Raw_Data!A172,"GUEST USER")</f>
        <v>ORD1170</v>
      </c>
      <c r="Q172" s="8" t="str">
        <f>IF(COUNTBLANK(Raw_Data!B172)=0,Raw_Data!B172,"UNKNOWN")</f>
        <v>Shruti Roy</v>
      </c>
      <c r="R172" s="8" t="str">
        <f>IF(COUNTBLANK(Raw_Data!C172)=0,Raw_Data!C172,"UNKNOWN")</f>
        <v>Marker Set</v>
      </c>
      <c r="S172" s="8" t="str">
        <f>IF(COUNTBLANK(Raw_Data!D172)=0,Raw_Data!D172,"UNKNOWN")</f>
        <v>Stationery</v>
      </c>
      <c r="T172" s="8" t="str">
        <f>IF(COUNTBLANK(Raw_Data!E172)=0,Raw_Data!E172,"UNKNOWN")</f>
        <v>North</v>
      </c>
      <c r="U172" s="8" t="str">
        <f>IF(COUNTBLANK(Raw_Data!F172)=0,Raw_Data!F172,"SOMEONE")</f>
        <v>Sneha Roy</v>
      </c>
      <c r="V172" s="8">
        <f>IF(COUNTBLANK(Raw_Data!G172)=0,Raw_Data!G172,0)</f>
        <v>18</v>
      </c>
      <c r="W172" s="8">
        <f>IF(COUNTBLANK(Raw_Data!H172)=0,Raw_Data!H172,0)</f>
        <v>263</v>
      </c>
      <c r="X172" s="8">
        <f>Raw_Data!H172*Raw_Data!G172</f>
        <v>4734</v>
      </c>
      <c r="Y172" s="8">
        <v>1960</v>
      </c>
      <c r="Z172" s="8">
        <f t="shared" si="2"/>
        <v>2774</v>
      </c>
      <c r="AA172" s="8">
        <v>5200</v>
      </c>
      <c r="AB172" s="8" t="s">
        <v>26</v>
      </c>
      <c r="AC172" s="8" t="str">
        <f>IF(COUNTBLANK(Raw_Data!N172)=0,Raw_Data!N172,"Processing")</f>
        <v>Delivered</v>
      </c>
    </row>
    <row r="173" spans="16:29" x14ac:dyDescent="0.3">
      <c r="P173" s="8" t="str">
        <f>IF(COUNTBLANK(Raw_Data!A173)=0,Raw_Data!A173,"GUEST USER")</f>
        <v>ORD1059</v>
      </c>
      <c r="Q173" s="8" t="str">
        <f>IF(COUNTBLANK(Raw_Data!B173)=0,Raw_Data!B173,"UNKNOWN")</f>
        <v>Ankit Saha</v>
      </c>
      <c r="R173" s="8" t="str">
        <f>IF(COUNTBLANK(Raw_Data!C173)=0,Raw_Data!C173,"UNKNOWN")</f>
        <v>UNKNOWN</v>
      </c>
      <c r="S173" s="8" t="str">
        <f>IF(COUNTBLANK(Raw_Data!D173)=0,Raw_Data!D173,"UNKNOWN")</f>
        <v>Stationery</v>
      </c>
      <c r="T173" s="8" t="str">
        <f>IF(COUNTBLANK(Raw_Data!E173)=0,Raw_Data!E173,"UNKNOWN")</f>
        <v>West</v>
      </c>
      <c r="U173" s="8" t="str">
        <f>IF(COUNTBLANK(Raw_Data!F173)=0,Raw_Data!F173,"SOMEONE")</f>
        <v>Amit Paul</v>
      </c>
      <c r="V173" s="8">
        <f>IF(COUNTBLANK(Raw_Data!G173)=0,Raw_Data!G173,0)</f>
        <v>28</v>
      </c>
      <c r="W173" s="8">
        <f>IF(COUNTBLANK(Raw_Data!H173)=0,Raw_Data!H173,0)</f>
        <v>102</v>
      </c>
      <c r="X173" s="8">
        <f>Raw_Data!H173*Raw_Data!G173</f>
        <v>2856</v>
      </c>
      <c r="Y173" s="8">
        <v>1350</v>
      </c>
      <c r="Z173" s="8">
        <f t="shared" si="2"/>
        <v>1506</v>
      </c>
      <c r="AA173" s="8">
        <v>3600</v>
      </c>
      <c r="AB173" s="8" t="s">
        <v>26</v>
      </c>
      <c r="AC173" s="8" t="str">
        <f>IF(COUNTBLANK(Raw_Data!N173)=0,Raw_Data!N173,"Processing")</f>
        <v>Delivered</v>
      </c>
    </row>
    <row r="174" spans="16:29" x14ac:dyDescent="0.3">
      <c r="P174" s="8" t="str">
        <f>IF(COUNTBLANK(Raw_Data!A174)=0,Raw_Data!A174,"GUEST USER")</f>
        <v>ORD1049</v>
      </c>
      <c r="Q174" s="8" t="str">
        <f>IF(COUNTBLANK(Raw_Data!B174)=0,Raw_Data!B174,"UNKNOWN")</f>
        <v>Rajat Dutta</v>
      </c>
      <c r="R174" s="8" t="str">
        <f>IF(COUNTBLANK(Raw_Data!C174)=0,Raw_Data!C174,"UNKNOWN")</f>
        <v>Desk</v>
      </c>
      <c r="S174" s="8" t="str">
        <f>IF(COUNTBLANK(Raw_Data!D174)=0,Raw_Data!D174,"UNKNOWN")</f>
        <v>Furniture</v>
      </c>
      <c r="T174" s="8" t="str">
        <f>IF(COUNTBLANK(Raw_Data!E174)=0,Raw_Data!E174,"UNKNOWN")</f>
        <v>East</v>
      </c>
      <c r="U174" s="8" t="str">
        <f>IF(COUNTBLANK(Raw_Data!F174)=0,Raw_Data!F174,"SOMEONE")</f>
        <v>Rahul Das</v>
      </c>
      <c r="V174" s="8">
        <f>IF(COUNTBLANK(Raw_Data!G174)=0,Raw_Data!G174,0)</f>
        <v>1</v>
      </c>
      <c r="W174" s="8">
        <f>IF(COUNTBLANK(Raw_Data!H174)=0,Raw_Data!H174,0)</f>
        <v>9400</v>
      </c>
      <c r="X174" s="8">
        <f>Raw_Data!H174*Raw_Data!G174</f>
        <v>9400</v>
      </c>
      <c r="Y174" s="8">
        <v>7000</v>
      </c>
      <c r="Z174" s="8">
        <f t="shared" si="2"/>
        <v>2400</v>
      </c>
      <c r="AA174" s="8" t="s">
        <v>28</v>
      </c>
      <c r="AB174" s="8" t="s">
        <v>20</v>
      </c>
      <c r="AC174" s="8" t="str">
        <f>IF(COUNTBLANK(Raw_Data!N174)=0,Raw_Data!N174,"Processing")</f>
        <v>Processing</v>
      </c>
    </row>
    <row r="175" spans="16:29" x14ac:dyDescent="0.3">
      <c r="P175" s="8" t="str">
        <f>IF(COUNTBLANK(Raw_Data!A175)=0,Raw_Data!A175,"GUEST USER")</f>
        <v>ORD1089</v>
      </c>
      <c r="Q175" s="8" t="str">
        <f>IF(COUNTBLANK(Raw_Data!B175)=0,Raw_Data!B175,"UNKNOWN")</f>
        <v>Sourav Saha</v>
      </c>
      <c r="R175" s="8" t="str">
        <f>IF(COUNTBLANK(Raw_Data!C175)=0,Raw_Data!C175,"UNKNOWN")</f>
        <v>Marker Set</v>
      </c>
      <c r="S175" s="8" t="str">
        <f>IF(COUNTBLANK(Raw_Data!D175)=0,Raw_Data!D175,"UNKNOWN")</f>
        <v>Stationery</v>
      </c>
      <c r="T175" s="8" t="str">
        <f>IF(COUNTBLANK(Raw_Data!E175)=0,Raw_Data!E175,"UNKNOWN")</f>
        <v>East</v>
      </c>
      <c r="U175" s="8" t="str">
        <f>IF(COUNTBLANK(Raw_Data!F175)=0,Raw_Data!F175,"SOMEONE")</f>
        <v>Rahul Das</v>
      </c>
      <c r="V175" s="8">
        <f>IF(COUNTBLANK(Raw_Data!G175)=0,Raw_Data!G175,0)</f>
        <v>23</v>
      </c>
      <c r="W175" s="8">
        <f>IF(COUNTBLANK(Raw_Data!H175)=0,Raw_Data!H175,0)</f>
        <v>252</v>
      </c>
      <c r="X175" s="8">
        <f>Raw_Data!H175*Raw_Data!G175</f>
        <v>5796</v>
      </c>
      <c r="Y175" s="8">
        <v>2400</v>
      </c>
      <c r="Z175" s="8">
        <f t="shared" si="2"/>
        <v>3396</v>
      </c>
      <c r="AA175" s="8">
        <v>6200</v>
      </c>
      <c r="AB175" s="8" t="s">
        <v>26</v>
      </c>
      <c r="AC175" s="8" t="str">
        <f>IF(COUNTBLANK(Raw_Data!N175)=0,Raw_Data!N175,"Processing")</f>
        <v>Delivered</v>
      </c>
    </row>
    <row r="176" spans="16:29" x14ac:dyDescent="0.3">
      <c r="P176" s="8" t="str">
        <f>IF(COUNTBLANK(Raw_Data!A176)=0,Raw_Data!A176,"GUEST USER")</f>
        <v>ORD1022</v>
      </c>
      <c r="Q176" s="8" t="str">
        <f>IF(COUNTBLANK(Raw_Data!B176)=0,Raw_Data!B176,"UNKNOWN")</f>
        <v>Diya Mukherjee</v>
      </c>
      <c r="R176" s="8" t="str">
        <f>IF(COUNTBLANK(Raw_Data!C176)=0,Raw_Data!C176,"UNKNOWN")</f>
        <v>Desk</v>
      </c>
      <c r="S176" s="8" t="str">
        <f>IF(COUNTBLANK(Raw_Data!D176)=0,Raw_Data!D176,"UNKNOWN")</f>
        <v>Furniture</v>
      </c>
      <c r="T176" s="8" t="str">
        <f>IF(COUNTBLANK(Raw_Data!E176)=0,Raw_Data!E176,"UNKNOWN")</f>
        <v>North</v>
      </c>
      <c r="U176" s="8" t="str">
        <f>IF(COUNTBLANK(Raw_Data!F176)=0,Raw_Data!F176,"SOMEONE")</f>
        <v>Sneha Roy</v>
      </c>
      <c r="V176" s="8">
        <f>IF(COUNTBLANK(Raw_Data!G176)=0,Raw_Data!G176,0)</f>
        <v>2</v>
      </c>
      <c r="W176" s="8">
        <f>IF(COUNTBLANK(Raw_Data!H176)=0,Raw_Data!H176,0)</f>
        <v>9200</v>
      </c>
      <c r="X176" s="8">
        <f>Raw_Data!H176*Raw_Data!G176</f>
        <v>18400</v>
      </c>
      <c r="Y176" s="8">
        <v>13600</v>
      </c>
      <c r="Z176" s="8">
        <f t="shared" si="2"/>
        <v>4800</v>
      </c>
      <c r="AA176" s="8">
        <v>21000</v>
      </c>
      <c r="AB176" s="8" t="s">
        <v>19</v>
      </c>
      <c r="AC176" s="8" t="str">
        <f>IF(COUNTBLANK(Raw_Data!N176)=0,Raw_Data!N176,"Processing")</f>
        <v>Delivered</v>
      </c>
    </row>
    <row r="177" spans="16:29" x14ac:dyDescent="0.3">
      <c r="P177" s="8" t="str">
        <f>IF(COUNTBLANK(Raw_Data!A177)=0,Raw_Data!A177,"GUEST USER")</f>
        <v>ORD1058</v>
      </c>
      <c r="Q177" s="8" t="str">
        <f>IF(COUNTBLANK(Raw_Data!B177)=0,Raw_Data!B177,"UNKNOWN")</f>
        <v>Snehal Roy</v>
      </c>
      <c r="R177" s="8" t="str">
        <f>IF(COUNTBLANK(Raw_Data!C177)=0,Raw_Data!C177,"UNKNOWN")</f>
        <v>Desk</v>
      </c>
      <c r="S177" s="8" t="str">
        <f>IF(COUNTBLANK(Raw_Data!D177)=0,Raw_Data!D177,"UNKNOWN")</f>
        <v>Furniture</v>
      </c>
      <c r="T177" s="8" t="str">
        <f>IF(COUNTBLANK(Raw_Data!E177)=0,Raw_Data!E177,"UNKNOWN")</f>
        <v>North</v>
      </c>
      <c r="U177" s="8" t="str">
        <f>IF(COUNTBLANK(Raw_Data!F177)=0,Raw_Data!F177,"SOMEONE")</f>
        <v>Sneha Roy</v>
      </c>
      <c r="V177" s="8">
        <f>IF(COUNTBLANK(Raw_Data!G177)=0,Raw_Data!G177,0)</f>
        <v>2</v>
      </c>
      <c r="W177" s="8">
        <f>IF(COUNTBLANK(Raw_Data!H177)=0,Raw_Data!H177,0)</f>
        <v>9300</v>
      </c>
      <c r="X177" s="8">
        <f>Raw_Data!H177*Raw_Data!G177</f>
        <v>18600</v>
      </c>
      <c r="Y177" s="8">
        <v>13800</v>
      </c>
      <c r="Z177" s="8">
        <f t="shared" si="2"/>
        <v>4800</v>
      </c>
      <c r="AA177" s="8" t="s">
        <v>28</v>
      </c>
      <c r="AB177" s="8" t="s">
        <v>20</v>
      </c>
      <c r="AC177" s="8" t="str">
        <f>IF(COUNTBLANK(Raw_Data!N177)=0,Raw_Data!N177,"Processing")</f>
        <v>Processing</v>
      </c>
    </row>
    <row r="178" spans="16:29" x14ac:dyDescent="0.3">
      <c r="P178" s="8" t="str">
        <f>IF(COUNTBLANK(Raw_Data!A178)=0,Raw_Data!A178,"GUEST USER")</f>
        <v>ORD1161</v>
      </c>
      <c r="Q178" s="8" t="str">
        <f>IF(COUNTBLANK(Raw_Data!B178)=0,Raw_Data!B178,"UNKNOWN")</f>
        <v>Arjun Dutta</v>
      </c>
      <c r="R178" s="8" t="str">
        <f>IF(COUNTBLANK(Raw_Data!C178)=0,Raw_Data!C178,"UNKNOWN")</f>
        <v>Marker Set</v>
      </c>
      <c r="S178" s="8" t="str">
        <f>IF(COUNTBLANK(Raw_Data!D178)=0,Raw_Data!D178,"UNKNOWN")</f>
        <v>Stationery</v>
      </c>
      <c r="T178" s="8" t="str">
        <f>IF(COUNTBLANK(Raw_Data!E178)=0,Raw_Data!E178,"UNKNOWN")</f>
        <v>East</v>
      </c>
      <c r="U178" s="8" t="str">
        <f>IF(COUNTBLANK(Raw_Data!F178)=0,Raw_Data!F178,"SOMEONE")</f>
        <v>Rahul Das</v>
      </c>
      <c r="V178" s="8">
        <f>IF(COUNTBLANK(Raw_Data!G178)=0,Raw_Data!G178,0)</f>
        <v>21</v>
      </c>
      <c r="W178" s="8">
        <f>IF(COUNTBLANK(Raw_Data!H178)=0,Raw_Data!H178,0)</f>
        <v>256</v>
      </c>
      <c r="X178" s="8">
        <f>Raw_Data!H178*Raw_Data!G178</f>
        <v>5376</v>
      </c>
      <c r="Y178" s="8">
        <v>2200</v>
      </c>
      <c r="Z178" s="8">
        <f t="shared" si="2"/>
        <v>3176</v>
      </c>
      <c r="AA178" s="8">
        <v>5900</v>
      </c>
      <c r="AB178" s="8" t="s">
        <v>26</v>
      </c>
      <c r="AC178" s="8" t="str">
        <f>IF(COUNTBLANK(Raw_Data!N178)=0,Raw_Data!N178,"Processing")</f>
        <v>Delivered</v>
      </c>
    </row>
    <row r="179" spans="16:29" x14ac:dyDescent="0.3">
      <c r="P179" s="8" t="str">
        <f>IF(COUNTBLANK(Raw_Data!A179)=0,Raw_Data!A179,"GUEST USER")</f>
        <v>ORD1031</v>
      </c>
      <c r="Q179" s="8" t="str">
        <f>IF(COUNTBLANK(Raw_Data!B179)=0,Raw_Data!B179,"UNKNOWN")</f>
        <v>Kunal Agarwal</v>
      </c>
      <c r="R179" s="8" t="str">
        <f>IF(COUNTBLANK(Raw_Data!C179)=0,Raw_Data!C179,"UNKNOWN")</f>
        <v>Desk</v>
      </c>
      <c r="S179" s="8" t="str">
        <f>IF(COUNTBLANK(Raw_Data!D179)=0,Raw_Data!D179,"UNKNOWN")</f>
        <v>Furniture</v>
      </c>
      <c r="T179" s="8" t="str">
        <f>IF(COUNTBLANK(Raw_Data!E179)=0,Raw_Data!E179,"UNKNOWN")</f>
        <v>West</v>
      </c>
      <c r="U179" s="8" t="str">
        <f>IF(COUNTBLANK(Raw_Data!F179)=0,Raw_Data!F179,"SOMEONE")</f>
        <v>Amit Paul</v>
      </c>
      <c r="V179" s="8">
        <f>IF(COUNTBLANK(Raw_Data!G179)=0,Raw_Data!G179,0)</f>
        <v>1</v>
      </c>
      <c r="W179" s="8">
        <f>IF(COUNTBLANK(Raw_Data!H179)=0,Raw_Data!H179,0)</f>
        <v>9700</v>
      </c>
      <c r="X179" s="8">
        <f>Raw_Data!H179*Raw_Data!G179</f>
        <v>9700</v>
      </c>
      <c r="Y179" s="8">
        <v>7300</v>
      </c>
      <c r="Z179" s="8">
        <f t="shared" si="2"/>
        <v>2400</v>
      </c>
      <c r="AA179" s="8">
        <v>12000</v>
      </c>
      <c r="AB179" s="8" t="s">
        <v>19</v>
      </c>
      <c r="AC179" s="8" t="str">
        <f>IF(COUNTBLANK(Raw_Data!N179)=0,Raw_Data!N179,"Processing")</f>
        <v>Delivered</v>
      </c>
    </row>
    <row r="180" spans="16:29" x14ac:dyDescent="0.3">
      <c r="P180" s="8" t="str">
        <f>IF(COUNTBLANK(Raw_Data!A180)=0,Raw_Data!A180,"GUEST USER")</f>
        <v>ORD1130</v>
      </c>
      <c r="Q180" s="8" t="str">
        <f>IF(COUNTBLANK(Raw_Data!B180)=0,Raw_Data!B180,"UNKNOWN")</f>
        <v>Ritwik Sen</v>
      </c>
      <c r="R180" s="8" t="str">
        <f>IF(COUNTBLANK(Raw_Data!C180)=0,Raw_Data!C180,"UNKNOWN")</f>
        <v>Desk</v>
      </c>
      <c r="S180" s="8" t="str">
        <f>IF(COUNTBLANK(Raw_Data!D180)=0,Raw_Data!D180,"UNKNOWN")</f>
        <v>Furniture</v>
      </c>
      <c r="T180" s="8" t="str">
        <f>IF(COUNTBLANK(Raw_Data!E180)=0,Raw_Data!E180,"UNKNOWN")</f>
        <v>North</v>
      </c>
      <c r="U180" s="8" t="str">
        <f>IF(COUNTBLANK(Raw_Data!F180)=0,Raw_Data!F180,"SOMEONE")</f>
        <v>Sneha Roy</v>
      </c>
      <c r="V180" s="8">
        <f>IF(COUNTBLANK(Raw_Data!G180)=0,Raw_Data!G180,0)</f>
        <v>2</v>
      </c>
      <c r="W180" s="8">
        <f>IF(COUNTBLANK(Raw_Data!H180)=0,Raw_Data!H180,0)</f>
        <v>9380</v>
      </c>
      <c r="X180" s="8">
        <f>Raw_Data!H180*Raw_Data!G180</f>
        <v>18760</v>
      </c>
      <c r="Y180" s="8">
        <v>13900</v>
      </c>
      <c r="Z180" s="8">
        <f t="shared" si="2"/>
        <v>4860</v>
      </c>
      <c r="AA180" s="8">
        <v>21000</v>
      </c>
      <c r="AB180" s="8" t="s">
        <v>28</v>
      </c>
      <c r="AC180" s="8" t="str">
        <f>IF(COUNTBLANK(Raw_Data!N180)=0,Raw_Data!N180,"Processing")</f>
        <v>Delivered</v>
      </c>
    </row>
    <row r="181" spans="16:29" x14ac:dyDescent="0.3">
      <c r="P181" s="8" t="str">
        <f>IF(COUNTBLANK(Raw_Data!A181)=0,Raw_Data!A181,"GUEST USER")</f>
        <v>ORD1038</v>
      </c>
      <c r="Q181" s="8" t="str">
        <f>IF(COUNTBLANK(Raw_Data!B181)=0,Raw_Data!B181,"UNKNOWN")</f>
        <v>Naina Verma</v>
      </c>
      <c r="R181" s="8" t="str">
        <f>IF(COUNTBLANK(Raw_Data!C181)=0,Raw_Data!C181,"UNKNOWN")</f>
        <v>Pen Pack</v>
      </c>
      <c r="S181" s="8" t="str">
        <f>IF(COUNTBLANK(Raw_Data!D181)=0,Raw_Data!D181,"UNKNOWN")</f>
        <v>Stationery</v>
      </c>
      <c r="T181" s="8" t="str">
        <f>IF(COUNTBLANK(Raw_Data!E181)=0,Raw_Data!E181,"UNKNOWN")</f>
        <v>North</v>
      </c>
      <c r="U181" s="8" t="str">
        <f>IF(COUNTBLANK(Raw_Data!F181)=0,Raw_Data!F181,"SOMEONE")</f>
        <v>Sneha Roy</v>
      </c>
      <c r="V181" s="8">
        <f>IF(COUNTBLANK(Raw_Data!G181)=0,Raw_Data!G181,0)</f>
        <v>24</v>
      </c>
      <c r="W181" s="8">
        <f>IF(COUNTBLANK(Raw_Data!H181)=0,Raw_Data!H181,0)</f>
        <v>155</v>
      </c>
      <c r="X181" s="8">
        <f>Raw_Data!H181*Raw_Data!G181</f>
        <v>3720</v>
      </c>
      <c r="Y181" s="8">
        <v>1500</v>
      </c>
      <c r="Z181" s="8">
        <f t="shared" si="2"/>
        <v>2220</v>
      </c>
      <c r="AA181" s="8">
        <v>4300</v>
      </c>
      <c r="AB181" s="8" t="s">
        <v>28</v>
      </c>
      <c r="AC181" s="8" t="str">
        <f>IF(COUNTBLANK(Raw_Data!N181)=0,Raw_Data!N181,"Processing")</f>
        <v>Delivered</v>
      </c>
    </row>
    <row r="182" spans="16:29" x14ac:dyDescent="0.3">
      <c r="P182" s="8" t="str">
        <f>IF(COUNTBLANK(Raw_Data!A182)=0,Raw_Data!A182,"GUEST USER")</f>
        <v>ORD1158</v>
      </c>
      <c r="Q182" s="8" t="str">
        <f>IF(COUNTBLANK(Raw_Data!B182)=0,Raw_Data!B182,"UNKNOWN")</f>
        <v>Ritika Sharma</v>
      </c>
      <c r="R182" s="8" t="str">
        <f>IF(COUNTBLANK(Raw_Data!C182)=0,Raw_Data!C182,"UNKNOWN")</f>
        <v>Notebook</v>
      </c>
      <c r="S182" s="8" t="str">
        <f>IF(COUNTBLANK(Raw_Data!D182)=0,Raw_Data!D182,"UNKNOWN")</f>
        <v>Stationery</v>
      </c>
      <c r="T182" s="8" t="str">
        <f>IF(COUNTBLANK(Raw_Data!E182)=0,Raw_Data!E182,"UNKNOWN")</f>
        <v>North</v>
      </c>
      <c r="U182" s="8" t="str">
        <f>IF(COUNTBLANK(Raw_Data!F182)=0,Raw_Data!F182,"SOMEONE")</f>
        <v>Sneha Roy</v>
      </c>
      <c r="V182" s="8">
        <f>IF(COUNTBLANK(Raw_Data!G182)=0,Raw_Data!G182,0)</f>
        <v>32</v>
      </c>
      <c r="W182" s="8">
        <f>IF(COUNTBLANK(Raw_Data!H182)=0,Raw_Data!H182,0)</f>
        <v>101</v>
      </c>
      <c r="X182" s="8">
        <f>Raw_Data!H182*Raw_Data!G182</f>
        <v>3232</v>
      </c>
      <c r="Y182" s="8">
        <v>1490</v>
      </c>
      <c r="Z182" s="8">
        <f t="shared" si="2"/>
        <v>1742</v>
      </c>
      <c r="AA182" s="8">
        <v>4000</v>
      </c>
      <c r="AB182" s="8" t="s">
        <v>26</v>
      </c>
      <c r="AC182" s="8" t="str">
        <f>IF(COUNTBLANK(Raw_Data!N182)=0,Raw_Data!N182,"Processing")</f>
        <v>Delivered</v>
      </c>
    </row>
    <row r="183" spans="16:29" x14ac:dyDescent="0.3">
      <c r="P183" s="8" t="str">
        <f>IF(COUNTBLANK(Raw_Data!A183)=0,Raw_Data!A183,"GUEST USER")</f>
        <v>ORD1199</v>
      </c>
      <c r="Q183" s="8" t="str">
        <f>IF(COUNTBLANK(Raw_Data!B183)=0,Raw_Data!B183,"UNKNOWN")</f>
        <v>Ayush Kapoor</v>
      </c>
      <c r="R183" s="8" t="str">
        <f>IF(COUNTBLANK(Raw_Data!C183)=0,Raw_Data!C183,"UNKNOWN")</f>
        <v>Office Chair</v>
      </c>
      <c r="S183" s="8" t="str">
        <f>IF(COUNTBLANK(Raw_Data!D183)=0,Raw_Data!D183,"UNKNOWN")</f>
        <v>Furniture</v>
      </c>
      <c r="T183" s="8" t="str">
        <f>IF(COUNTBLANK(Raw_Data!E183)=0,Raw_Data!E183,"UNKNOWN")</f>
        <v>West</v>
      </c>
      <c r="U183" s="8" t="str">
        <f>IF(COUNTBLANK(Raw_Data!F183)=0,Raw_Data!F183,"SOMEONE")</f>
        <v>Amit Paul</v>
      </c>
      <c r="V183" s="8">
        <f>IF(COUNTBLANK(Raw_Data!G183)=0,Raw_Data!G183,0)</f>
        <v>2</v>
      </c>
      <c r="W183" s="8">
        <f>IF(COUNTBLANK(Raw_Data!H183)=0,Raw_Data!H183,0)</f>
        <v>6845</v>
      </c>
      <c r="X183" s="8">
        <f>Raw_Data!H183*Raw_Data!G183</f>
        <v>13690</v>
      </c>
      <c r="Y183" s="8">
        <v>10120</v>
      </c>
      <c r="Z183" s="8">
        <f t="shared" si="2"/>
        <v>3570</v>
      </c>
      <c r="AA183" s="8">
        <v>15000</v>
      </c>
      <c r="AB183" s="8" t="s">
        <v>28</v>
      </c>
      <c r="AC183" s="8" t="str">
        <f>IF(COUNTBLANK(Raw_Data!N183)=0,Raw_Data!N183,"Processing")</f>
        <v>Delivered</v>
      </c>
    </row>
    <row r="184" spans="16:29" x14ac:dyDescent="0.3">
      <c r="P184" s="8" t="str">
        <f>IF(COUNTBLANK(Raw_Data!A184)=0,Raw_Data!A184,"GUEST USER")</f>
        <v>ORD1002</v>
      </c>
      <c r="Q184" s="8" t="str">
        <f>IF(COUNTBLANK(Raw_Data!B184)=0,Raw_Data!B184,"UNKNOWN")</f>
        <v>Priya Sen</v>
      </c>
      <c r="R184" s="8" t="str">
        <f>IF(COUNTBLANK(Raw_Data!C184)=0,Raw_Data!C184,"UNKNOWN")</f>
        <v>Mouse</v>
      </c>
      <c r="S184" s="8" t="str">
        <f>IF(COUNTBLANK(Raw_Data!D184)=0,Raw_Data!D184,"UNKNOWN")</f>
        <v>Electronics</v>
      </c>
      <c r="T184" s="8" t="str">
        <f>IF(COUNTBLANK(Raw_Data!E184)=0,Raw_Data!E184,"UNKNOWN")</f>
        <v>North</v>
      </c>
      <c r="U184" s="8" t="str">
        <f>IF(COUNTBLANK(Raw_Data!F184)=0,Raw_Data!F184,"SOMEONE")</f>
        <v>Sneha Roy</v>
      </c>
      <c r="V184" s="8">
        <f>IF(COUNTBLANK(Raw_Data!G184)=0,Raw_Data!G184,0)</f>
        <v>8</v>
      </c>
      <c r="W184" s="8">
        <f>IF(COUNTBLANK(Raw_Data!H184)=0,Raw_Data!H184,0)</f>
        <v>800</v>
      </c>
      <c r="X184" s="8">
        <f>Raw_Data!H184*Raw_Data!G184</f>
        <v>6400</v>
      </c>
      <c r="Y184" s="8">
        <v>4200</v>
      </c>
      <c r="Z184" s="8">
        <f t="shared" si="2"/>
        <v>2200</v>
      </c>
      <c r="AA184" s="8">
        <v>7000</v>
      </c>
      <c r="AB184" s="8" t="s">
        <v>19</v>
      </c>
      <c r="AC184" s="8" t="str">
        <f>IF(COUNTBLANK(Raw_Data!N184)=0,Raw_Data!N184,"Processing")</f>
        <v>Delivered</v>
      </c>
    </row>
    <row r="185" spans="16:29" x14ac:dyDescent="0.3">
      <c r="P185" s="8" t="str">
        <f>IF(COUNTBLANK(Raw_Data!A185)=0,Raw_Data!A185,"GUEST USER")</f>
        <v>ORD1053</v>
      </c>
      <c r="Q185" s="8" t="str">
        <f>IF(COUNTBLANK(Raw_Data!B185)=0,Raw_Data!B185,"UNKNOWN")</f>
        <v>Sourav Roy</v>
      </c>
      <c r="R185" s="8" t="str">
        <f>IF(COUNTBLANK(Raw_Data!C185)=0,Raw_Data!C185,"UNKNOWN")</f>
        <v>Marker Set</v>
      </c>
      <c r="S185" s="8" t="str">
        <f>IF(COUNTBLANK(Raw_Data!D185)=0,Raw_Data!D185,"UNKNOWN")</f>
        <v>Stationery</v>
      </c>
      <c r="T185" s="8" t="str">
        <f>IF(COUNTBLANK(Raw_Data!E185)=0,Raw_Data!E185,"UNKNOWN")</f>
        <v>East</v>
      </c>
      <c r="U185" s="8" t="str">
        <f>IF(COUNTBLANK(Raw_Data!F185)=0,Raw_Data!F185,"SOMEONE")</f>
        <v>Rahul Das</v>
      </c>
      <c r="V185" s="8">
        <f>IF(COUNTBLANK(Raw_Data!G185)=0,Raw_Data!G185,0)</f>
        <v>22</v>
      </c>
      <c r="W185" s="8">
        <f>IF(COUNTBLANK(Raw_Data!H185)=0,Raw_Data!H185,0)</f>
        <v>250</v>
      </c>
      <c r="X185" s="8">
        <f>Raw_Data!H185*Raw_Data!G185</f>
        <v>5500</v>
      </c>
      <c r="Y185" s="8">
        <v>2300</v>
      </c>
      <c r="Z185" s="8">
        <f t="shared" si="2"/>
        <v>3200</v>
      </c>
      <c r="AA185" s="8">
        <v>6000</v>
      </c>
      <c r="AB185" s="8" t="s">
        <v>26</v>
      </c>
      <c r="AC185" s="8" t="str">
        <f>IF(COUNTBLANK(Raw_Data!N185)=0,Raw_Data!N185,"Processing")</f>
        <v>Delivered</v>
      </c>
    </row>
    <row r="186" spans="16:29" x14ac:dyDescent="0.3">
      <c r="P186" s="8" t="str">
        <f>IF(COUNTBLANK(Raw_Data!A186)=0,Raw_Data!A186,"GUEST USER")</f>
        <v>ORD1150</v>
      </c>
      <c r="Q186" s="8" t="str">
        <f>IF(COUNTBLANK(Raw_Data!B186)=0,Raw_Data!B186,"UNKNOWN")</f>
        <v>Tania Ghosh</v>
      </c>
      <c r="R186" s="8" t="str">
        <f>IF(COUNTBLANK(Raw_Data!C186)=0,Raw_Data!C186,"UNKNOWN")</f>
        <v>Monitor</v>
      </c>
      <c r="S186" s="8" t="str">
        <f>IF(COUNTBLANK(Raw_Data!D186)=0,Raw_Data!D186,"UNKNOWN")</f>
        <v>Electronics</v>
      </c>
      <c r="T186" s="8" t="str">
        <f>IF(COUNTBLANK(Raw_Data!E186)=0,Raw_Data!E186,"UNKNOWN")</f>
        <v>North</v>
      </c>
      <c r="U186" s="8" t="str">
        <f>IF(COUNTBLANK(Raw_Data!F186)=0,Raw_Data!F186,"SOMEONE")</f>
        <v>Sneha Roy</v>
      </c>
      <c r="V186" s="8">
        <f>IF(COUNTBLANK(Raw_Data!G186)=0,Raw_Data!G186,0)</f>
        <v>3</v>
      </c>
      <c r="W186" s="8">
        <f>IF(COUNTBLANK(Raw_Data!H186)=0,Raw_Data!H186,0)</f>
        <v>12360</v>
      </c>
      <c r="X186" s="8">
        <f>Raw_Data!H186*Raw_Data!G186</f>
        <v>37080</v>
      </c>
      <c r="Y186" s="8">
        <v>28550</v>
      </c>
      <c r="Z186" s="8">
        <f t="shared" si="2"/>
        <v>8530</v>
      </c>
      <c r="AA186" s="8">
        <v>41000</v>
      </c>
      <c r="AB186" s="8" t="s">
        <v>19</v>
      </c>
      <c r="AC186" s="8" t="str">
        <f>IF(COUNTBLANK(Raw_Data!N186)=0,Raw_Data!N186,"Processing")</f>
        <v>Delivered</v>
      </c>
    </row>
    <row r="187" spans="16:29" x14ac:dyDescent="0.3">
      <c r="P187" s="8" t="str">
        <f>IF(COUNTBLANK(Raw_Data!A187)=0,Raw_Data!A187,"GUEST USER")</f>
        <v>ORD1131</v>
      </c>
      <c r="Q187" s="8" t="str">
        <f>IF(COUNTBLANK(Raw_Data!B187)=0,Raw_Data!B187,"UNKNOWN")</f>
        <v>Ananya Dutta</v>
      </c>
      <c r="R187" s="8" t="str">
        <f>IF(COUNTBLANK(Raw_Data!C187)=0,Raw_Data!C187,"UNKNOWN")</f>
        <v>Notebook</v>
      </c>
      <c r="S187" s="8" t="str">
        <f>IF(COUNTBLANK(Raw_Data!D187)=0,Raw_Data!D187,"UNKNOWN")</f>
        <v>Stationery</v>
      </c>
      <c r="T187" s="8" t="str">
        <f>IF(COUNTBLANK(Raw_Data!E187)=0,Raw_Data!E187,"UNKNOWN")</f>
        <v>West</v>
      </c>
      <c r="U187" s="8" t="str">
        <f>IF(COUNTBLANK(Raw_Data!F187)=0,Raw_Data!F187,"SOMEONE")</f>
        <v>Amit Paul</v>
      </c>
      <c r="V187" s="8">
        <f>IF(COUNTBLANK(Raw_Data!G187)=0,Raw_Data!G187,0)</f>
        <v>31</v>
      </c>
      <c r="W187" s="8">
        <f>IF(COUNTBLANK(Raw_Data!H187)=0,Raw_Data!H187,0)</f>
        <v>103</v>
      </c>
      <c r="X187" s="8">
        <f>Raw_Data!H187*Raw_Data!G187</f>
        <v>3193</v>
      </c>
      <c r="Y187" s="8">
        <v>1480</v>
      </c>
      <c r="Z187" s="8">
        <f t="shared" si="2"/>
        <v>1713</v>
      </c>
      <c r="AA187" s="8">
        <v>3900</v>
      </c>
      <c r="AB187" s="8" t="s">
        <v>26</v>
      </c>
      <c r="AC187" s="8" t="str">
        <f>IF(COUNTBLANK(Raw_Data!N187)=0,Raw_Data!N187,"Processing")</f>
        <v>Delivered</v>
      </c>
    </row>
    <row r="188" spans="16:29" x14ac:dyDescent="0.3">
      <c r="P188" s="8" t="str">
        <f>IF(COUNTBLANK(Raw_Data!A188)=0,Raw_Data!A188,"GUEST USER")</f>
        <v>ORD1152</v>
      </c>
      <c r="Q188" s="8" t="str">
        <f>IF(COUNTBLANK(Raw_Data!B188)=0,Raw_Data!B188,"UNKNOWN")</f>
        <v>Neha Mukherjee</v>
      </c>
      <c r="R188" s="8" t="str">
        <f>IF(COUNTBLANK(Raw_Data!C188)=0,Raw_Data!C188,"UNKNOWN")</f>
        <v>Marker Set</v>
      </c>
      <c r="S188" s="8" t="str">
        <f>IF(COUNTBLANK(Raw_Data!D188)=0,Raw_Data!D188,"UNKNOWN")</f>
        <v>Stationery</v>
      </c>
      <c r="T188" s="8" t="str">
        <f>IF(COUNTBLANK(Raw_Data!E188)=0,Raw_Data!E188,"UNKNOWN")</f>
        <v>South</v>
      </c>
      <c r="U188" s="8" t="str">
        <f>IF(COUNTBLANK(Raw_Data!F188)=0,Raw_Data!F188,"SOMEONE")</f>
        <v>Pooja Dey</v>
      </c>
      <c r="V188" s="8">
        <f>IF(COUNTBLANK(Raw_Data!G188)=0,Raw_Data!G188,0)</f>
        <v>19</v>
      </c>
      <c r="W188" s="8">
        <f>IF(COUNTBLANK(Raw_Data!H188)=0,Raw_Data!H188,0)</f>
        <v>259</v>
      </c>
      <c r="X188" s="8">
        <f>Raw_Data!H188*Raw_Data!G188</f>
        <v>4921</v>
      </c>
      <c r="Y188" s="8">
        <v>2050</v>
      </c>
      <c r="Z188" s="8">
        <f t="shared" si="2"/>
        <v>2871</v>
      </c>
      <c r="AA188" s="8">
        <v>5500</v>
      </c>
      <c r="AB188" s="8" t="s">
        <v>26</v>
      </c>
      <c r="AC188" s="8" t="str">
        <f>IF(COUNTBLANK(Raw_Data!N188)=0,Raw_Data!N188,"Processing")</f>
        <v>Delivered</v>
      </c>
    </row>
    <row r="189" spans="16:29" x14ac:dyDescent="0.3">
      <c r="P189" s="8" t="str">
        <f>IF(COUNTBLANK(Raw_Data!A189)=0,Raw_Data!A189,"GUEST USER")</f>
        <v>ORD1104</v>
      </c>
      <c r="Q189" s="8" t="str">
        <f>IF(COUNTBLANK(Raw_Data!B189)=0,Raw_Data!B189,"UNKNOWN")</f>
        <v>Mitali Roy</v>
      </c>
      <c r="R189" s="8" t="str">
        <f>IF(COUNTBLANK(Raw_Data!C189)=0,Raw_Data!C189,"UNKNOWN")</f>
        <v>Notebook</v>
      </c>
      <c r="S189" s="8" t="str">
        <f>IF(COUNTBLANK(Raw_Data!D189)=0,Raw_Data!D189,"UNKNOWN")</f>
        <v>Stationery</v>
      </c>
      <c r="T189" s="8" t="str">
        <f>IF(COUNTBLANK(Raw_Data!E189)=0,Raw_Data!E189,"UNKNOWN")</f>
        <v>South</v>
      </c>
      <c r="U189" s="8" t="str">
        <f>IF(COUNTBLANK(Raw_Data!F189)=0,Raw_Data!F189,"SOMEONE")</f>
        <v>Pooja Dey</v>
      </c>
      <c r="V189" s="8">
        <f>IF(COUNTBLANK(Raw_Data!G189)=0,Raw_Data!G189,0)</f>
        <v>25</v>
      </c>
      <c r="W189" s="8">
        <f>IF(COUNTBLANK(Raw_Data!H189)=0,Raw_Data!H189,0)</f>
        <v>104</v>
      </c>
      <c r="X189" s="8">
        <f>Raw_Data!H189*Raw_Data!G189</f>
        <v>2600</v>
      </c>
      <c r="Y189" s="8">
        <v>1280</v>
      </c>
      <c r="Z189" s="8">
        <f t="shared" si="2"/>
        <v>1320</v>
      </c>
      <c r="AA189" s="8">
        <v>3300</v>
      </c>
      <c r="AB189" s="8" t="s">
        <v>26</v>
      </c>
      <c r="AC189" s="8" t="str">
        <f>IF(COUNTBLANK(Raw_Data!N189)=0,Raw_Data!N189,"Processing")</f>
        <v>Delivered</v>
      </c>
    </row>
    <row r="190" spans="16:29" x14ac:dyDescent="0.3">
      <c r="P190" s="8" t="str">
        <f>IF(COUNTBLANK(Raw_Data!A190)=0,Raw_Data!A190,"GUEST USER")</f>
        <v>ORD1100</v>
      </c>
      <c r="Q190" s="8" t="str">
        <f>IF(COUNTBLANK(Raw_Data!B190)=0,Raw_Data!B190,"UNKNOWN")</f>
        <v>Nikita Pal</v>
      </c>
      <c r="R190" s="8" t="str">
        <f>IF(COUNTBLANK(Raw_Data!C190)=0,Raw_Data!C190,"UNKNOWN")</f>
        <v>Office Chair</v>
      </c>
      <c r="S190" s="8" t="str">
        <f>IF(COUNTBLANK(Raw_Data!D190)=0,Raw_Data!D190,"UNKNOWN")</f>
        <v>Furniture</v>
      </c>
      <c r="T190" s="8" t="str">
        <f>IF(COUNTBLANK(Raw_Data!E190)=0,Raw_Data!E190,"UNKNOWN")</f>
        <v>South</v>
      </c>
      <c r="U190" s="8" t="str">
        <f>IF(COUNTBLANK(Raw_Data!F190)=0,Raw_Data!F190,"SOMEONE")</f>
        <v>Pooja Dey</v>
      </c>
      <c r="V190" s="8">
        <f>IF(COUNTBLANK(Raw_Data!G190)=0,Raw_Data!G190,0)</f>
        <v>2</v>
      </c>
      <c r="W190" s="8">
        <f>IF(COUNTBLANK(Raw_Data!H190)=0,Raw_Data!H190,0)</f>
        <v>6725</v>
      </c>
      <c r="X190" s="8">
        <f>Raw_Data!H190*Raw_Data!G190</f>
        <v>13450</v>
      </c>
      <c r="Y190" s="8">
        <v>9950</v>
      </c>
      <c r="Z190" s="8">
        <f t="shared" si="2"/>
        <v>3500</v>
      </c>
      <c r="AA190" s="8">
        <v>15000</v>
      </c>
      <c r="AB190" s="8" t="s">
        <v>28</v>
      </c>
      <c r="AC190" s="8" t="str">
        <f>IF(COUNTBLANK(Raw_Data!N190)=0,Raw_Data!N190,"Processing")</f>
        <v>Delivered</v>
      </c>
    </row>
    <row r="191" spans="16:29" x14ac:dyDescent="0.3">
      <c r="P191" s="8" t="str">
        <f>IF(COUNTBLANK(Raw_Data!A191)=0,Raw_Data!A191,"GUEST USER")</f>
        <v>ORD1117</v>
      </c>
      <c r="Q191" s="8" t="str">
        <f>IF(COUNTBLANK(Raw_Data!B191)=0,Raw_Data!B191,"UNKNOWN")</f>
        <v>Abhinav Das</v>
      </c>
      <c r="R191" s="8" t="str">
        <f>IF(COUNTBLANK(Raw_Data!C191)=0,Raw_Data!C191,"UNKNOWN")</f>
        <v>Laptop</v>
      </c>
      <c r="S191" s="8" t="str">
        <f>IF(COUNTBLANK(Raw_Data!D191)=0,Raw_Data!D191,"UNKNOWN")</f>
        <v>Electronics</v>
      </c>
      <c r="T191" s="8" t="str">
        <f>IF(COUNTBLANK(Raw_Data!E191)=0,Raw_Data!E191,"UNKNOWN")</f>
        <v>East</v>
      </c>
      <c r="U191" s="8" t="str">
        <f>IF(COUNTBLANK(Raw_Data!F191)=0,Raw_Data!F191,"SOMEONE")</f>
        <v>Rahul Das</v>
      </c>
      <c r="V191" s="8">
        <f>IF(COUNTBLANK(Raw_Data!G191)=0,Raw_Data!G191,0)</f>
        <v>1</v>
      </c>
      <c r="W191" s="8">
        <f>IF(COUNTBLANK(Raw_Data!H191)=0,Raw_Data!H191,0)</f>
        <v>57900</v>
      </c>
      <c r="X191" s="8">
        <f>Raw_Data!H191*Raw_Data!G191</f>
        <v>57900</v>
      </c>
      <c r="Y191" s="8">
        <v>46300</v>
      </c>
      <c r="Z191" s="8">
        <f t="shared" si="2"/>
        <v>11600</v>
      </c>
      <c r="AA191" s="8">
        <v>65000</v>
      </c>
      <c r="AB191" s="8" t="s">
        <v>19</v>
      </c>
      <c r="AC191" s="8" t="str">
        <f>IF(COUNTBLANK(Raw_Data!N191)=0,Raw_Data!N191,"Processing")</f>
        <v>Delivered</v>
      </c>
    </row>
    <row r="192" spans="16:29" x14ac:dyDescent="0.3">
      <c r="P192" s="8" t="str">
        <f>IF(COUNTBLANK(Raw_Data!A192)=0,Raw_Data!A192,"GUEST USER")</f>
        <v>ORD1088</v>
      </c>
      <c r="Q192" s="8" t="str">
        <f>IF(COUNTBLANK(Raw_Data!B192)=0,Raw_Data!B192,"UNKNOWN")</f>
        <v>Priyanka Dey</v>
      </c>
      <c r="R192" s="8" t="str">
        <f>IF(COUNTBLANK(Raw_Data!C192)=0,Raw_Data!C192,"UNKNOWN")</f>
        <v>Bookshelf</v>
      </c>
      <c r="S192" s="8" t="str">
        <f>IF(COUNTBLANK(Raw_Data!D192)=0,Raw_Data!D192,"UNKNOWN")</f>
        <v>Furniture</v>
      </c>
      <c r="T192" s="8" t="str">
        <f>IF(COUNTBLANK(Raw_Data!E192)=0,Raw_Data!E192,"UNKNOWN")</f>
        <v>South</v>
      </c>
      <c r="U192" s="8" t="str">
        <f>IF(COUNTBLANK(Raw_Data!F192)=0,Raw_Data!F192,"SOMEONE")</f>
        <v>Pooja Dey</v>
      </c>
      <c r="V192" s="8">
        <f>IF(COUNTBLANK(Raw_Data!G192)=0,Raw_Data!G192,0)</f>
        <v>1</v>
      </c>
      <c r="W192" s="8">
        <f>IF(COUNTBLANK(Raw_Data!H192)=0,Raw_Data!H192,0)</f>
        <v>11350</v>
      </c>
      <c r="X192" s="8">
        <f>Raw_Data!H192*Raw_Data!G192</f>
        <v>11350</v>
      </c>
      <c r="Y192" s="8">
        <v>8600</v>
      </c>
      <c r="Z192" s="8">
        <f t="shared" si="2"/>
        <v>2750</v>
      </c>
      <c r="AA192" s="8">
        <v>13500</v>
      </c>
      <c r="AB192" s="8" t="s">
        <v>28</v>
      </c>
      <c r="AC192" s="8" t="str">
        <f>IF(COUNTBLANK(Raw_Data!N192)=0,Raw_Data!N192,"Processing")</f>
        <v>Delivered</v>
      </c>
    </row>
    <row r="193" spans="16:29" x14ac:dyDescent="0.3">
      <c r="P193" s="8" t="str">
        <f>IF(COUNTBLANK(Raw_Data!A193)=0,Raw_Data!A193,"GUEST USER")</f>
        <v>ORD1075</v>
      </c>
      <c r="Q193" s="8" t="str">
        <f>IF(COUNTBLANK(Raw_Data!B193)=0,Raw_Data!B193,"UNKNOWN")</f>
        <v>Raj Mehta</v>
      </c>
      <c r="R193" s="8" t="str">
        <f>IF(COUNTBLANK(Raw_Data!C193)=0,Raw_Data!C193,"UNKNOWN")</f>
        <v>Printer</v>
      </c>
      <c r="S193" s="8" t="str">
        <f>IF(COUNTBLANK(Raw_Data!D193)=0,Raw_Data!D193,"UNKNOWN")</f>
        <v>Electronics</v>
      </c>
      <c r="T193" s="8" t="str">
        <f>IF(COUNTBLANK(Raw_Data!E193)=0,Raw_Data!E193,"UNKNOWN")</f>
        <v>West</v>
      </c>
      <c r="U193" s="8" t="str">
        <f>IF(COUNTBLANK(Raw_Data!F193)=0,Raw_Data!F193,"SOMEONE")</f>
        <v>Amit Paul</v>
      </c>
      <c r="V193" s="8">
        <f>IF(COUNTBLANK(Raw_Data!G193)=0,Raw_Data!G193,0)</f>
        <v>1</v>
      </c>
      <c r="W193" s="8">
        <f>IF(COUNTBLANK(Raw_Data!H193)=0,Raw_Data!H193,0)</f>
        <v>15050</v>
      </c>
      <c r="X193" s="8">
        <f>Raw_Data!H193*Raw_Data!G193</f>
        <v>15050</v>
      </c>
      <c r="Y193" s="8">
        <v>11800</v>
      </c>
      <c r="Z193" s="8">
        <f t="shared" si="2"/>
        <v>3250</v>
      </c>
      <c r="AA193" s="8">
        <v>17500</v>
      </c>
      <c r="AB193" s="8" t="s">
        <v>19</v>
      </c>
      <c r="AC193" s="8" t="str">
        <f>IF(COUNTBLANK(Raw_Data!N193)=0,Raw_Data!N193,"Processing")</f>
        <v>Delivered</v>
      </c>
    </row>
    <row r="194" spans="16:29" x14ac:dyDescent="0.3">
      <c r="P194" s="8" t="str">
        <f>IF(COUNTBLANK(Raw_Data!A194)=0,Raw_Data!A194,"GUEST USER")</f>
        <v>ORD1122</v>
      </c>
      <c r="Q194" s="8" t="str">
        <f>IF(COUNTBLANK(Raw_Data!B194)=0,Raw_Data!B194,"UNKNOWN")</f>
        <v>ISHANI SEN</v>
      </c>
      <c r="R194" s="8" t="str">
        <f>IF(COUNTBLANK(Raw_Data!C194)=0,Raw_Data!C194,"UNKNOWN")</f>
        <v>Notebook</v>
      </c>
      <c r="S194" s="8" t="str">
        <f>IF(COUNTBLANK(Raw_Data!D194)=0,Raw_Data!D194,"UNKNOWN")</f>
        <v>Stationery</v>
      </c>
      <c r="T194" s="8" t="str">
        <f>IF(COUNTBLANK(Raw_Data!E194)=0,Raw_Data!E194,"UNKNOWN")</f>
        <v>North</v>
      </c>
      <c r="U194" s="8" t="str">
        <f>IF(COUNTBLANK(Raw_Data!F194)=0,Raw_Data!F194,"SOMEONE")</f>
        <v>Sneha Roy</v>
      </c>
      <c r="V194" s="8">
        <f>IF(COUNTBLANK(Raw_Data!G194)=0,Raw_Data!G194,0)</f>
        <v>33</v>
      </c>
      <c r="W194" s="8">
        <f>IF(COUNTBLANK(Raw_Data!H194)=0,Raw_Data!H194,0)</f>
        <v>98</v>
      </c>
      <c r="X194" s="8">
        <f>Raw_Data!H194*Raw_Data!G194</f>
        <v>3234</v>
      </c>
      <c r="Y194" s="8">
        <v>1500</v>
      </c>
      <c r="Z194" s="8">
        <f t="shared" si="2"/>
        <v>1734</v>
      </c>
      <c r="AA194" s="8">
        <v>4000</v>
      </c>
      <c r="AB194" s="8" t="s">
        <v>26</v>
      </c>
      <c r="AC194" s="8" t="str">
        <f>IF(COUNTBLANK(Raw_Data!N194)=0,Raw_Data!N194,"Processing")</f>
        <v>Delivered</v>
      </c>
    </row>
    <row r="195" spans="16:29" x14ac:dyDescent="0.3">
      <c r="P195" s="8" t="str">
        <f>IF(COUNTBLANK(Raw_Data!A195)=0,Raw_Data!A195,"GUEST USER")</f>
        <v>ORD1021</v>
      </c>
      <c r="Q195" s="8" t="str">
        <f>IF(COUNTBLANK(Raw_Data!B195)=0,Raw_Data!B195,"UNKNOWN")</f>
        <v>Manav Chatterjee</v>
      </c>
      <c r="R195" s="8" t="str">
        <f>IF(COUNTBLANK(Raw_Data!C195)=0,Raw_Data!C195,"UNKNOWN")</f>
        <v>Printer</v>
      </c>
      <c r="S195" s="8" t="str">
        <f>IF(COUNTBLANK(Raw_Data!D195)=0,Raw_Data!D195,"UNKNOWN")</f>
        <v>Electronics</v>
      </c>
      <c r="T195" s="8" t="str">
        <f>IF(COUNTBLANK(Raw_Data!E195)=0,Raw_Data!E195,"UNKNOWN")</f>
        <v>East</v>
      </c>
      <c r="U195" s="8" t="str">
        <f>IF(COUNTBLANK(Raw_Data!F195)=0,Raw_Data!F195,"SOMEONE")</f>
        <v>Rahul Das</v>
      </c>
      <c r="V195" s="8">
        <f>IF(COUNTBLANK(Raw_Data!G195)=0,Raw_Data!G195,0)</f>
        <v>1</v>
      </c>
      <c r="W195" s="8">
        <f>IF(COUNTBLANK(Raw_Data!H195)=0,Raw_Data!H195,0)</f>
        <v>14800</v>
      </c>
      <c r="X195" s="8">
        <f>Raw_Data!H195*Raw_Data!G195</f>
        <v>14800</v>
      </c>
      <c r="Y195" s="8">
        <v>11600</v>
      </c>
      <c r="Z195" s="8">
        <f t="shared" ref="Z195:Z202" si="3">X195-Y195</f>
        <v>3200</v>
      </c>
      <c r="AA195" s="8">
        <v>17000</v>
      </c>
      <c r="AB195" s="8" t="s">
        <v>26</v>
      </c>
      <c r="AC195" s="8" t="str">
        <f>IF(COUNTBLANK(Raw_Data!N195)=0,Raw_Data!N195,"Processing")</f>
        <v>Delivered</v>
      </c>
    </row>
    <row r="196" spans="16:29" x14ac:dyDescent="0.3">
      <c r="P196" s="8" t="str">
        <f>IF(COUNTBLANK(Raw_Data!A196)=0,Raw_Data!A196,"GUEST USER")</f>
        <v>ORD1189</v>
      </c>
      <c r="Q196" s="8" t="str">
        <f>IF(COUNTBLANK(Raw_Data!B196)=0,Raw_Data!B196,"UNKNOWN")</f>
        <v>Abhishek Roy</v>
      </c>
      <c r="R196" s="8" t="str">
        <f>IF(COUNTBLANK(Raw_Data!C196)=0,Raw_Data!C196,"UNKNOWN")</f>
        <v>Laptop</v>
      </c>
      <c r="S196" s="8" t="str">
        <f>IF(COUNTBLANK(Raw_Data!D196)=0,Raw_Data!D196,"UNKNOWN")</f>
        <v>Electronics</v>
      </c>
      <c r="T196" s="8" t="str">
        <f>IF(COUNTBLANK(Raw_Data!E196)=0,Raw_Data!E196,"UNKNOWN")</f>
        <v>East</v>
      </c>
      <c r="U196" s="8" t="str">
        <f>IF(COUNTBLANK(Raw_Data!F196)=0,Raw_Data!F196,"SOMEONE")</f>
        <v>Rahul Das</v>
      </c>
      <c r="V196" s="8">
        <f>IF(COUNTBLANK(Raw_Data!G196)=0,Raw_Data!G196,0)</f>
        <v>1</v>
      </c>
      <c r="W196" s="8">
        <f>IF(COUNTBLANK(Raw_Data!H196)=0,Raw_Data!H196,0)</f>
        <v>57950</v>
      </c>
      <c r="X196" s="8">
        <f>Raw_Data!H196*Raw_Data!G196</f>
        <v>57950</v>
      </c>
      <c r="Y196" s="8">
        <v>46320</v>
      </c>
      <c r="Z196" s="8">
        <f t="shared" si="3"/>
        <v>11630</v>
      </c>
      <c r="AA196" s="8">
        <v>65000</v>
      </c>
      <c r="AB196" s="8" t="s">
        <v>19</v>
      </c>
      <c r="AC196" s="8" t="str">
        <f>IF(COUNTBLANK(Raw_Data!N196)=0,Raw_Data!N196,"Processing")</f>
        <v>Delivered</v>
      </c>
    </row>
    <row r="197" spans="16:29" x14ac:dyDescent="0.3">
      <c r="P197" s="8" t="str">
        <f>IF(COUNTBLANK(Raw_Data!A197)=0,Raw_Data!A197,"GUEST USER")</f>
        <v>ORD1072</v>
      </c>
      <c r="Q197" s="8" t="str">
        <f>IF(COUNTBLANK(Raw_Data!B197)=0,Raw_Data!B197,"UNKNOWN")</f>
        <v>Rhea Banik</v>
      </c>
      <c r="R197" s="8" t="str">
        <f>IF(COUNTBLANK(Raw_Data!C197)=0,Raw_Data!C197,"UNKNOWN")</f>
        <v>Laptop</v>
      </c>
      <c r="S197" s="8" t="str">
        <f>IF(COUNTBLANK(Raw_Data!D197)=0,Raw_Data!D197,"UNKNOWN")</f>
        <v>Electronics</v>
      </c>
      <c r="T197" s="8" t="str">
        <f>IF(COUNTBLANK(Raw_Data!E197)=0,Raw_Data!E197,"UNKNOWN")</f>
        <v>South</v>
      </c>
      <c r="U197" s="8" t="str">
        <f>IF(COUNTBLANK(Raw_Data!F197)=0,Raw_Data!F197,"SOMEONE")</f>
        <v>Pooja Dey</v>
      </c>
      <c r="V197" s="8">
        <f>IF(COUNTBLANK(Raw_Data!G197)=0,Raw_Data!G197,0)</f>
        <v>2</v>
      </c>
      <c r="W197" s="8">
        <f>IF(COUNTBLANK(Raw_Data!H197)=0,Raw_Data!H197,0)</f>
        <v>56200</v>
      </c>
      <c r="X197" s="8">
        <f>Raw_Data!H197*Raw_Data!G197</f>
        <v>112400</v>
      </c>
      <c r="Y197" s="8">
        <v>93000</v>
      </c>
      <c r="Z197" s="8">
        <f t="shared" si="3"/>
        <v>19400</v>
      </c>
      <c r="AA197" s="8">
        <v>125000</v>
      </c>
      <c r="AB197" s="8" t="s">
        <v>19</v>
      </c>
      <c r="AC197" s="8" t="str">
        <f>IF(COUNTBLANK(Raw_Data!N197)=0,Raw_Data!N197,"Processing")</f>
        <v>Delivered</v>
      </c>
    </row>
    <row r="198" spans="16:29" x14ac:dyDescent="0.3">
      <c r="P198" s="8" t="str">
        <f>IF(COUNTBLANK(Raw_Data!A198)=0,Raw_Data!A198,"GUEST USER")</f>
        <v>ORD1107</v>
      </c>
      <c r="Q198" s="8" t="str">
        <f>IF(COUNTBLANK(Raw_Data!B198)=0,Raw_Data!B198,"UNKNOWN")</f>
        <v>Kunal Roy</v>
      </c>
      <c r="R198" s="8" t="str">
        <f>IF(COUNTBLANK(Raw_Data!C198)=0,Raw_Data!C198,"UNKNOWN")</f>
        <v>Marker Set</v>
      </c>
      <c r="S198" s="8" t="str">
        <f>IF(COUNTBLANK(Raw_Data!D198)=0,Raw_Data!D198,"UNKNOWN")</f>
        <v>Stationery</v>
      </c>
      <c r="T198" s="8" t="str">
        <f>IF(COUNTBLANK(Raw_Data!E198)=0,Raw_Data!E198,"UNKNOWN")</f>
        <v>West</v>
      </c>
      <c r="U198" s="8" t="str">
        <f>IF(COUNTBLANK(Raw_Data!F198)=0,Raw_Data!F198,"SOMEONE")</f>
        <v>Amit Paul</v>
      </c>
      <c r="V198" s="8">
        <f>IF(COUNTBLANK(Raw_Data!G198)=0,Raw_Data!G198,0)</f>
        <v>21</v>
      </c>
      <c r="W198" s="8">
        <f>IF(COUNTBLANK(Raw_Data!H198)=0,Raw_Data!H198,0)</f>
        <v>255</v>
      </c>
      <c r="X198" s="8">
        <f>Raw_Data!H198*Raw_Data!G198</f>
        <v>5355</v>
      </c>
      <c r="Y198" s="8">
        <v>2200</v>
      </c>
      <c r="Z198" s="8">
        <f t="shared" si="3"/>
        <v>3155</v>
      </c>
      <c r="AA198" s="8">
        <v>5900</v>
      </c>
      <c r="AB198" s="8" t="s">
        <v>26</v>
      </c>
      <c r="AC198" s="8" t="str">
        <f>IF(COUNTBLANK(Raw_Data!N198)=0,Raw_Data!N198,"Processing")</f>
        <v>Delivered</v>
      </c>
    </row>
    <row r="199" spans="16:29" x14ac:dyDescent="0.3">
      <c r="P199" s="8" t="str">
        <f>IF(COUNTBLANK(Raw_Data!A199)=0,Raw_Data!A199,"GUEST USER")</f>
        <v>ORD1015</v>
      </c>
      <c r="Q199" s="8" t="str">
        <f>IF(COUNTBLANK(Raw_Data!B199)=0,Raw_Data!B199,"UNKNOWN")</f>
        <v>Soumya Das</v>
      </c>
      <c r="R199" s="8" t="str">
        <f>IF(COUNTBLANK(Raw_Data!C199)=0,Raw_Data!C199,"UNKNOWN")</f>
        <v>Desk</v>
      </c>
      <c r="S199" s="8" t="str">
        <f>IF(COUNTBLANK(Raw_Data!D199)=0,Raw_Data!D199,"UNKNOWN")</f>
        <v>Furniture</v>
      </c>
      <c r="T199" s="8" t="str">
        <f>IF(COUNTBLANK(Raw_Data!E199)=0,Raw_Data!E199,"UNKNOWN")</f>
        <v>West</v>
      </c>
      <c r="U199" s="8" t="str">
        <f>IF(COUNTBLANK(Raw_Data!F199)=0,Raw_Data!F199,"SOMEONE")</f>
        <v>Amit Paul</v>
      </c>
      <c r="V199" s="8">
        <f>IF(COUNTBLANK(Raw_Data!G199)=0,Raw_Data!G199,0)</f>
        <v>1</v>
      </c>
      <c r="W199" s="8">
        <f>IF(COUNTBLANK(Raw_Data!H199)=0,Raw_Data!H199,0)</f>
        <v>9500</v>
      </c>
      <c r="X199" s="8">
        <f>Raw_Data!H199*Raw_Data!G199</f>
        <v>9500</v>
      </c>
      <c r="Y199" s="8">
        <v>7000</v>
      </c>
      <c r="Z199" s="8">
        <f t="shared" si="3"/>
        <v>2500</v>
      </c>
      <c r="AA199" s="8">
        <v>12000</v>
      </c>
      <c r="AB199" s="8" t="s">
        <v>28</v>
      </c>
      <c r="AC199" s="8" t="str">
        <f>IF(COUNTBLANK(Raw_Data!N199)=0,Raw_Data!N199,"Processing")</f>
        <v>Delivered</v>
      </c>
    </row>
    <row r="200" spans="16:29" x14ac:dyDescent="0.3">
      <c r="P200" s="8" t="str">
        <f>IF(COUNTBLANK(Raw_Data!A200)=0,Raw_Data!A200,"GUEST USER")</f>
        <v>ORD1093</v>
      </c>
      <c r="Q200" s="8" t="str">
        <f>IF(COUNTBLANK(Raw_Data!B200)=0,Raw_Data!B200,"UNKNOWN")</f>
        <v>Arjun Roy</v>
      </c>
      <c r="R200" s="8" t="str">
        <f>IF(COUNTBLANK(Raw_Data!C200)=0,Raw_Data!C200,"UNKNOWN")</f>
        <v>Printer</v>
      </c>
      <c r="S200" s="8" t="str">
        <f>IF(COUNTBLANK(Raw_Data!D200)=0,Raw_Data!D200,"UNKNOWN")</f>
        <v>Electronics</v>
      </c>
      <c r="T200" s="8" t="str">
        <f>IF(COUNTBLANK(Raw_Data!E200)=0,Raw_Data!E200,"UNKNOWN")</f>
        <v>East</v>
      </c>
      <c r="U200" s="8" t="str">
        <f>IF(COUNTBLANK(Raw_Data!F200)=0,Raw_Data!F200,"SOMEONE")</f>
        <v>Rahul Das</v>
      </c>
      <c r="V200" s="8">
        <f>IF(COUNTBLANK(Raw_Data!G200)=0,Raw_Data!G200,0)</f>
        <v>1</v>
      </c>
      <c r="W200" s="8">
        <f>IF(COUNTBLANK(Raw_Data!H200)=0,Raw_Data!H200,0)</f>
        <v>15150</v>
      </c>
      <c r="X200" s="8">
        <f>Raw_Data!H200*Raw_Data!G200</f>
        <v>15150</v>
      </c>
      <c r="Y200" s="8">
        <v>11900</v>
      </c>
      <c r="Z200" s="8">
        <f t="shared" si="3"/>
        <v>3250</v>
      </c>
      <c r="AA200" s="8">
        <v>17500</v>
      </c>
      <c r="AB200" s="8" t="s">
        <v>19</v>
      </c>
      <c r="AC200" s="8" t="str">
        <f>IF(COUNTBLANK(Raw_Data!N200)=0,Raw_Data!N200,"Processing")</f>
        <v>Delivered</v>
      </c>
    </row>
    <row r="201" spans="16:29" x14ac:dyDescent="0.3">
      <c r="P201" s="8" t="str">
        <f>IF(COUNTBLANK(Raw_Data!A201)=0,Raw_Data!A201,"GUEST USER")</f>
        <v>ORD1180</v>
      </c>
      <c r="Q201" s="8" t="str">
        <f>IF(COUNTBLANK(Raw_Data!B201)=0,Raw_Data!B201,"UNKNOWN")</f>
        <v>Diya Sharma</v>
      </c>
      <c r="R201" s="8" t="str">
        <f>IF(COUNTBLANK(Raw_Data!C201)=0,Raw_Data!C201,"UNKNOWN")</f>
        <v>Laptop</v>
      </c>
      <c r="S201" s="8" t="str">
        <f>IF(COUNTBLANK(Raw_Data!D201)=0,Raw_Data!D201,"UNKNOWN")</f>
        <v>Electronics</v>
      </c>
      <c r="T201" s="8" t="str">
        <f>IF(COUNTBLANK(Raw_Data!E201)=0,Raw_Data!E201,"UNKNOWN")</f>
        <v>South</v>
      </c>
      <c r="U201" s="8" t="str">
        <f>IF(COUNTBLANK(Raw_Data!F201)=0,Raw_Data!F201,"SOMEONE")</f>
        <v>Pooja Dey</v>
      </c>
      <c r="V201" s="8">
        <f>IF(COUNTBLANK(Raw_Data!G201)=0,Raw_Data!G201,0)</f>
        <v>2</v>
      </c>
      <c r="W201" s="8">
        <f>IF(COUNTBLANK(Raw_Data!H201)=0,Raw_Data!H201,0)</f>
        <v>56650</v>
      </c>
      <c r="X201" s="8">
        <f>Raw_Data!H201*Raw_Data!G201</f>
        <v>113300</v>
      </c>
      <c r="Y201" s="8">
        <v>94050</v>
      </c>
      <c r="Z201" s="8">
        <f t="shared" si="3"/>
        <v>19250</v>
      </c>
      <c r="AA201" s="8">
        <v>126000</v>
      </c>
      <c r="AB201" s="8" t="s">
        <v>19</v>
      </c>
      <c r="AC201" s="8" t="str">
        <f>IF(COUNTBLANK(Raw_Data!N201)=0,Raw_Data!N201,"Processing")</f>
        <v>Delivered</v>
      </c>
    </row>
    <row r="202" spans="16:29" x14ac:dyDescent="0.3">
      <c r="P202" s="8" t="str">
        <f>IF(COUNTBLANK(Raw_Data!A202)=0,Raw_Data!A202,"GUEST USER")</f>
        <v>ORD1103</v>
      </c>
      <c r="Q202" s="8" t="str">
        <f>IF(COUNTBLANK(Raw_Data!B202)=0,Raw_Data!B202,"UNKNOWN")</f>
        <v>Soham Dutta</v>
      </c>
      <c r="R202" s="8" t="str">
        <f>IF(COUNTBLANK(Raw_Data!C202)=0,Raw_Data!C202,"UNKNOWN")</f>
        <v>Desk</v>
      </c>
      <c r="S202" s="8" t="str">
        <f>IF(COUNTBLANK(Raw_Data!D202)=0,Raw_Data!D202,"UNKNOWN")</f>
        <v>Furniture</v>
      </c>
      <c r="T202" s="8" t="str">
        <f>IF(COUNTBLANK(Raw_Data!E202)=0,Raw_Data!E202,"UNKNOWN")</f>
        <v>West</v>
      </c>
      <c r="U202" s="8" t="str">
        <f>IF(COUNTBLANK(Raw_Data!F202)=0,Raw_Data!F202,"SOMEONE")</f>
        <v>Amit Paul</v>
      </c>
      <c r="V202" s="8">
        <f>IF(COUNTBLANK(Raw_Data!G202)=0,Raw_Data!G202,0)</f>
        <v>3</v>
      </c>
      <c r="W202" s="8">
        <f>IF(COUNTBLANK(Raw_Data!H202)=0,Raw_Data!H202,0)</f>
        <v>9150</v>
      </c>
      <c r="X202" s="8">
        <f>Raw_Data!H202*Raw_Data!G202</f>
        <v>27450</v>
      </c>
      <c r="Y202" s="8">
        <v>20200</v>
      </c>
      <c r="Z202" s="8">
        <f t="shared" si="3"/>
        <v>7250</v>
      </c>
      <c r="AA202" s="8">
        <v>30000</v>
      </c>
      <c r="AB202" s="8" t="s">
        <v>28</v>
      </c>
      <c r="AC202" s="8" t="str">
        <f>IF(COUNTBLANK(Raw_Data!N202)=0,Raw_Data!N202,"Processing")</f>
        <v>Delivered</v>
      </c>
    </row>
  </sheetData>
  <conditionalFormatting sqref="P1:AC1">
    <cfRule type="containsBlanks" dxfId="2" priority="5">
      <formula>LEN(TRIM(P1))=0</formula>
    </cfRule>
    <cfRule type="containsBlanks" priority="6">
      <formula>LEN(TRIM(P1))=0</formula>
    </cfRule>
  </conditionalFormatting>
  <conditionalFormatting sqref="Y2:Y202">
    <cfRule type="containsBlanks" dxfId="1" priority="3">
      <formula>LEN(TRIM(Y2))=0</formula>
    </cfRule>
    <cfRule type="containsBlanks" priority="4">
      <formula>LEN(TRIM(Y2))=0</formula>
    </cfRule>
  </conditionalFormatting>
  <conditionalFormatting sqref="AA2:AC202">
    <cfRule type="containsBlanks" dxfId="0" priority="1">
      <formula>LEN(TRIM(AA2))=0</formula>
    </cfRule>
    <cfRule type="containsBlanks" priority="2">
      <formula>LEN(TRIM(AA2))=0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Macro_Landing">
                <anchor moveWithCells="1" sizeWithCells="1">
                  <from>
                    <xdr:col>30</xdr:col>
                    <xdr:colOff>15240</xdr:colOff>
                    <xdr:row>1</xdr:row>
                    <xdr:rowOff>7620</xdr:rowOff>
                  </from>
                  <to>
                    <xdr:col>35</xdr:col>
                    <xdr:colOff>60960</xdr:colOff>
                    <xdr:row>6</xdr:row>
                    <xdr:rowOff>99060</xdr:rowOff>
                  </to>
                </anchor>
              </controlPr>
            </control>
          </mc:Choice>
        </mc:AlternateContent>
        <mc:AlternateContent xmlns:mc="http://schemas.openxmlformats.org/markup-compatibility/2006">
          <mc:Choice Requires="x14">
            <control shapeId="6146" r:id="rId4" name="Button 2">
              <controlPr defaultSize="0" print="0" autoFill="0" autoPict="0" macro="[0]!Macro_Executive_Dashboard">
                <anchor moveWithCells="1" sizeWithCells="1">
                  <from>
                    <xdr:col>30</xdr:col>
                    <xdr:colOff>76200</xdr:colOff>
                    <xdr:row>8</xdr:row>
                    <xdr:rowOff>76200</xdr:rowOff>
                  </from>
                  <to>
                    <xdr:col>35</xdr:col>
                    <xdr:colOff>60960</xdr:colOff>
                    <xdr:row>12</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77D87E-6445-480E-AB9A-0F92DA404820}">
  <sheetPr codeName="Sheet5"/>
  <dimension ref="A1:T31"/>
  <sheetViews>
    <sheetView showGridLines="0" workbookViewId="0">
      <selection activeCell="U21" sqref="U21"/>
    </sheetView>
  </sheetViews>
  <sheetFormatPr defaultRowHeight="14.4" x14ac:dyDescent="0.3"/>
  <sheetData>
    <row r="1" spans="1:20" x14ac:dyDescent="0.3">
      <c r="A1" s="22" t="s">
        <v>435</v>
      </c>
      <c r="B1" s="23"/>
      <c r="C1" s="23"/>
      <c r="D1" s="23"/>
      <c r="E1" s="23"/>
      <c r="F1" s="23"/>
      <c r="G1" s="23"/>
      <c r="H1" s="23"/>
      <c r="I1" s="23"/>
      <c r="J1" s="23"/>
      <c r="K1" s="23"/>
      <c r="L1" s="23"/>
      <c r="M1" s="23"/>
      <c r="N1" s="23"/>
      <c r="O1" s="23"/>
      <c r="P1" s="23"/>
      <c r="Q1" s="23"/>
      <c r="R1" s="23"/>
    </row>
    <row r="2" spans="1:20" x14ac:dyDescent="0.3">
      <c r="A2" s="23"/>
      <c r="B2" s="23"/>
      <c r="C2" s="23"/>
      <c r="D2" s="23"/>
      <c r="E2" s="23"/>
      <c r="F2" s="23"/>
      <c r="G2" s="23"/>
      <c r="H2" s="23"/>
      <c r="I2" s="23"/>
      <c r="J2" s="23"/>
      <c r="K2" s="23"/>
      <c r="L2" s="23"/>
      <c r="M2" s="23"/>
      <c r="N2" s="23"/>
      <c r="O2" s="23"/>
      <c r="P2" s="23"/>
      <c r="Q2" s="23"/>
      <c r="R2" s="23"/>
    </row>
    <row r="3" spans="1:20" x14ac:dyDescent="0.3">
      <c r="A3" s="23"/>
      <c r="B3" s="23"/>
      <c r="C3" s="23"/>
      <c r="D3" s="23"/>
      <c r="E3" s="23"/>
      <c r="F3" s="23"/>
      <c r="G3" s="23"/>
      <c r="H3" s="23"/>
      <c r="I3" s="23"/>
      <c r="J3" s="23"/>
      <c r="K3" s="23"/>
      <c r="L3" s="23"/>
      <c r="M3" s="23"/>
      <c r="N3" s="23"/>
      <c r="O3" s="23"/>
      <c r="P3" s="23"/>
      <c r="Q3" s="23"/>
      <c r="R3" s="23"/>
    </row>
    <row r="4" spans="1:20" x14ac:dyDescent="0.3">
      <c r="A4" s="23"/>
      <c r="B4" s="23"/>
      <c r="C4" s="23"/>
      <c r="D4" s="23"/>
      <c r="E4" s="23"/>
      <c r="F4" s="23"/>
      <c r="G4" s="23"/>
      <c r="H4" s="23"/>
      <c r="I4" s="23"/>
      <c r="J4" s="23"/>
      <c r="K4" s="23"/>
      <c r="L4" s="23"/>
      <c r="M4" s="23"/>
      <c r="N4" s="23"/>
      <c r="O4" s="23"/>
      <c r="P4" s="23"/>
      <c r="Q4" s="23"/>
      <c r="R4" s="23"/>
    </row>
    <row r="5" spans="1:20" ht="21" x14ac:dyDescent="0.4">
      <c r="A5" s="30" t="s">
        <v>439</v>
      </c>
      <c r="B5" s="30"/>
      <c r="C5" s="30"/>
      <c r="D5" s="30"/>
      <c r="E5" s="30"/>
      <c r="F5" s="30"/>
      <c r="G5" s="30"/>
      <c r="H5" s="30"/>
      <c r="I5" s="30"/>
      <c r="J5" s="30"/>
      <c r="K5" s="30"/>
      <c r="L5" s="30"/>
      <c r="M5" s="30"/>
      <c r="N5" s="30"/>
      <c r="O5" s="30"/>
      <c r="P5" s="30"/>
      <c r="Q5" s="30"/>
      <c r="R5" s="30"/>
    </row>
    <row r="6" spans="1:20" x14ac:dyDescent="0.3">
      <c r="F6" s="24" t="s">
        <v>421</v>
      </c>
      <c r="G6" s="25"/>
      <c r="H6" s="25"/>
      <c r="I6" s="25"/>
      <c r="J6" s="25"/>
      <c r="K6" s="25"/>
      <c r="L6" s="25"/>
      <c r="M6" s="25"/>
    </row>
    <row r="7" spans="1:20" x14ac:dyDescent="0.3">
      <c r="F7" s="25"/>
      <c r="G7" s="25"/>
      <c r="H7" s="25"/>
      <c r="I7" s="25"/>
      <c r="J7" s="25"/>
      <c r="K7" s="25"/>
      <c r="L7" s="25"/>
      <c r="M7" s="25"/>
    </row>
    <row r="9" spans="1:20" ht="15.6" customHeight="1" x14ac:dyDescent="0.3">
      <c r="A9" s="24" t="s">
        <v>422</v>
      </c>
      <c r="B9" s="24"/>
      <c r="C9" s="24"/>
      <c r="D9" s="24" t="s">
        <v>423</v>
      </c>
      <c r="E9" s="24"/>
      <c r="F9" s="24"/>
      <c r="G9" s="24" t="s">
        <v>424</v>
      </c>
      <c r="H9" s="24"/>
      <c r="I9" s="24"/>
      <c r="L9" s="26"/>
      <c r="M9" s="26"/>
      <c r="N9" s="26"/>
      <c r="O9" s="26"/>
      <c r="P9" s="26"/>
      <c r="Q9" s="26"/>
      <c r="R9" s="26"/>
      <c r="S9" s="26"/>
      <c r="T9" s="26"/>
    </row>
    <row r="10" spans="1:20" ht="15.6" customHeight="1" x14ac:dyDescent="0.3">
      <c r="A10" s="28" t="s">
        <v>425</v>
      </c>
      <c r="B10" s="28"/>
      <c r="C10" s="28"/>
      <c r="D10" s="28" t="s">
        <v>426</v>
      </c>
      <c r="E10" s="28"/>
      <c r="F10" s="28"/>
      <c r="G10" s="28" t="s">
        <v>425</v>
      </c>
      <c r="H10" s="28"/>
      <c r="I10" s="28"/>
      <c r="L10" s="26"/>
      <c r="M10" s="26"/>
      <c r="N10" s="26"/>
      <c r="O10" s="26"/>
      <c r="P10" s="26"/>
      <c r="Q10" s="26"/>
      <c r="R10" s="26"/>
      <c r="S10" s="26"/>
      <c r="T10" s="26"/>
    </row>
    <row r="11" spans="1:20" ht="14.4" customHeight="1" x14ac:dyDescent="0.3">
      <c r="A11" s="28"/>
      <c r="B11" s="28"/>
      <c r="C11" s="28"/>
      <c r="D11" s="28"/>
      <c r="E11" s="28"/>
      <c r="F11" s="28"/>
      <c r="G11" s="28"/>
      <c r="H11" s="28"/>
      <c r="I11" s="28"/>
      <c r="L11" s="26"/>
      <c r="M11" s="26"/>
      <c r="N11" s="26"/>
      <c r="O11" s="26"/>
      <c r="P11" s="26"/>
      <c r="Q11" s="26"/>
      <c r="R11" s="26"/>
      <c r="S11" s="26"/>
      <c r="T11" s="26"/>
    </row>
    <row r="12" spans="1:20" ht="14.4" customHeight="1" x14ac:dyDescent="0.3">
      <c r="A12" s="29" t="s">
        <v>442</v>
      </c>
      <c r="B12" s="29"/>
      <c r="C12" s="29"/>
      <c r="D12" s="28" t="s">
        <v>427</v>
      </c>
      <c r="E12" s="28"/>
      <c r="F12" s="28"/>
      <c r="G12" s="28" t="s">
        <v>428</v>
      </c>
      <c r="H12" s="28"/>
      <c r="I12" s="28"/>
      <c r="L12" s="26"/>
      <c r="M12" s="26"/>
      <c r="N12" s="26"/>
      <c r="O12" s="26"/>
      <c r="P12" s="26"/>
      <c r="Q12" s="26"/>
      <c r="R12" s="26"/>
      <c r="S12" s="26"/>
      <c r="T12" s="26"/>
    </row>
    <row r="13" spans="1:20" ht="14.4" customHeight="1" x14ac:dyDescent="0.3">
      <c r="A13" s="29"/>
      <c r="B13" s="29"/>
      <c r="C13" s="29"/>
      <c r="D13" s="28"/>
      <c r="E13" s="28"/>
      <c r="F13" s="28"/>
      <c r="G13" s="28"/>
      <c r="H13" s="28"/>
      <c r="I13" s="28"/>
      <c r="L13" s="26"/>
      <c r="M13" s="26"/>
      <c r="N13" s="26"/>
      <c r="O13" s="26"/>
      <c r="P13" s="26"/>
      <c r="Q13" s="26"/>
      <c r="R13" s="26"/>
      <c r="S13" s="26"/>
      <c r="T13" s="26"/>
    </row>
    <row r="14" spans="1:20" ht="14.4" customHeight="1" x14ac:dyDescent="0.3">
      <c r="A14" s="28" t="s">
        <v>455</v>
      </c>
      <c r="B14" s="28"/>
      <c r="C14" s="28"/>
      <c r="D14" s="28" t="s">
        <v>453</v>
      </c>
      <c r="E14" s="28"/>
      <c r="F14" s="28"/>
      <c r="G14" s="28" t="s">
        <v>454</v>
      </c>
      <c r="H14" s="28"/>
      <c r="I14" s="28"/>
      <c r="L14" s="26"/>
      <c r="M14" s="26"/>
      <c r="N14" s="26"/>
      <c r="O14" s="26"/>
      <c r="P14" s="26"/>
      <c r="Q14" s="26"/>
      <c r="R14" s="26"/>
      <c r="S14" s="26"/>
      <c r="T14" s="26"/>
    </row>
    <row r="15" spans="1:20" ht="14.4" customHeight="1" x14ac:dyDescent="0.3">
      <c r="A15" s="28" t="s">
        <v>456</v>
      </c>
      <c r="B15" s="28"/>
      <c r="C15" s="28"/>
      <c r="D15" s="28" t="s">
        <v>457</v>
      </c>
      <c r="E15" s="28"/>
      <c r="F15" s="28"/>
      <c r="G15" s="28" t="s">
        <v>454</v>
      </c>
      <c r="H15" s="28"/>
      <c r="I15" s="28"/>
      <c r="L15" s="26"/>
      <c r="M15" s="26"/>
      <c r="N15" s="26"/>
      <c r="O15" s="26"/>
      <c r="P15" s="26"/>
      <c r="Q15" s="26"/>
      <c r="R15" s="26"/>
      <c r="S15" s="26"/>
      <c r="T15" s="26"/>
    </row>
    <row r="16" spans="1:20" ht="14.4" customHeight="1" x14ac:dyDescent="0.3">
      <c r="A16" s="28" t="s">
        <v>458</v>
      </c>
      <c r="B16" s="28"/>
      <c r="C16" s="28"/>
      <c r="D16" s="28" t="s">
        <v>459</v>
      </c>
      <c r="E16" s="28"/>
      <c r="F16" s="28"/>
      <c r="G16" s="28" t="s">
        <v>460</v>
      </c>
      <c r="H16" s="28"/>
      <c r="I16" s="28"/>
      <c r="L16" s="26"/>
      <c r="M16" s="26"/>
      <c r="N16" s="26"/>
      <c r="O16" s="26"/>
      <c r="P16" s="26"/>
      <c r="Q16" s="26"/>
      <c r="R16" s="26"/>
      <c r="S16" s="26"/>
      <c r="T16" s="26"/>
    </row>
    <row r="17" spans="1:20" ht="14.4" customHeight="1" x14ac:dyDescent="0.3">
      <c r="A17" s="28" t="s">
        <v>461</v>
      </c>
      <c r="B17" s="28"/>
      <c r="C17" s="28"/>
      <c r="D17" s="28" t="s">
        <v>463</v>
      </c>
      <c r="E17" s="28"/>
      <c r="F17" s="28"/>
      <c r="G17" s="28" t="s">
        <v>462</v>
      </c>
      <c r="H17" s="28"/>
      <c r="I17" s="28"/>
      <c r="L17" s="26"/>
      <c r="M17" s="26"/>
      <c r="N17" s="26"/>
      <c r="O17" s="26"/>
      <c r="P17" s="26"/>
      <c r="Q17" s="26"/>
      <c r="R17" s="26"/>
      <c r="S17" s="26"/>
      <c r="T17" s="26"/>
    </row>
    <row r="18" spans="1:20" ht="14.4" customHeight="1" x14ac:dyDescent="0.3">
      <c r="A18" s="28" t="s">
        <v>464</v>
      </c>
      <c r="B18" s="28"/>
      <c r="C18" s="28"/>
      <c r="D18" s="28" t="s">
        <v>465</v>
      </c>
      <c r="E18" s="28"/>
      <c r="F18" s="28"/>
      <c r="G18" s="28" t="s">
        <v>466</v>
      </c>
      <c r="H18" s="28"/>
      <c r="I18" s="28"/>
      <c r="L18" s="26"/>
      <c r="M18" s="26"/>
      <c r="N18" s="26"/>
      <c r="O18" s="26"/>
      <c r="P18" s="26"/>
      <c r="Q18" s="26"/>
      <c r="R18" s="26"/>
      <c r="S18" s="26"/>
      <c r="T18" s="26"/>
    </row>
    <row r="19" spans="1:20" ht="14.4" customHeight="1" x14ac:dyDescent="0.3">
      <c r="A19" s="28" t="s">
        <v>467</v>
      </c>
      <c r="B19" s="28"/>
      <c r="C19" s="28"/>
      <c r="D19" s="28" t="s">
        <v>468</v>
      </c>
      <c r="E19" s="28"/>
      <c r="F19" s="28"/>
      <c r="G19" s="28" t="s">
        <v>469</v>
      </c>
      <c r="H19" s="28"/>
      <c r="I19" s="28"/>
      <c r="L19" s="26"/>
      <c r="M19" s="26"/>
      <c r="N19" s="26"/>
      <c r="O19" s="26"/>
      <c r="P19" s="26"/>
      <c r="Q19" s="26"/>
      <c r="R19" s="26"/>
      <c r="S19" s="26"/>
      <c r="T19" s="26"/>
    </row>
    <row r="20" spans="1:20" ht="14.4" customHeight="1" x14ac:dyDescent="0.3">
      <c r="A20" s="31" t="s">
        <v>470</v>
      </c>
      <c r="B20" s="31"/>
      <c r="C20" s="31"/>
      <c r="D20" s="31" t="s">
        <v>471</v>
      </c>
      <c r="E20" s="31"/>
      <c r="F20" s="31"/>
      <c r="G20" s="28" t="s">
        <v>472</v>
      </c>
      <c r="H20" s="28"/>
      <c r="I20" s="28"/>
      <c r="L20" s="26"/>
      <c r="M20" s="26"/>
      <c r="N20" s="26"/>
      <c r="O20" s="26"/>
      <c r="P20" s="26"/>
      <c r="Q20" s="26"/>
      <c r="R20" s="26"/>
      <c r="S20" s="26"/>
      <c r="T20" s="26"/>
    </row>
    <row r="21" spans="1:20" ht="14.4" customHeight="1" x14ac:dyDescent="0.35">
      <c r="A21" s="3"/>
      <c r="B21" s="27"/>
      <c r="C21" s="27"/>
      <c r="D21" s="27"/>
      <c r="E21" s="27"/>
      <c r="F21" s="27"/>
      <c r="G21" s="27"/>
      <c r="H21" s="4"/>
      <c r="I21" s="4"/>
      <c r="L21" s="26"/>
      <c r="M21" s="26"/>
      <c r="N21" s="26"/>
      <c r="O21" s="26"/>
      <c r="P21" s="26"/>
      <c r="Q21" s="26"/>
      <c r="R21" s="26"/>
      <c r="S21" s="26"/>
      <c r="T21" s="26"/>
    </row>
    <row r="22" spans="1:20" ht="14.4" customHeight="1" x14ac:dyDescent="0.3">
      <c r="A22" s="3"/>
      <c r="B22" s="3"/>
      <c r="C22" s="3"/>
      <c r="D22" s="3"/>
      <c r="E22" s="3"/>
      <c r="F22" s="3"/>
      <c r="G22" s="3"/>
      <c r="H22" s="3"/>
      <c r="I22" s="3"/>
      <c r="L22" s="26"/>
      <c r="M22" s="26"/>
      <c r="N22" s="26"/>
      <c r="O22" s="26"/>
      <c r="P22" s="26"/>
      <c r="Q22" s="26"/>
      <c r="R22" s="26"/>
      <c r="S22" s="26"/>
      <c r="T22" s="26"/>
    </row>
    <row r="23" spans="1:20" ht="14.4" customHeight="1" x14ac:dyDescent="0.3">
      <c r="A23" s="3"/>
      <c r="B23" s="3"/>
      <c r="C23" s="3"/>
      <c r="D23" s="3"/>
      <c r="E23" s="3"/>
      <c r="F23" s="3"/>
      <c r="G23" s="3"/>
      <c r="H23" s="3"/>
      <c r="I23" s="3"/>
      <c r="L23" s="26"/>
      <c r="M23" s="26"/>
      <c r="N23" s="26"/>
      <c r="O23" s="26"/>
      <c r="P23" s="26"/>
      <c r="Q23" s="26"/>
      <c r="R23" s="26"/>
      <c r="S23" s="26"/>
      <c r="T23" s="26"/>
    </row>
    <row r="24" spans="1:20" ht="14.4" customHeight="1" x14ac:dyDescent="0.3">
      <c r="A24" s="3"/>
      <c r="B24" s="3"/>
      <c r="C24" s="3"/>
      <c r="D24" s="3"/>
      <c r="E24" s="3"/>
      <c r="F24" s="3"/>
      <c r="G24" s="3"/>
      <c r="H24" s="3"/>
      <c r="I24" s="3"/>
      <c r="L24" s="26"/>
      <c r="M24" s="26"/>
      <c r="N24" s="26"/>
      <c r="O24" s="26"/>
      <c r="P24" s="26"/>
      <c r="Q24" s="26"/>
      <c r="R24" s="26"/>
      <c r="S24" s="26"/>
      <c r="T24" s="26"/>
    </row>
    <row r="25" spans="1:20" ht="14.4" customHeight="1" x14ac:dyDescent="0.3">
      <c r="A25" s="3"/>
      <c r="B25" s="3"/>
      <c r="C25" s="3"/>
      <c r="D25" s="3"/>
      <c r="E25" s="3"/>
      <c r="F25" s="3"/>
      <c r="G25" s="3"/>
      <c r="H25" s="3"/>
      <c r="I25" s="3"/>
      <c r="L25" s="26"/>
      <c r="M25" s="26"/>
      <c r="N25" s="26"/>
      <c r="O25" s="26"/>
      <c r="P25" s="26"/>
      <c r="Q25" s="26"/>
      <c r="R25" s="26"/>
      <c r="S25" s="26"/>
      <c r="T25" s="26"/>
    </row>
    <row r="26" spans="1:20" ht="14.4" customHeight="1" x14ac:dyDescent="0.3">
      <c r="A26" s="3"/>
      <c r="B26" s="3"/>
      <c r="C26" s="3"/>
      <c r="D26" s="3"/>
      <c r="E26" s="3"/>
      <c r="F26" s="3"/>
      <c r="G26" s="3"/>
      <c r="H26" s="3"/>
      <c r="I26" s="3"/>
      <c r="L26" s="26"/>
      <c r="M26" s="26"/>
      <c r="N26" s="26"/>
      <c r="O26" s="26"/>
      <c r="P26" s="26"/>
      <c r="Q26" s="26"/>
      <c r="R26" s="26"/>
      <c r="S26" s="26"/>
      <c r="T26" s="26"/>
    </row>
    <row r="27" spans="1:20" ht="14.4" customHeight="1" x14ac:dyDescent="0.3">
      <c r="A27" s="3"/>
      <c r="B27" s="3"/>
      <c r="C27" s="3"/>
      <c r="D27" s="3"/>
      <c r="E27" s="3"/>
      <c r="F27" s="3"/>
      <c r="G27" s="3"/>
      <c r="H27" s="3"/>
      <c r="I27" s="3"/>
      <c r="L27" s="26"/>
      <c r="M27" s="26"/>
      <c r="N27" s="26"/>
      <c r="O27" s="26"/>
      <c r="P27" s="26"/>
      <c r="Q27" s="26"/>
      <c r="R27" s="26"/>
      <c r="S27" s="26"/>
      <c r="T27" s="26"/>
    </row>
    <row r="28" spans="1:20" ht="14.4" customHeight="1" x14ac:dyDescent="0.3">
      <c r="A28" s="3"/>
      <c r="B28" s="3"/>
      <c r="C28" s="3"/>
      <c r="D28" s="3"/>
      <c r="E28" s="3"/>
      <c r="F28" s="3"/>
      <c r="G28" s="3"/>
      <c r="H28" s="3"/>
      <c r="I28" s="3"/>
      <c r="L28" s="26"/>
      <c r="M28" s="26"/>
      <c r="N28" s="26"/>
      <c r="O28" s="26"/>
      <c r="P28" s="26"/>
      <c r="Q28" s="26"/>
      <c r="R28" s="26"/>
      <c r="S28" s="26"/>
      <c r="T28" s="26"/>
    </row>
    <row r="29" spans="1:20" x14ac:dyDescent="0.3">
      <c r="A29" s="3"/>
      <c r="B29" s="3"/>
      <c r="C29" s="3"/>
      <c r="D29" s="3"/>
      <c r="E29" s="3"/>
      <c r="F29" s="3"/>
      <c r="G29" s="3"/>
      <c r="H29" s="3"/>
      <c r="I29" s="3"/>
    </row>
    <row r="30" spans="1:20" x14ac:dyDescent="0.3">
      <c r="A30" s="3"/>
      <c r="B30" s="3"/>
      <c r="C30" s="3"/>
      <c r="D30" s="3"/>
      <c r="E30" s="3"/>
      <c r="F30" s="3"/>
      <c r="G30" s="3"/>
      <c r="H30" s="3"/>
      <c r="I30" s="3"/>
    </row>
    <row r="31" spans="1:20" x14ac:dyDescent="0.3">
      <c r="A31" s="3"/>
      <c r="B31" s="3"/>
      <c r="C31" s="3"/>
      <c r="D31" s="3"/>
      <c r="E31" s="3"/>
      <c r="F31" s="3"/>
      <c r="G31" s="3"/>
      <c r="H31" s="3"/>
      <c r="I31" s="3"/>
    </row>
  </sheetData>
  <mergeCells count="35">
    <mergeCell ref="A19:C19"/>
    <mergeCell ref="D19:F19"/>
    <mergeCell ref="G19:I19"/>
    <mergeCell ref="A20:C20"/>
    <mergeCell ref="D20:F20"/>
    <mergeCell ref="G20:I20"/>
    <mergeCell ref="A17:C17"/>
    <mergeCell ref="D17:F17"/>
    <mergeCell ref="G17:I17"/>
    <mergeCell ref="A18:C18"/>
    <mergeCell ref="D18:F18"/>
    <mergeCell ref="G18:I18"/>
    <mergeCell ref="A10:C11"/>
    <mergeCell ref="A15:C15"/>
    <mergeCell ref="D15:F15"/>
    <mergeCell ref="G15:I15"/>
    <mergeCell ref="A16:C16"/>
    <mergeCell ref="D16:F16"/>
    <mergeCell ref="G16:I16"/>
    <mergeCell ref="A1:R4"/>
    <mergeCell ref="F6:M7"/>
    <mergeCell ref="A9:C9"/>
    <mergeCell ref="D9:F9"/>
    <mergeCell ref="G9:I9"/>
    <mergeCell ref="L9:T28"/>
    <mergeCell ref="B21:G21"/>
    <mergeCell ref="D10:F11"/>
    <mergeCell ref="G10:I11"/>
    <mergeCell ref="A12:C13"/>
    <mergeCell ref="A5:R5"/>
    <mergeCell ref="A14:C14"/>
    <mergeCell ref="D14:F14"/>
    <mergeCell ref="G14:I14"/>
    <mergeCell ref="D12:F13"/>
    <mergeCell ref="G12:I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Macro_Landing">
                <anchor moveWithCells="1" sizeWithCells="1">
                  <from>
                    <xdr:col>11</xdr:col>
                    <xdr:colOff>289560</xdr:colOff>
                    <xdr:row>8</xdr:row>
                    <xdr:rowOff>60960</xdr:rowOff>
                  </from>
                  <to>
                    <xdr:col>16</xdr:col>
                    <xdr:colOff>45720</xdr:colOff>
                    <xdr:row>12</xdr:row>
                    <xdr:rowOff>167640</xdr:rowOff>
                  </to>
                </anchor>
              </controlPr>
            </control>
          </mc:Choice>
        </mc:AlternateContent>
        <mc:AlternateContent xmlns:mc="http://schemas.openxmlformats.org/markup-compatibility/2006">
          <mc:Choice Requires="x14">
            <control shapeId="7170" r:id="rId4" name="Button 2">
              <controlPr defaultSize="0" print="0" autoFill="0" autoPict="0" macro="[0]!Macro_Raw_Data">
                <anchor moveWithCells="1" sizeWithCells="1">
                  <from>
                    <xdr:col>11</xdr:col>
                    <xdr:colOff>320040</xdr:colOff>
                    <xdr:row>13</xdr:row>
                    <xdr:rowOff>137160</xdr:rowOff>
                  </from>
                  <to>
                    <xdr:col>16</xdr:col>
                    <xdr:colOff>60960</xdr:colOff>
                    <xdr:row>16</xdr:row>
                    <xdr:rowOff>45720</xdr:rowOff>
                  </to>
                </anchor>
              </controlPr>
            </control>
          </mc:Choice>
        </mc:AlternateContent>
        <mc:AlternateContent xmlns:mc="http://schemas.openxmlformats.org/markup-compatibility/2006">
          <mc:Choice Requires="x14">
            <control shapeId="7171" r:id="rId5" name="Button 3">
              <controlPr defaultSize="0" print="0" autoFill="0" autoPict="0" macro="[0]!Macro_CleanData">
                <anchor moveWithCells="1" sizeWithCells="1">
                  <from>
                    <xdr:col>11</xdr:col>
                    <xdr:colOff>373380</xdr:colOff>
                    <xdr:row>17</xdr:row>
                    <xdr:rowOff>68580</xdr:rowOff>
                  </from>
                  <to>
                    <xdr:col>16</xdr:col>
                    <xdr:colOff>53340</xdr:colOff>
                    <xdr:row>19</xdr:row>
                    <xdr:rowOff>83820</xdr:rowOff>
                  </to>
                </anchor>
              </controlPr>
            </control>
          </mc:Choice>
        </mc:AlternateContent>
        <mc:AlternateContent xmlns:mc="http://schemas.openxmlformats.org/markup-compatibility/2006">
          <mc:Choice Requires="x14">
            <control shapeId="7172" r:id="rId6" name="Button 4">
              <controlPr defaultSize="0" print="0" autoFill="0" autoPict="0" macro="[0]!Macro_Executive_Dashboard">
                <anchor moveWithCells="1" sizeWithCells="1">
                  <from>
                    <xdr:col>16</xdr:col>
                    <xdr:colOff>434340</xdr:colOff>
                    <xdr:row>8</xdr:row>
                    <xdr:rowOff>30480</xdr:rowOff>
                  </from>
                  <to>
                    <xdr:col>20</xdr:col>
                    <xdr:colOff>312420</xdr:colOff>
                    <xdr:row>12</xdr:row>
                    <xdr:rowOff>129540</xdr:rowOff>
                  </to>
                </anchor>
              </controlPr>
            </control>
          </mc:Choice>
        </mc:AlternateContent>
        <mc:AlternateContent xmlns:mc="http://schemas.openxmlformats.org/markup-compatibility/2006">
          <mc:Choice Requires="x14">
            <control shapeId="7173" r:id="rId7" name="Button 5">
              <controlPr defaultSize="0" print="0" autoFill="0" autoPict="0" macro="[0]!Macro_KPI">
                <anchor moveWithCells="1" sizeWithCells="1">
                  <from>
                    <xdr:col>16</xdr:col>
                    <xdr:colOff>502920</xdr:colOff>
                    <xdr:row>13</xdr:row>
                    <xdr:rowOff>106680</xdr:rowOff>
                  </from>
                  <to>
                    <xdr:col>20</xdr:col>
                    <xdr:colOff>320040</xdr:colOff>
                    <xdr:row>16</xdr:row>
                    <xdr:rowOff>15240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DCAF4-94A5-4085-BF33-DB652C271EA8}">
  <sheetPr codeName="Sheet6"/>
  <dimension ref="A1:AT31"/>
  <sheetViews>
    <sheetView showGridLines="0" tabSelected="1" zoomScaleNormal="100" workbookViewId="0">
      <selection sqref="A1:W4"/>
    </sheetView>
  </sheetViews>
  <sheetFormatPr defaultRowHeight="14.4" x14ac:dyDescent="0.3"/>
  <sheetData>
    <row r="1" spans="1:46" x14ac:dyDescent="0.3">
      <c r="A1" s="42" t="s">
        <v>474</v>
      </c>
      <c r="B1" s="43"/>
      <c r="C1" s="43"/>
      <c r="D1" s="43"/>
      <c r="E1" s="43"/>
      <c r="F1" s="43"/>
      <c r="G1" s="43"/>
      <c r="H1" s="43"/>
      <c r="I1" s="43"/>
      <c r="J1" s="43"/>
      <c r="K1" s="43"/>
      <c r="L1" s="43"/>
      <c r="M1" s="43"/>
      <c r="N1" s="43"/>
      <c r="O1" s="43"/>
      <c r="P1" s="43"/>
      <c r="Q1" s="43"/>
      <c r="R1" s="43"/>
      <c r="S1" s="43"/>
      <c r="T1" s="43"/>
      <c r="U1" s="43"/>
      <c r="V1" s="43"/>
      <c r="W1" s="43"/>
      <c r="X1" s="40"/>
      <c r="Y1" s="41"/>
      <c r="Z1" s="41"/>
      <c r="AA1" s="41"/>
      <c r="AB1" s="41"/>
      <c r="AC1" s="41"/>
      <c r="AD1" s="41"/>
      <c r="AE1" s="41"/>
      <c r="AF1" s="41"/>
      <c r="AG1" s="41"/>
      <c r="AH1" s="41"/>
      <c r="AI1" s="41"/>
      <c r="AJ1" s="41"/>
      <c r="AK1" s="41"/>
      <c r="AL1" s="41"/>
      <c r="AM1" s="41"/>
      <c r="AN1" s="41"/>
      <c r="AO1" s="41"/>
      <c r="AP1" s="41"/>
      <c r="AQ1" s="41"/>
      <c r="AR1" s="41"/>
      <c r="AS1" s="41"/>
      <c r="AT1" s="41"/>
    </row>
    <row r="2" spans="1:46" x14ac:dyDescent="0.3">
      <c r="A2" s="43"/>
      <c r="B2" s="43"/>
      <c r="C2" s="43"/>
      <c r="D2" s="43"/>
      <c r="E2" s="43"/>
      <c r="F2" s="43"/>
      <c r="G2" s="43"/>
      <c r="H2" s="43"/>
      <c r="I2" s="43"/>
      <c r="J2" s="43"/>
      <c r="K2" s="43"/>
      <c r="L2" s="43"/>
      <c r="M2" s="43"/>
      <c r="N2" s="43"/>
      <c r="O2" s="43"/>
      <c r="P2" s="43"/>
      <c r="Q2" s="43"/>
      <c r="R2" s="43"/>
      <c r="S2" s="43"/>
      <c r="T2" s="43"/>
      <c r="U2" s="43"/>
      <c r="V2" s="43"/>
      <c r="W2" s="43"/>
      <c r="X2" s="41"/>
      <c r="Y2" s="41"/>
      <c r="Z2" s="41"/>
      <c r="AA2" s="41"/>
      <c r="AB2" s="41"/>
      <c r="AC2" s="41"/>
      <c r="AD2" s="41"/>
      <c r="AE2" s="41"/>
      <c r="AF2" s="41"/>
      <c r="AG2" s="41"/>
      <c r="AH2" s="41"/>
      <c r="AI2" s="41"/>
      <c r="AJ2" s="41"/>
      <c r="AK2" s="41"/>
      <c r="AL2" s="41"/>
      <c r="AM2" s="41"/>
      <c r="AN2" s="41"/>
      <c r="AO2" s="41"/>
      <c r="AP2" s="41"/>
      <c r="AQ2" s="41"/>
      <c r="AR2" s="41"/>
      <c r="AS2" s="41"/>
      <c r="AT2" s="41"/>
    </row>
    <row r="3" spans="1:46" x14ac:dyDescent="0.3">
      <c r="A3" s="43"/>
      <c r="B3" s="43"/>
      <c r="C3" s="43"/>
      <c r="D3" s="43"/>
      <c r="E3" s="43"/>
      <c r="F3" s="43"/>
      <c r="G3" s="43"/>
      <c r="H3" s="43"/>
      <c r="I3" s="43"/>
      <c r="J3" s="43"/>
      <c r="K3" s="43"/>
      <c r="L3" s="43"/>
      <c r="M3" s="43"/>
      <c r="N3" s="43"/>
      <c r="O3" s="43"/>
      <c r="P3" s="43"/>
      <c r="Q3" s="43"/>
      <c r="R3" s="43"/>
      <c r="S3" s="43"/>
      <c r="T3" s="43"/>
      <c r="U3" s="43"/>
      <c r="V3" s="43"/>
      <c r="W3" s="43"/>
      <c r="X3" s="41"/>
      <c r="Y3" s="41"/>
      <c r="Z3" s="41"/>
      <c r="AA3" s="41"/>
      <c r="AB3" s="41"/>
      <c r="AC3" s="41"/>
      <c r="AD3" s="41"/>
      <c r="AE3" s="41"/>
      <c r="AF3" s="41"/>
      <c r="AG3" s="41"/>
      <c r="AH3" s="41"/>
      <c r="AI3" s="41"/>
      <c r="AJ3" s="41"/>
      <c r="AK3" s="41"/>
      <c r="AL3" s="41"/>
      <c r="AM3" s="41"/>
      <c r="AN3" s="41"/>
      <c r="AO3" s="41"/>
      <c r="AP3" s="41"/>
      <c r="AQ3" s="41"/>
      <c r="AR3" s="41"/>
      <c r="AS3" s="41"/>
      <c r="AT3" s="41"/>
    </row>
    <row r="4" spans="1:46" x14ac:dyDescent="0.3">
      <c r="A4" s="43"/>
      <c r="B4" s="43"/>
      <c r="C4" s="43"/>
      <c r="D4" s="43"/>
      <c r="E4" s="43"/>
      <c r="F4" s="43"/>
      <c r="G4" s="43"/>
      <c r="H4" s="43"/>
      <c r="I4" s="43"/>
      <c r="J4" s="43"/>
      <c r="K4" s="43"/>
      <c r="L4" s="43"/>
      <c r="M4" s="43"/>
      <c r="N4" s="43"/>
      <c r="O4" s="43"/>
      <c r="P4" s="43"/>
      <c r="Q4" s="43"/>
      <c r="R4" s="43"/>
      <c r="S4" s="43"/>
      <c r="T4" s="43"/>
      <c r="U4" s="43"/>
      <c r="V4" s="43"/>
      <c r="W4" s="43"/>
      <c r="X4" s="41"/>
      <c r="Y4" s="41"/>
      <c r="Z4" s="41"/>
      <c r="AA4" s="41"/>
      <c r="AB4" s="41"/>
      <c r="AC4" s="41"/>
      <c r="AD4" s="41"/>
      <c r="AE4" s="41"/>
      <c r="AF4" s="41"/>
      <c r="AG4" s="41"/>
      <c r="AH4" s="41"/>
      <c r="AI4" s="41"/>
      <c r="AJ4" s="41"/>
      <c r="AK4" s="41"/>
      <c r="AL4" s="41"/>
      <c r="AM4" s="41"/>
      <c r="AN4" s="41"/>
      <c r="AO4" s="41"/>
      <c r="AP4" s="41"/>
      <c r="AQ4" s="41"/>
      <c r="AR4" s="41"/>
      <c r="AS4" s="41"/>
      <c r="AT4" s="41"/>
    </row>
    <row r="5" spans="1:46" ht="14.4" customHeight="1" x14ac:dyDescent="0.65">
      <c r="A5" s="9"/>
      <c r="B5" s="10"/>
      <c r="C5" s="10"/>
      <c r="D5" s="10"/>
      <c r="E5" s="10"/>
      <c r="F5" s="10"/>
      <c r="G5" s="10"/>
      <c r="H5" s="10"/>
      <c r="I5" s="10"/>
      <c r="J5" s="10"/>
      <c r="M5" s="9"/>
      <c r="N5" s="9"/>
      <c r="O5" s="9"/>
      <c r="P5" s="9"/>
      <c r="Q5" s="9"/>
      <c r="R5" s="9"/>
      <c r="S5" s="9"/>
      <c r="T5" s="9"/>
      <c r="U5" s="9"/>
      <c r="V5" s="9"/>
      <c r="W5" s="9"/>
    </row>
    <row r="6" spans="1:46" ht="14.4" customHeight="1" x14ac:dyDescent="0.65">
      <c r="A6" s="10"/>
      <c r="B6" s="10"/>
      <c r="C6" s="10"/>
      <c r="D6" s="10"/>
      <c r="E6" s="10"/>
      <c r="F6" s="10"/>
      <c r="G6" s="10"/>
      <c r="H6" s="10"/>
      <c r="I6" s="10"/>
      <c r="J6" s="10"/>
      <c r="M6" s="9"/>
      <c r="N6" s="9"/>
      <c r="O6" s="9"/>
      <c r="P6" s="9"/>
      <c r="Q6" s="9"/>
      <c r="R6" s="9"/>
      <c r="S6" s="9"/>
      <c r="T6" s="9"/>
      <c r="U6" s="9"/>
      <c r="V6" s="9"/>
      <c r="W6" s="9"/>
    </row>
    <row r="7" spans="1:46" ht="14.4" customHeight="1" x14ac:dyDescent="0.65">
      <c r="A7" s="10"/>
      <c r="B7" s="10"/>
      <c r="C7" s="10"/>
      <c r="D7" s="10"/>
      <c r="E7" s="10"/>
      <c r="F7" s="10"/>
      <c r="G7" s="10"/>
      <c r="H7" s="10"/>
      <c r="I7" s="10"/>
      <c r="J7" s="10"/>
      <c r="M7" s="9"/>
      <c r="N7" s="9"/>
      <c r="O7" s="9"/>
      <c r="P7" s="9"/>
      <c r="Q7" s="9"/>
      <c r="R7" s="9"/>
      <c r="S7" s="9"/>
      <c r="T7" s="9"/>
      <c r="U7" s="9"/>
      <c r="V7" s="9"/>
      <c r="W7" s="9"/>
    </row>
    <row r="8" spans="1:46" ht="14.4" customHeight="1" x14ac:dyDescent="0.65">
      <c r="A8" s="10"/>
      <c r="B8" s="10"/>
      <c r="C8" s="10"/>
      <c r="D8" s="10"/>
      <c r="E8" s="10"/>
      <c r="F8" s="10"/>
      <c r="G8" s="10"/>
      <c r="H8" s="10"/>
      <c r="I8" s="10"/>
      <c r="J8" s="10"/>
      <c r="M8" s="9"/>
      <c r="N8" s="9"/>
      <c r="O8" s="9"/>
      <c r="P8" s="9"/>
      <c r="Q8" s="9"/>
      <c r="R8" s="9"/>
      <c r="S8" s="9"/>
      <c r="T8" s="9"/>
      <c r="U8" s="9"/>
      <c r="V8" s="9"/>
      <c r="W8" s="9"/>
    </row>
    <row r="10" spans="1:46" x14ac:dyDescent="0.3">
      <c r="A10" s="32" t="s">
        <v>448</v>
      </c>
      <c r="B10" s="32"/>
      <c r="C10" s="32"/>
      <c r="D10" s="32"/>
      <c r="E10" s="32"/>
      <c r="F10" s="32"/>
      <c r="G10" s="32"/>
      <c r="H10" s="32"/>
      <c r="I10" s="32"/>
      <c r="J10" s="32"/>
      <c r="M10" s="33" t="s">
        <v>449</v>
      </c>
      <c r="N10" s="33"/>
      <c r="O10" s="33"/>
      <c r="P10" s="33"/>
      <c r="Q10" s="33"/>
      <c r="R10" s="33"/>
      <c r="S10" s="33"/>
      <c r="T10" s="33"/>
      <c r="U10" s="33"/>
      <c r="V10" s="33"/>
      <c r="W10" s="33"/>
    </row>
    <row r="11" spans="1:46" x14ac:dyDescent="0.3">
      <c r="A11" s="32"/>
      <c r="B11" s="32"/>
      <c r="C11" s="32"/>
      <c r="D11" s="32"/>
      <c r="E11" s="32"/>
      <c r="F11" s="32"/>
      <c r="G11" s="32"/>
      <c r="H11" s="32"/>
      <c r="I11" s="32"/>
      <c r="J11" s="32"/>
      <c r="M11" s="33"/>
      <c r="N11" s="33"/>
      <c r="O11" s="33"/>
      <c r="P11" s="33"/>
      <c r="Q11" s="33"/>
      <c r="R11" s="33"/>
      <c r="S11" s="33"/>
      <c r="T11" s="33"/>
      <c r="U11" s="33"/>
      <c r="V11" s="33"/>
      <c r="W11" s="33"/>
    </row>
    <row r="12" spans="1:46" x14ac:dyDescent="0.3">
      <c r="A12" s="32"/>
      <c r="B12" s="32"/>
      <c r="C12" s="32"/>
      <c r="D12" s="32"/>
      <c r="E12" s="32"/>
      <c r="F12" s="32"/>
      <c r="G12" s="32"/>
      <c r="H12" s="32"/>
      <c r="I12" s="32"/>
      <c r="J12" s="32"/>
      <c r="M12" s="33"/>
      <c r="N12" s="33"/>
      <c r="O12" s="33"/>
      <c r="P12" s="33"/>
      <c r="Q12" s="33"/>
      <c r="R12" s="33"/>
      <c r="S12" s="33"/>
      <c r="T12" s="33"/>
      <c r="U12" s="33"/>
      <c r="V12" s="33"/>
      <c r="W12" s="33"/>
    </row>
    <row r="14" spans="1:46" x14ac:dyDescent="0.3">
      <c r="L14" s="16"/>
    </row>
    <row r="25" spans="1:23" ht="14.4" customHeight="1" x14ac:dyDescent="0.6">
      <c r="A25" s="11"/>
      <c r="B25" s="12"/>
      <c r="C25" s="12"/>
      <c r="D25" s="12"/>
      <c r="E25" s="12"/>
      <c r="F25" s="12"/>
      <c r="G25" s="12"/>
      <c r="H25" s="12"/>
      <c r="I25" s="12"/>
      <c r="J25" s="12"/>
    </row>
    <row r="26" spans="1:23" x14ac:dyDescent="0.3">
      <c r="A26" s="12"/>
      <c r="B26" s="12"/>
      <c r="C26" s="12"/>
      <c r="D26" s="12"/>
      <c r="E26" s="12"/>
      <c r="F26" s="12"/>
      <c r="G26" s="12"/>
      <c r="H26" s="12"/>
      <c r="I26" s="12"/>
      <c r="J26" s="12"/>
    </row>
    <row r="27" spans="1:23" x14ac:dyDescent="0.3">
      <c r="A27" s="12"/>
      <c r="B27" s="12"/>
      <c r="C27" s="12"/>
      <c r="D27" s="12"/>
      <c r="E27" s="12"/>
      <c r="F27" s="12"/>
      <c r="G27" s="12"/>
      <c r="H27" s="12"/>
      <c r="I27" s="12"/>
      <c r="J27" s="12"/>
    </row>
    <row r="28" spans="1:23" x14ac:dyDescent="0.3">
      <c r="A28" s="12"/>
      <c r="B28" s="12"/>
      <c r="C28" s="12"/>
      <c r="D28" s="12"/>
      <c r="E28" s="12"/>
      <c r="F28" s="12"/>
      <c r="G28" s="12"/>
      <c r="H28" s="12"/>
      <c r="I28" s="12"/>
      <c r="J28" s="12"/>
    </row>
    <row r="29" spans="1:23" x14ac:dyDescent="0.3">
      <c r="A29" s="34" t="s">
        <v>450</v>
      </c>
      <c r="B29" s="34"/>
      <c r="C29" s="34"/>
      <c r="D29" s="34"/>
      <c r="E29" s="34"/>
      <c r="F29" s="34"/>
      <c r="G29" s="34"/>
      <c r="H29" s="34"/>
      <c r="I29" s="34"/>
      <c r="J29" s="34"/>
      <c r="M29" s="34" t="s">
        <v>452</v>
      </c>
      <c r="N29" s="34"/>
      <c r="O29" s="34"/>
      <c r="P29" s="34"/>
      <c r="Q29" s="34"/>
      <c r="R29" s="34"/>
      <c r="S29" s="34"/>
      <c r="T29" s="34"/>
      <c r="U29" s="34"/>
      <c r="V29" s="34"/>
      <c r="W29" s="34"/>
    </row>
    <row r="30" spans="1:23" x14ac:dyDescent="0.3">
      <c r="A30" s="34"/>
      <c r="B30" s="34"/>
      <c r="C30" s="34"/>
      <c r="D30" s="34"/>
      <c r="E30" s="34"/>
      <c r="F30" s="34"/>
      <c r="G30" s="34"/>
      <c r="H30" s="34"/>
      <c r="I30" s="34"/>
      <c r="J30" s="34"/>
      <c r="M30" s="34"/>
      <c r="N30" s="34"/>
      <c r="O30" s="34"/>
      <c r="P30" s="34"/>
      <c r="Q30" s="34"/>
      <c r="R30" s="34"/>
      <c r="S30" s="34"/>
      <c r="T30" s="34"/>
      <c r="U30" s="34"/>
      <c r="V30" s="34"/>
      <c r="W30" s="34"/>
    </row>
    <row r="31" spans="1:23" x14ac:dyDescent="0.3">
      <c r="A31" s="34"/>
      <c r="B31" s="34"/>
      <c r="C31" s="34"/>
      <c r="D31" s="34"/>
      <c r="E31" s="34"/>
      <c r="F31" s="34"/>
      <c r="G31" s="34"/>
      <c r="H31" s="34"/>
      <c r="I31" s="34"/>
      <c r="J31" s="34"/>
      <c r="M31" s="34"/>
      <c r="N31" s="34"/>
      <c r="O31" s="34"/>
      <c r="P31" s="34"/>
      <c r="Q31" s="34"/>
      <c r="R31" s="34"/>
      <c r="S31" s="34"/>
      <c r="T31" s="34"/>
      <c r="U31" s="34"/>
      <c r="V31" s="34"/>
      <c r="W31" s="34"/>
    </row>
  </sheetData>
  <mergeCells count="6">
    <mergeCell ref="A1:W4"/>
    <mergeCell ref="X1:AT4"/>
    <mergeCell ref="A10:J12"/>
    <mergeCell ref="M10:W12"/>
    <mergeCell ref="A29:J31"/>
    <mergeCell ref="M29:W3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Macro_Raw_Data">
                <anchor moveWithCells="1" sizeWithCells="1">
                  <from>
                    <xdr:col>5</xdr:col>
                    <xdr:colOff>114300</xdr:colOff>
                    <xdr:row>50</xdr:row>
                    <xdr:rowOff>38100</xdr:rowOff>
                  </from>
                  <to>
                    <xdr:col>6</xdr:col>
                    <xdr:colOff>464820</xdr:colOff>
                    <xdr:row>52</xdr:row>
                    <xdr:rowOff>83820</xdr:rowOff>
                  </to>
                </anchor>
              </controlPr>
            </control>
          </mc:Choice>
        </mc:AlternateContent>
        <mc:AlternateContent xmlns:mc="http://schemas.openxmlformats.org/markup-compatibility/2006">
          <mc:Choice Requires="x14">
            <control shapeId="8200" r:id="rId4" name="Button 8">
              <controlPr defaultSize="0" print="0" autoFill="0" autoPict="0" macro="[0]!Macro_CleanData">
                <anchor moveWithCells="1" sizeWithCells="1">
                  <from>
                    <xdr:col>7</xdr:col>
                    <xdr:colOff>182880</xdr:colOff>
                    <xdr:row>50</xdr:row>
                    <xdr:rowOff>15240</xdr:rowOff>
                  </from>
                  <to>
                    <xdr:col>8</xdr:col>
                    <xdr:colOff>480060</xdr:colOff>
                    <xdr:row>52</xdr:row>
                    <xdr:rowOff>83820</xdr:rowOff>
                  </to>
                </anchor>
              </controlPr>
            </control>
          </mc:Choice>
        </mc:AlternateContent>
        <mc:AlternateContent xmlns:mc="http://schemas.openxmlformats.org/markup-compatibility/2006">
          <mc:Choice Requires="x14">
            <control shapeId="8201" r:id="rId5" name="Button 9">
              <controlPr defaultSize="0" print="0" autoFill="0" autoPict="0" macro="[0]!Macro_KPI">
                <anchor moveWithCells="1" sizeWithCells="1">
                  <from>
                    <xdr:col>12</xdr:col>
                    <xdr:colOff>152400</xdr:colOff>
                    <xdr:row>50</xdr:row>
                    <xdr:rowOff>7620</xdr:rowOff>
                  </from>
                  <to>
                    <xdr:col>13</xdr:col>
                    <xdr:colOff>495300</xdr:colOff>
                    <xdr:row>52</xdr:row>
                    <xdr:rowOff>99060</xdr:rowOff>
                  </to>
                </anchor>
              </controlPr>
            </control>
          </mc:Choice>
        </mc:AlternateContent>
        <mc:AlternateContent xmlns:mc="http://schemas.openxmlformats.org/markup-compatibility/2006">
          <mc:Choice Requires="x14">
            <control shapeId="8202" r:id="rId6" name="Button 10">
              <controlPr defaultSize="0" print="0" autoFill="0" autoPict="0" macro="[0]!Macro_Instruction">
                <anchor moveWithCells="1" sizeWithCells="1">
                  <from>
                    <xdr:col>14</xdr:col>
                    <xdr:colOff>289560</xdr:colOff>
                    <xdr:row>50</xdr:row>
                    <xdr:rowOff>7620</xdr:rowOff>
                  </from>
                  <to>
                    <xdr:col>16</xdr:col>
                    <xdr:colOff>205740</xdr:colOff>
                    <xdr:row>52</xdr:row>
                    <xdr:rowOff>106680</xdr:rowOff>
                  </to>
                </anchor>
              </controlPr>
            </control>
          </mc:Choice>
        </mc:AlternateContent>
        <mc:AlternateContent xmlns:mc="http://schemas.openxmlformats.org/markup-compatibility/2006">
          <mc:Choice Requires="x14">
            <control shapeId="8203" r:id="rId7" name="Button 11">
              <controlPr defaultSize="0" print="0" autoFill="0" autoPict="0" macro="[0]!Macro_Landing">
                <anchor moveWithCells="1" sizeWithCells="1">
                  <from>
                    <xdr:col>10</xdr:col>
                    <xdr:colOff>53340</xdr:colOff>
                    <xdr:row>50</xdr:row>
                    <xdr:rowOff>38100</xdr:rowOff>
                  </from>
                  <to>
                    <xdr:col>11</xdr:col>
                    <xdr:colOff>388620</xdr:colOff>
                    <xdr:row>52</xdr:row>
                    <xdr:rowOff>83820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29554-D788-4A04-A709-1F7F217DE389}">
  <sheetPr codeName="Sheet7"/>
  <dimension ref="A1:AG66"/>
  <sheetViews>
    <sheetView showGridLines="0" topLeftCell="A31" zoomScale="72" zoomScaleNormal="70" workbookViewId="0">
      <selection activeCell="O54" sqref="O54"/>
    </sheetView>
  </sheetViews>
  <sheetFormatPr defaultRowHeight="14.4" x14ac:dyDescent="0.3"/>
  <sheetData>
    <row r="1" spans="1:33" x14ac:dyDescent="0.3">
      <c r="A1" s="39"/>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row>
    <row r="2" spans="1:33" x14ac:dyDescent="0.3">
      <c r="A2" s="39"/>
      <c r="B2" s="39"/>
      <c r="C2" s="39"/>
      <c r="D2" s="39"/>
      <c r="E2" s="39"/>
      <c r="F2" s="39"/>
      <c r="G2" s="39"/>
      <c r="H2" s="39"/>
      <c r="I2" s="39"/>
      <c r="J2" s="39"/>
      <c r="K2" s="39"/>
      <c r="L2" s="39"/>
      <c r="M2" s="39"/>
      <c r="N2" s="39"/>
      <c r="O2" s="39"/>
      <c r="P2" s="39"/>
      <c r="Q2" s="39"/>
      <c r="R2" s="39"/>
      <c r="S2" s="39"/>
      <c r="T2" s="39"/>
      <c r="U2" s="39"/>
      <c r="V2" s="39"/>
      <c r="W2" s="39"/>
      <c r="X2" s="39"/>
      <c r="Y2" s="39"/>
      <c r="Z2" s="39"/>
      <c r="AA2" s="39"/>
      <c r="AB2" s="39"/>
      <c r="AC2" s="39"/>
      <c r="AD2" s="39"/>
      <c r="AE2" s="39"/>
      <c r="AF2" s="39"/>
      <c r="AG2" s="39"/>
    </row>
    <row r="3" spans="1:33" x14ac:dyDescent="0.3">
      <c r="A3" s="39"/>
      <c r="B3" s="39"/>
      <c r="C3" s="39"/>
      <c r="D3" s="39"/>
      <c r="E3" s="39"/>
      <c r="F3" s="39"/>
      <c r="G3" s="39"/>
      <c r="H3" s="39"/>
      <c r="I3" s="39"/>
      <c r="J3" s="39"/>
      <c r="K3" s="39"/>
      <c r="L3" s="39"/>
      <c r="M3" s="39"/>
      <c r="N3" s="39"/>
      <c r="O3" s="39"/>
      <c r="P3" s="39"/>
      <c r="Q3" s="39"/>
      <c r="R3" s="39"/>
      <c r="S3" s="39"/>
      <c r="T3" s="39"/>
      <c r="U3" s="39"/>
      <c r="V3" s="39"/>
      <c r="W3" s="39"/>
      <c r="X3" s="39"/>
      <c r="Y3" s="39"/>
      <c r="Z3" s="39"/>
      <c r="AA3" s="39"/>
      <c r="AB3" s="39"/>
      <c r="AC3" s="39"/>
      <c r="AD3" s="39"/>
      <c r="AE3" s="39"/>
      <c r="AF3" s="39"/>
      <c r="AG3" s="39"/>
    </row>
    <row r="4" spans="1:33" x14ac:dyDescent="0.3">
      <c r="A4" s="39"/>
      <c r="B4" s="39"/>
      <c r="C4" s="39"/>
      <c r="D4" s="39"/>
      <c r="E4" s="39"/>
      <c r="F4" s="39"/>
      <c r="G4" s="39"/>
      <c r="H4" s="39"/>
      <c r="I4" s="39"/>
      <c r="J4" s="39"/>
      <c r="K4" s="39"/>
      <c r="L4" s="39"/>
      <c r="M4" s="39"/>
      <c r="N4" s="39"/>
      <c r="O4" s="39"/>
      <c r="P4" s="39"/>
      <c r="Q4" s="39"/>
      <c r="R4" s="39"/>
      <c r="S4" s="39"/>
      <c r="T4" s="39"/>
      <c r="U4" s="39"/>
      <c r="V4" s="39"/>
      <c r="W4" s="39"/>
      <c r="X4" s="39"/>
      <c r="Y4" s="39"/>
      <c r="Z4" s="39"/>
      <c r="AA4" s="39"/>
      <c r="AB4" s="39"/>
      <c r="AC4" s="39"/>
      <c r="AD4" s="39"/>
      <c r="AE4" s="39"/>
      <c r="AF4" s="39"/>
      <c r="AG4" s="39"/>
    </row>
    <row r="5" spans="1:33" x14ac:dyDescent="0.3">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row>
    <row r="6" spans="1:33" x14ac:dyDescent="0.3">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row>
    <row r="7" spans="1:33" x14ac:dyDescent="0.3">
      <c r="A7" s="39"/>
      <c r="B7" s="39"/>
      <c r="C7" s="39"/>
      <c r="D7" s="39"/>
      <c r="E7" s="39"/>
      <c r="F7" s="39"/>
      <c r="G7" s="39"/>
      <c r="H7" s="39"/>
      <c r="I7" s="39"/>
      <c r="J7" s="39"/>
      <c r="K7" s="39"/>
      <c r="L7" s="39"/>
      <c r="M7" s="39"/>
      <c r="N7" s="39"/>
      <c r="O7" s="39"/>
      <c r="P7" s="39"/>
      <c r="Q7" s="39"/>
      <c r="R7" s="39"/>
      <c r="S7" s="39"/>
      <c r="T7" s="39"/>
      <c r="U7" s="39"/>
      <c r="V7" s="39"/>
      <c r="W7" s="39"/>
      <c r="X7" s="39"/>
      <c r="Y7" s="39"/>
      <c r="Z7" s="39"/>
      <c r="AA7" s="39"/>
      <c r="AB7" s="39"/>
      <c r="AC7" s="39"/>
      <c r="AD7" s="39"/>
      <c r="AE7" s="39"/>
      <c r="AF7" s="39"/>
      <c r="AG7" s="39"/>
    </row>
    <row r="8" spans="1:33" x14ac:dyDescent="0.3">
      <c r="A8" s="39"/>
      <c r="B8" s="39"/>
      <c r="C8" s="39"/>
      <c r="D8" s="39"/>
      <c r="E8" s="39"/>
      <c r="F8" s="39"/>
      <c r="G8" s="39"/>
      <c r="H8" s="39"/>
      <c r="I8" s="39"/>
      <c r="J8" s="39"/>
      <c r="K8" s="39"/>
      <c r="L8" s="39"/>
      <c r="M8" s="39"/>
      <c r="N8" s="39"/>
      <c r="O8" s="39"/>
      <c r="P8" s="39"/>
      <c r="Q8" s="39"/>
      <c r="R8" s="39"/>
      <c r="S8" s="39"/>
      <c r="T8" s="39"/>
      <c r="U8" s="39"/>
      <c r="V8" s="39"/>
      <c r="W8" s="39"/>
      <c r="X8" s="39"/>
      <c r="Y8" s="39"/>
      <c r="Z8" s="39"/>
      <c r="AA8" s="39"/>
      <c r="AB8" s="39"/>
      <c r="AC8" s="39"/>
      <c r="AD8" s="39"/>
      <c r="AE8" s="39"/>
      <c r="AF8" s="39"/>
      <c r="AG8" s="39"/>
    </row>
    <row r="9" spans="1:33" x14ac:dyDescent="0.3">
      <c r="A9" s="39"/>
      <c r="B9" s="39"/>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row>
    <row r="10" spans="1:33" x14ac:dyDescent="0.3">
      <c r="A10" s="39"/>
      <c r="B10" s="39"/>
      <c r="C10" s="39"/>
      <c r="D10" s="39"/>
      <c r="E10" s="39"/>
      <c r="F10" s="39"/>
      <c r="G10" s="39"/>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row>
    <row r="11" spans="1:33" x14ac:dyDescent="0.3">
      <c r="A11" s="39"/>
      <c r="B11" s="39"/>
      <c r="C11" s="39"/>
      <c r="D11" s="39"/>
      <c r="E11" s="39"/>
      <c r="F11" s="39"/>
      <c r="G11" s="39"/>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row>
    <row r="12" spans="1:33" x14ac:dyDescent="0.3">
      <c r="A12" s="39"/>
      <c r="B12" s="39"/>
      <c r="C12" s="39"/>
      <c r="D12" s="39"/>
      <c r="E12" s="39"/>
      <c r="F12" s="39"/>
      <c r="G12" s="39"/>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row>
    <row r="13" spans="1:33" x14ac:dyDescent="0.3">
      <c r="A13" s="39"/>
      <c r="B13" s="39"/>
      <c r="C13" s="39"/>
      <c r="D13" s="39"/>
      <c r="E13" s="39"/>
      <c r="F13" s="39"/>
      <c r="G13" s="39"/>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row>
    <row r="14" spans="1:33" x14ac:dyDescent="0.3">
      <c r="A14" s="39"/>
      <c r="B14" s="39"/>
      <c r="C14" s="39"/>
      <c r="D14" s="39"/>
      <c r="E14" s="39"/>
      <c r="F14" s="39"/>
      <c r="G14" s="39"/>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row>
    <row r="15" spans="1:33" x14ac:dyDescent="0.3">
      <c r="A15" s="39"/>
      <c r="B15" s="39"/>
      <c r="C15" s="39"/>
      <c r="D15" s="39"/>
      <c r="E15" s="39"/>
      <c r="F15" s="39"/>
      <c r="G15" s="39"/>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row>
    <row r="16" spans="1:33" x14ac:dyDescent="0.3">
      <c r="A16" s="39"/>
      <c r="B16" s="39"/>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row>
    <row r="17" spans="1:33" x14ac:dyDescent="0.3">
      <c r="A17" s="39"/>
      <c r="B17" s="39"/>
      <c r="C17" s="39"/>
      <c r="D17" s="39"/>
      <c r="E17" s="39"/>
      <c r="F17" s="39"/>
      <c r="G17" s="39"/>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row>
    <row r="18" spans="1:33" x14ac:dyDescent="0.3">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row>
    <row r="19" spans="1:33" x14ac:dyDescent="0.3">
      <c r="A19" s="39"/>
      <c r="B19" s="39"/>
      <c r="C19" s="39"/>
      <c r="D19" s="39"/>
      <c r="E19" s="39"/>
      <c r="F19" s="39"/>
      <c r="G19" s="39"/>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row>
    <row r="20" spans="1:33" x14ac:dyDescent="0.3">
      <c r="A20" s="39"/>
      <c r="B20" s="39"/>
      <c r="C20" s="39"/>
      <c r="D20" s="39"/>
      <c r="E20" s="39"/>
      <c r="F20" s="39"/>
      <c r="G20" s="39"/>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row>
    <row r="21" spans="1:33" x14ac:dyDescent="0.3">
      <c r="A21" s="39"/>
      <c r="B21" s="39"/>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row>
    <row r="22" spans="1:33" x14ac:dyDescent="0.3">
      <c r="A22" s="39"/>
      <c r="B22" s="39"/>
      <c r="C22" s="39"/>
      <c r="D22" s="39"/>
      <c r="E22" s="39"/>
      <c r="F22" s="39"/>
      <c r="G22" s="39"/>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row>
    <row r="23" spans="1:33" x14ac:dyDescent="0.3">
      <c r="A23" s="39"/>
      <c r="B23" s="39"/>
      <c r="C23" s="39"/>
      <c r="D23" s="39"/>
      <c r="E23" s="39"/>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row>
    <row r="24" spans="1:33" x14ac:dyDescent="0.3">
      <c r="A24" s="39"/>
      <c r="B24" s="39"/>
      <c r="C24" s="39"/>
      <c r="D24" s="39"/>
      <c r="E24" s="39"/>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row>
    <row r="25" spans="1:33" x14ac:dyDescent="0.3">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row>
    <row r="26" spans="1:33" x14ac:dyDescent="0.3">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row>
    <row r="27" spans="1:33" x14ac:dyDescent="0.3">
      <c r="A27" s="39"/>
      <c r="B27" s="39"/>
      <c r="C27" s="39"/>
      <c r="D27" s="39"/>
      <c r="E27" s="39"/>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row>
    <row r="28" spans="1:33" x14ac:dyDescent="0.3">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row>
    <row r="29" spans="1:33" x14ac:dyDescent="0.3">
      <c r="A29" s="39"/>
      <c r="B29" s="39"/>
      <c r="C29" s="39"/>
      <c r="D29" s="39"/>
      <c r="E29" s="39"/>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row>
    <row r="30" spans="1:33" x14ac:dyDescent="0.3">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row>
    <row r="31" spans="1:33" x14ac:dyDescent="0.3">
      <c r="A31" s="36" t="s">
        <v>436</v>
      </c>
      <c r="B31" s="36"/>
      <c r="C31" s="36"/>
      <c r="D31" s="36"/>
      <c r="E31" s="36"/>
      <c r="F31" s="36"/>
      <c r="G31" s="36"/>
      <c r="H31" s="36"/>
      <c r="I31" s="36"/>
      <c r="J31" s="36"/>
      <c r="K31" s="36"/>
      <c r="L31" s="36"/>
      <c r="M31" s="36"/>
      <c r="N31" s="36"/>
      <c r="O31" s="36"/>
      <c r="P31" s="36"/>
      <c r="Q31" s="36"/>
      <c r="R31" s="35"/>
      <c r="S31" s="35"/>
      <c r="T31" s="35"/>
      <c r="U31" s="35"/>
      <c r="V31" s="35"/>
      <c r="W31" s="35"/>
      <c r="X31" s="35"/>
      <c r="Y31" s="35"/>
      <c r="Z31" s="35"/>
      <c r="AA31" s="35"/>
      <c r="AB31" s="35"/>
      <c r="AC31" s="35"/>
      <c r="AD31" s="35"/>
    </row>
    <row r="32" spans="1:33" x14ac:dyDescent="0.3">
      <c r="A32" s="36"/>
      <c r="B32" s="36"/>
      <c r="C32" s="36"/>
      <c r="D32" s="36"/>
      <c r="E32" s="36"/>
      <c r="F32" s="36"/>
      <c r="G32" s="36"/>
      <c r="H32" s="36"/>
      <c r="I32" s="36"/>
      <c r="J32" s="36"/>
      <c r="K32" s="36"/>
      <c r="L32" s="36"/>
      <c r="M32" s="36"/>
      <c r="N32" s="36"/>
      <c r="O32" s="36"/>
      <c r="P32" s="36"/>
      <c r="Q32" s="36"/>
      <c r="R32" s="35"/>
      <c r="S32" s="35"/>
      <c r="T32" s="35"/>
      <c r="U32" s="35"/>
      <c r="V32" s="35"/>
      <c r="W32" s="35"/>
      <c r="X32" s="35"/>
      <c r="Y32" s="35"/>
      <c r="Z32" s="35"/>
      <c r="AA32" s="35"/>
      <c r="AB32" s="35"/>
      <c r="AC32" s="35"/>
      <c r="AD32" s="35"/>
    </row>
    <row r="33" spans="1:30" x14ac:dyDescent="0.3">
      <c r="A33" s="36"/>
      <c r="B33" s="36"/>
      <c r="C33" s="36"/>
      <c r="D33" s="36"/>
      <c r="E33" s="36"/>
      <c r="F33" s="36"/>
      <c r="G33" s="36"/>
      <c r="H33" s="36"/>
      <c r="I33" s="36"/>
      <c r="J33" s="36"/>
      <c r="K33" s="36"/>
      <c r="L33" s="36"/>
      <c r="M33" s="36"/>
      <c r="N33" s="36"/>
      <c r="O33" s="36"/>
      <c r="P33" s="36"/>
      <c r="Q33" s="36"/>
      <c r="R33" s="35"/>
      <c r="S33" s="35"/>
      <c r="T33" s="35"/>
      <c r="U33" s="35"/>
      <c r="V33" s="35"/>
      <c r="W33" s="35"/>
      <c r="X33" s="35"/>
      <c r="Y33" s="35"/>
      <c r="Z33" s="35"/>
      <c r="AA33" s="35"/>
      <c r="AB33" s="35"/>
      <c r="AC33" s="35"/>
      <c r="AD33" s="35"/>
    </row>
    <row r="34" spans="1:30" x14ac:dyDescent="0.3">
      <c r="A34" s="36"/>
      <c r="B34" s="36"/>
      <c r="C34" s="36"/>
      <c r="D34" s="36"/>
      <c r="E34" s="36"/>
      <c r="F34" s="36"/>
      <c r="G34" s="36"/>
      <c r="H34" s="36"/>
      <c r="I34" s="36"/>
      <c r="J34" s="36"/>
      <c r="K34" s="36"/>
      <c r="L34" s="36"/>
      <c r="M34" s="36"/>
      <c r="N34" s="36"/>
      <c r="O34" s="36"/>
      <c r="P34" s="36"/>
      <c r="Q34" s="36"/>
      <c r="R34" s="35"/>
      <c r="S34" s="35"/>
      <c r="T34" s="35"/>
      <c r="U34" s="35"/>
      <c r="V34" s="35"/>
      <c r="W34" s="35"/>
      <c r="X34" s="35"/>
      <c r="Y34" s="35"/>
      <c r="Z34" s="35"/>
      <c r="AA34" s="35"/>
      <c r="AB34" s="35"/>
      <c r="AC34" s="35"/>
      <c r="AD34" s="35"/>
    </row>
    <row r="35" spans="1:30" x14ac:dyDescent="0.3">
      <c r="A35" s="36"/>
      <c r="B35" s="36"/>
      <c r="C35" s="36"/>
      <c r="D35" s="36"/>
      <c r="E35" s="36"/>
      <c r="F35" s="36"/>
      <c r="G35" s="36"/>
      <c r="H35" s="36"/>
      <c r="I35" s="36"/>
      <c r="J35" s="36"/>
      <c r="K35" s="36"/>
      <c r="L35" s="36"/>
      <c r="M35" s="36"/>
      <c r="N35" s="36"/>
      <c r="O35" s="36"/>
      <c r="P35" s="36"/>
      <c r="Q35" s="36"/>
      <c r="R35" s="35"/>
      <c r="S35" s="35"/>
      <c r="T35" s="35"/>
      <c r="U35" s="35"/>
      <c r="V35" s="35"/>
      <c r="W35" s="35"/>
      <c r="X35" s="35"/>
      <c r="Y35" s="35"/>
      <c r="Z35" s="35"/>
      <c r="AA35" s="35"/>
      <c r="AB35" s="35"/>
      <c r="AC35" s="35"/>
      <c r="AD35" s="35"/>
    </row>
    <row r="36" spans="1:30" x14ac:dyDescent="0.3">
      <c r="A36" s="36"/>
      <c r="B36" s="36"/>
      <c r="C36" s="36"/>
      <c r="D36" s="36"/>
      <c r="E36" s="36"/>
      <c r="F36" s="36"/>
      <c r="G36" s="36"/>
      <c r="H36" s="36"/>
      <c r="I36" s="36"/>
      <c r="J36" s="36"/>
      <c r="K36" s="36"/>
      <c r="L36" s="36"/>
      <c r="M36" s="36"/>
      <c r="N36" s="36"/>
      <c r="O36" s="36"/>
      <c r="P36" s="36"/>
      <c r="Q36" s="36"/>
      <c r="R36" s="35"/>
      <c r="S36" s="35"/>
      <c r="T36" s="35"/>
      <c r="U36" s="35"/>
      <c r="V36" s="35"/>
      <c r="W36" s="35"/>
      <c r="X36" s="35"/>
      <c r="Y36" s="35"/>
      <c r="Z36" s="35"/>
      <c r="AA36" s="35"/>
      <c r="AB36" s="35"/>
      <c r="AC36" s="35"/>
      <c r="AD36" s="35"/>
    </row>
    <row r="37" spans="1:30" x14ac:dyDescent="0.3">
      <c r="A37" s="35"/>
      <c r="B37" s="3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row>
    <row r="38" spans="1:30" x14ac:dyDescent="0.3">
      <c r="A38" s="37" t="s">
        <v>437</v>
      </c>
      <c r="B38" s="38"/>
      <c r="C38" s="38"/>
      <c r="D38" s="38"/>
      <c r="E38" s="38"/>
      <c r="F38" s="38"/>
      <c r="G38" s="38"/>
      <c r="H38" s="38"/>
      <c r="I38" s="38"/>
      <c r="J38" s="38"/>
      <c r="K38" s="38"/>
      <c r="L38" s="38"/>
      <c r="M38" s="38"/>
      <c r="N38" s="38"/>
      <c r="O38" s="38"/>
      <c r="P38" s="38"/>
      <c r="Q38" s="38"/>
      <c r="R38" s="35"/>
      <c r="S38" s="35"/>
      <c r="T38" s="35"/>
      <c r="U38" s="35"/>
      <c r="V38" s="35"/>
      <c r="W38" s="35"/>
      <c r="X38" s="35"/>
      <c r="Y38" s="35"/>
      <c r="Z38" s="35"/>
      <c r="AA38" s="35"/>
      <c r="AB38" s="35"/>
      <c r="AC38" s="35"/>
      <c r="AD38" s="35"/>
    </row>
    <row r="39" spans="1:30" x14ac:dyDescent="0.3">
      <c r="A39" s="38"/>
      <c r="B39" s="38"/>
      <c r="C39" s="38"/>
      <c r="D39" s="38"/>
      <c r="E39" s="38"/>
      <c r="F39" s="38"/>
      <c r="G39" s="38"/>
      <c r="H39" s="38"/>
      <c r="I39" s="38"/>
      <c r="J39" s="38"/>
      <c r="K39" s="38"/>
      <c r="L39" s="38"/>
      <c r="M39" s="38"/>
      <c r="N39" s="38"/>
      <c r="O39" s="38"/>
      <c r="P39" s="38"/>
      <c r="Q39" s="38"/>
      <c r="R39" s="35"/>
      <c r="S39" s="35"/>
      <c r="T39" s="35"/>
      <c r="U39" s="35"/>
      <c r="V39" s="35"/>
      <c r="W39" s="35"/>
      <c r="X39" s="35"/>
      <c r="Y39" s="35"/>
      <c r="Z39" s="35"/>
      <c r="AA39" s="35"/>
      <c r="AB39" s="35"/>
      <c r="AC39" s="35"/>
      <c r="AD39" s="35"/>
    </row>
    <row r="40" spans="1:30" x14ac:dyDescent="0.3">
      <c r="A40" s="38"/>
      <c r="B40" s="38"/>
      <c r="C40" s="38"/>
      <c r="D40" s="38"/>
      <c r="E40" s="38"/>
      <c r="F40" s="38"/>
      <c r="G40" s="38"/>
      <c r="H40" s="38"/>
      <c r="I40" s="38"/>
      <c r="J40" s="38"/>
      <c r="K40" s="38"/>
      <c r="L40" s="38"/>
      <c r="M40" s="38"/>
      <c r="N40" s="38"/>
      <c r="O40" s="38"/>
      <c r="P40" s="38"/>
      <c r="Q40" s="38"/>
      <c r="R40" s="35"/>
      <c r="S40" s="35"/>
      <c r="T40" s="35"/>
      <c r="U40" s="35"/>
      <c r="V40" s="35"/>
      <c r="W40" s="35"/>
      <c r="X40" s="35"/>
      <c r="Y40" s="35"/>
      <c r="Z40" s="35"/>
      <c r="AA40" s="35"/>
      <c r="AB40" s="35"/>
      <c r="AC40" s="35"/>
      <c r="AD40" s="35"/>
    </row>
    <row r="41" spans="1:30" x14ac:dyDescent="0.3">
      <c r="A41" s="13"/>
      <c r="B41" s="13"/>
      <c r="C41" s="13"/>
      <c r="D41" s="13"/>
      <c r="E41" s="13"/>
      <c r="F41" s="13"/>
      <c r="G41" s="13"/>
      <c r="H41" s="13"/>
      <c r="I41" s="13"/>
      <c r="J41" s="13"/>
      <c r="K41" s="13"/>
      <c r="L41" s="13"/>
      <c r="M41" s="13"/>
      <c r="N41" s="13"/>
      <c r="O41" s="13"/>
      <c r="P41" s="13"/>
      <c r="Q41" s="13"/>
      <c r="R41" s="35"/>
      <c r="S41" s="35"/>
      <c r="T41" s="35"/>
      <c r="U41" s="35"/>
      <c r="V41" s="35"/>
      <c r="W41" s="35"/>
      <c r="X41" s="35"/>
      <c r="Y41" s="35"/>
      <c r="Z41" s="35"/>
      <c r="AA41" s="35"/>
      <c r="AB41" s="35"/>
      <c r="AC41" s="35"/>
      <c r="AD41" s="35"/>
    </row>
    <row r="42" spans="1:30" x14ac:dyDescent="0.3">
      <c r="A42" s="13"/>
      <c r="B42" s="13"/>
      <c r="C42" s="13"/>
      <c r="D42" s="13"/>
      <c r="E42" s="13"/>
      <c r="F42" s="13"/>
      <c r="G42" s="13"/>
      <c r="H42" s="13"/>
      <c r="I42" s="13"/>
      <c r="J42" s="13"/>
      <c r="K42" s="13"/>
      <c r="L42" s="13"/>
      <c r="M42" s="13"/>
      <c r="N42" s="13"/>
      <c r="O42" s="13"/>
      <c r="P42" s="13"/>
      <c r="Q42" s="13"/>
      <c r="R42" s="35"/>
      <c r="S42" s="35"/>
      <c r="T42" s="35"/>
      <c r="U42" s="35"/>
      <c r="V42" s="35"/>
      <c r="W42" s="35"/>
      <c r="X42" s="35"/>
      <c r="Y42" s="35"/>
      <c r="Z42" s="35"/>
      <c r="AA42" s="35"/>
      <c r="AB42" s="35"/>
      <c r="AC42" s="35"/>
      <c r="AD42" s="35"/>
    </row>
    <row r="43" spans="1:30" x14ac:dyDescent="0.3">
      <c r="A43" s="13"/>
      <c r="B43" s="13"/>
      <c r="C43" s="13"/>
      <c r="D43" s="13"/>
      <c r="E43" s="13"/>
      <c r="F43" s="13"/>
      <c r="G43" s="13"/>
      <c r="H43" s="13"/>
      <c r="I43" s="13"/>
      <c r="J43" s="13"/>
      <c r="K43" s="13"/>
      <c r="L43" s="13"/>
      <c r="M43" s="13"/>
      <c r="N43" s="13"/>
      <c r="O43" s="13"/>
      <c r="P43" s="13"/>
      <c r="Q43" s="13"/>
      <c r="R43" s="35"/>
      <c r="S43" s="35"/>
      <c r="T43" s="35"/>
      <c r="U43" s="35"/>
      <c r="V43" s="35"/>
      <c r="W43" s="35"/>
      <c r="X43" s="35"/>
      <c r="Y43" s="35"/>
      <c r="Z43" s="35"/>
      <c r="AA43" s="35"/>
      <c r="AB43" s="35"/>
      <c r="AC43" s="35"/>
      <c r="AD43" s="35"/>
    </row>
    <row r="44" spans="1:30" x14ac:dyDescent="0.3">
      <c r="A44" s="13"/>
      <c r="B44" s="13"/>
      <c r="C44" s="13"/>
      <c r="D44" s="13"/>
      <c r="E44" s="13"/>
      <c r="F44" s="13"/>
      <c r="G44" s="13"/>
      <c r="H44" s="13"/>
      <c r="I44" s="13"/>
      <c r="J44" s="13"/>
      <c r="K44" s="13"/>
      <c r="L44" s="13"/>
      <c r="M44" s="13"/>
      <c r="N44" s="13"/>
      <c r="O44" s="13"/>
      <c r="P44" s="13"/>
      <c r="Q44" s="13"/>
      <c r="R44" s="35"/>
      <c r="S44" s="35"/>
      <c r="T44" s="35"/>
      <c r="U44" s="35"/>
      <c r="V44" s="35"/>
      <c r="W44" s="35"/>
      <c r="X44" s="35"/>
      <c r="Y44" s="35"/>
      <c r="Z44" s="35"/>
      <c r="AA44" s="35"/>
      <c r="AB44" s="35"/>
      <c r="AC44" s="35"/>
      <c r="AD44" s="35"/>
    </row>
    <row r="45" spans="1:30" x14ac:dyDescent="0.3">
      <c r="A45" s="13"/>
      <c r="B45" s="13"/>
      <c r="C45" s="13"/>
      <c r="D45" s="13"/>
      <c r="E45" s="13"/>
      <c r="F45" s="13"/>
      <c r="G45" s="13"/>
      <c r="H45" s="13"/>
      <c r="I45" s="13"/>
      <c r="J45" s="13"/>
      <c r="K45" s="13"/>
      <c r="L45" s="13"/>
      <c r="M45" s="13"/>
      <c r="N45" s="13"/>
      <c r="O45" s="13"/>
      <c r="P45" s="13"/>
      <c r="Q45" s="13"/>
      <c r="R45" s="35"/>
      <c r="S45" s="35"/>
      <c r="T45" s="35"/>
      <c r="U45" s="35"/>
      <c r="V45" s="35"/>
      <c r="W45" s="35"/>
      <c r="X45" s="35"/>
      <c r="Y45" s="35"/>
      <c r="Z45" s="35"/>
      <c r="AA45" s="35"/>
      <c r="AB45" s="35"/>
      <c r="AC45" s="35"/>
      <c r="AD45" s="35"/>
    </row>
    <row r="46" spans="1:30" x14ac:dyDescent="0.3">
      <c r="A46" s="13"/>
      <c r="B46" s="13"/>
      <c r="C46" s="13"/>
      <c r="D46" s="13"/>
      <c r="E46" s="13"/>
      <c r="F46" s="13"/>
      <c r="G46" s="13"/>
      <c r="H46" s="13"/>
      <c r="I46" s="13"/>
      <c r="J46" s="13"/>
      <c r="K46" s="13"/>
      <c r="L46" s="13"/>
      <c r="M46" s="13"/>
      <c r="N46" s="13"/>
      <c r="O46" s="13"/>
      <c r="P46" s="13"/>
      <c r="Q46" s="13"/>
      <c r="R46" s="35"/>
      <c r="S46" s="35"/>
      <c r="T46" s="35"/>
      <c r="U46" s="35"/>
      <c r="V46" s="35"/>
      <c r="W46" s="35"/>
      <c r="X46" s="35"/>
      <c r="Y46" s="35"/>
      <c r="Z46" s="35"/>
      <c r="AA46" s="35"/>
      <c r="AB46" s="35"/>
      <c r="AC46" s="35"/>
      <c r="AD46" s="35"/>
    </row>
    <row r="47" spans="1:30" x14ac:dyDescent="0.3">
      <c r="A47" s="13"/>
      <c r="B47" s="13"/>
      <c r="C47" s="13"/>
      <c r="D47" s="13"/>
      <c r="E47" s="13"/>
      <c r="F47" s="13"/>
      <c r="G47" s="13"/>
      <c r="H47" s="13"/>
      <c r="I47" s="13"/>
      <c r="J47" s="13"/>
      <c r="K47" s="13"/>
      <c r="L47" s="13"/>
      <c r="M47" s="13"/>
      <c r="N47" s="13"/>
      <c r="O47" s="13"/>
      <c r="P47" s="13"/>
      <c r="Q47" s="13"/>
      <c r="R47" s="35"/>
      <c r="S47" s="35"/>
      <c r="T47" s="35"/>
      <c r="U47" s="35"/>
      <c r="V47" s="35"/>
      <c r="W47" s="35"/>
      <c r="X47" s="35"/>
      <c r="Y47" s="35"/>
      <c r="Z47" s="35"/>
      <c r="AA47" s="35"/>
      <c r="AB47" s="35"/>
      <c r="AC47" s="35"/>
      <c r="AD47" s="35"/>
    </row>
    <row r="48" spans="1:30" x14ac:dyDescent="0.3">
      <c r="A48" s="13"/>
      <c r="B48" s="13"/>
      <c r="C48" s="13"/>
      <c r="D48" s="13"/>
      <c r="E48" s="13"/>
      <c r="F48" s="13"/>
      <c r="G48" s="13"/>
      <c r="H48" s="13"/>
      <c r="I48" s="13"/>
      <c r="J48" s="13"/>
      <c r="K48" s="13"/>
      <c r="L48" s="13"/>
      <c r="M48" s="13"/>
      <c r="N48" s="13"/>
      <c r="O48" s="13"/>
      <c r="P48" s="13"/>
      <c r="Q48" s="13"/>
      <c r="R48" s="35"/>
      <c r="S48" s="35"/>
      <c r="T48" s="35"/>
      <c r="U48" s="35"/>
      <c r="V48" s="35"/>
      <c r="W48" s="35"/>
      <c r="X48" s="35"/>
      <c r="Y48" s="35"/>
      <c r="Z48" s="35"/>
      <c r="AA48" s="35"/>
      <c r="AB48" s="35"/>
      <c r="AC48" s="35"/>
      <c r="AD48" s="35"/>
    </row>
    <row r="49" spans="1:30" ht="14.4" customHeight="1" x14ac:dyDescent="0.45">
      <c r="A49" s="13"/>
      <c r="B49" s="13"/>
      <c r="C49" s="13"/>
      <c r="D49" s="13"/>
      <c r="E49" s="13"/>
      <c r="F49" s="14"/>
      <c r="G49" s="15"/>
      <c r="H49" s="15"/>
      <c r="I49" s="15"/>
      <c r="J49" s="15"/>
      <c r="K49" s="15"/>
      <c r="L49" s="15"/>
      <c r="M49" s="13"/>
      <c r="N49" s="13"/>
      <c r="O49" s="13"/>
      <c r="P49" s="13"/>
      <c r="Q49" s="13"/>
      <c r="R49" s="35"/>
      <c r="S49" s="35"/>
      <c r="T49" s="35"/>
      <c r="U49" s="35"/>
      <c r="V49" s="35"/>
      <c r="W49" s="35"/>
      <c r="X49" s="35"/>
      <c r="Y49" s="35"/>
      <c r="Z49" s="35"/>
      <c r="AA49" s="35"/>
      <c r="AB49" s="35"/>
      <c r="AC49" s="35"/>
      <c r="AD49" s="35"/>
    </row>
    <row r="50" spans="1:30" x14ac:dyDescent="0.3">
      <c r="A50" s="13"/>
      <c r="B50" s="13"/>
      <c r="C50" s="13"/>
      <c r="D50" s="13"/>
      <c r="E50" s="13"/>
      <c r="F50" s="15"/>
      <c r="G50" s="15"/>
      <c r="H50" s="15"/>
      <c r="I50" s="15"/>
      <c r="J50" s="15"/>
      <c r="K50" s="15"/>
      <c r="L50" s="15"/>
      <c r="M50" s="13"/>
      <c r="N50" s="13"/>
      <c r="O50" s="13"/>
      <c r="P50" s="13"/>
      <c r="Q50" s="13"/>
      <c r="R50" s="35"/>
      <c r="S50" s="35"/>
      <c r="T50" s="35"/>
      <c r="U50" s="35"/>
      <c r="V50" s="35"/>
      <c r="W50" s="35"/>
      <c r="X50" s="35"/>
      <c r="Y50" s="35"/>
      <c r="Z50" s="35"/>
      <c r="AA50" s="35"/>
      <c r="AB50" s="35"/>
      <c r="AC50" s="35"/>
      <c r="AD50" s="35"/>
    </row>
    <row r="51" spans="1:30" x14ac:dyDescent="0.3">
      <c r="A51" s="13"/>
      <c r="B51" s="13"/>
      <c r="C51" s="13"/>
      <c r="D51" s="13"/>
      <c r="E51" s="13"/>
      <c r="F51" s="13"/>
      <c r="G51" s="13"/>
      <c r="H51" s="13"/>
      <c r="I51" s="13"/>
      <c r="J51" s="13"/>
      <c r="K51" s="13"/>
      <c r="L51" s="13"/>
      <c r="M51" s="13"/>
      <c r="N51" s="13"/>
      <c r="O51" s="13"/>
      <c r="P51" s="13"/>
      <c r="Q51" s="13"/>
      <c r="R51" s="35"/>
      <c r="S51" s="35"/>
      <c r="T51" s="35"/>
      <c r="U51" s="35"/>
      <c r="V51" s="35"/>
      <c r="W51" s="35"/>
      <c r="X51" s="35"/>
      <c r="Y51" s="35"/>
      <c r="Z51" s="35"/>
      <c r="AA51" s="35"/>
      <c r="AB51" s="35"/>
      <c r="AC51" s="35"/>
      <c r="AD51" s="35"/>
    </row>
    <row r="52" spans="1:30" x14ac:dyDescent="0.3">
      <c r="A52" s="13"/>
      <c r="B52" s="13"/>
      <c r="C52" s="13"/>
      <c r="D52" s="13"/>
      <c r="E52" s="13"/>
      <c r="F52" s="13"/>
      <c r="G52" s="13"/>
      <c r="H52" s="13"/>
      <c r="I52" s="13"/>
      <c r="J52" s="13"/>
      <c r="K52" s="13"/>
      <c r="L52" s="13"/>
      <c r="M52" s="13"/>
      <c r="N52" s="13"/>
      <c r="O52" s="13"/>
      <c r="P52" s="13"/>
      <c r="Q52" s="13"/>
      <c r="R52" s="35"/>
      <c r="S52" s="35"/>
      <c r="T52" s="35"/>
      <c r="U52" s="35"/>
      <c r="V52" s="35"/>
      <c r="W52" s="35"/>
      <c r="X52" s="35"/>
      <c r="Y52" s="35"/>
      <c r="Z52" s="35"/>
      <c r="AA52" s="35"/>
      <c r="AB52" s="35"/>
      <c r="AC52" s="35"/>
      <c r="AD52" s="35"/>
    </row>
    <row r="53" spans="1:30" x14ac:dyDescent="0.3">
      <c r="A53" s="13"/>
      <c r="B53" s="13"/>
      <c r="C53" s="13"/>
      <c r="D53" s="13"/>
      <c r="E53" s="13"/>
      <c r="F53" s="13"/>
      <c r="G53" s="13"/>
      <c r="H53" s="13"/>
      <c r="I53" s="13"/>
      <c r="J53" s="13"/>
      <c r="K53" s="13"/>
      <c r="L53" s="13"/>
      <c r="M53" s="13"/>
      <c r="N53" s="13"/>
      <c r="O53" s="13"/>
      <c r="P53" s="13"/>
      <c r="Q53" s="13"/>
      <c r="R53" s="35"/>
      <c r="S53" s="35"/>
      <c r="T53" s="35"/>
      <c r="U53" s="35"/>
      <c r="V53" s="35"/>
      <c r="W53" s="35"/>
      <c r="X53" s="35"/>
      <c r="Y53" s="35"/>
      <c r="Z53" s="35"/>
      <c r="AA53" s="35"/>
      <c r="AB53" s="35"/>
      <c r="AC53" s="35"/>
      <c r="AD53" s="35"/>
    </row>
    <row r="54" spans="1:30" x14ac:dyDescent="0.3">
      <c r="A54" s="13"/>
      <c r="B54" s="13"/>
      <c r="C54" s="13"/>
      <c r="D54" s="13"/>
      <c r="E54" s="13"/>
      <c r="F54" s="13"/>
      <c r="G54" s="13"/>
      <c r="H54" s="13"/>
      <c r="I54" s="13"/>
      <c r="J54" s="13"/>
      <c r="K54" s="13"/>
      <c r="L54" s="13"/>
      <c r="M54" s="13"/>
      <c r="N54" s="13"/>
      <c r="O54" s="13"/>
      <c r="P54" s="13"/>
      <c r="Q54" s="13"/>
      <c r="R54" s="35"/>
      <c r="S54" s="35"/>
      <c r="T54" s="35"/>
      <c r="U54" s="35"/>
      <c r="V54" s="35"/>
      <c r="W54" s="35"/>
      <c r="X54" s="35"/>
      <c r="Y54" s="35"/>
      <c r="Z54" s="35"/>
      <c r="AA54" s="35"/>
      <c r="AB54" s="35"/>
      <c r="AC54" s="35"/>
      <c r="AD54" s="35"/>
    </row>
    <row r="55" spans="1:30" x14ac:dyDescent="0.3">
      <c r="A55" s="13"/>
      <c r="B55" s="13"/>
      <c r="C55" s="13"/>
      <c r="D55" s="13"/>
      <c r="E55" s="13"/>
      <c r="F55" s="13"/>
      <c r="G55" s="13"/>
      <c r="H55" s="13"/>
      <c r="I55" s="13"/>
      <c r="J55" s="13"/>
      <c r="K55" s="13"/>
      <c r="L55" s="13"/>
      <c r="M55" s="13"/>
      <c r="N55" s="13"/>
      <c r="O55" s="13"/>
      <c r="P55" s="13"/>
      <c r="Q55" s="13"/>
      <c r="R55" s="35"/>
      <c r="S55" s="35"/>
      <c r="T55" s="35"/>
      <c r="U55" s="35"/>
      <c r="V55" s="35"/>
      <c r="W55" s="35"/>
      <c r="X55" s="35"/>
      <c r="Y55" s="35"/>
      <c r="Z55" s="35"/>
      <c r="AA55" s="35"/>
      <c r="AB55" s="35"/>
      <c r="AC55" s="35"/>
      <c r="AD55" s="35"/>
    </row>
    <row r="56" spans="1:30" x14ac:dyDescent="0.3">
      <c r="A56" s="13"/>
      <c r="B56" s="13"/>
      <c r="C56" s="13"/>
      <c r="D56" s="13"/>
      <c r="E56" s="13"/>
      <c r="F56" s="13"/>
      <c r="G56" s="13"/>
      <c r="H56" s="13"/>
      <c r="I56" s="13"/>
      <c r="J56" s="13"/>
      <c r="K56" s="13"/>
      <c r="L56" s="13"/>
      <c r="M56" s="13"/>
      <c r="N56" s="13"/>
      <c r="O56" s="13"/>
      <c r="P56" s="13"/>
      <c r="Q56" s="13"/>
      <c r="R56" s="35"/>
      <c r="S56" s="35"/>
      <c r="T56" s="35"/>
      <c r="U56" s="35"/>
      <c r="V56" s="35"/>
      <c r="W56" s="35"/>
      <c r="X56" s="35"/>
      <c r="Y56" s="35"/>
      <c r="Z56" s="35"/>
      <c r="AA56" s="35"/>
      <c r="AB56" s="35"/>
      <c r="AC56" s="35"/>
      <c r="AD56" s="35"/>
    </row>
    <row r="57" spans="1:30" x14ac:dyDescent="0.3">
      <c r="A57" s="13"/>
      <c r="B57" s="13"/>
      <c r="C57" s="13"/>
      <c r="D57" s="13"/>
      <c r="E57" s="13"/>
      <c r="F57" s="13"/>
      <c r="G57" s="13"/>
      <c r="H57" s="13"/>
      <c r="I57" s="13"/>
      <c r="J57" s="13"/>
      <c r="K57" s="13"/>
      <c r="L57" s="13"/>
      <c r="M57" s="13"/>
      <c r="N57" s="13"/>
      <c r="O57" s="13"/>
      <c r="P57" s="13"/>
      <c r="Q57" s="13"/>
      <c r="R57" s="35"/>
      <c r="S57" s="35"/>
      <c r="T57" s="35"/>
      <c r="U57" s="35"/>
      <c r="V57" s="35"/>
      <c r="W57" s="35"/>
      <c r="X57" s="35"/>
      <c r="Y57" s="35"/>
      <c r="Z57" s="35"/>
      <c r="AA57" s="35"/>
      <c r="AB57" s="35"/>
      <c r="AC57" s="35"/>
      <c r="AD57" s="35"/>
    </row>
    <row r="58" spans="1:30" x14ac:dyDescent="0.3">
      <c r="A58" s="13"/>
      <c r="B58" s="13"/>
      <c r="C58" s="13"/>
      <c r="D58" s="13"/>
      <c r="E58" s="13"/>
      <c r="F58" s="13"/>
      <c r="G58" s="13"/>
      <c r="H58" s="13"/>
      <c r="I58" s="13"/>
      <c r="J58" s="13"/>
      <c r="K58" s="13"/>
      <c r="L58" s="13"/>
      <c r="M58" s="13"/>
      <c r="N58" s="13"/>
      <c r="O58" s="13"/>
      <c r="P58" s="13"/>
      <c r="Q58" s="13"/>
      <c r="R58" s="35"/>
      <c r="S58" s="35"/>
      <c r="T58" s="35"/>
      <c r="U58" s="35"/>
      <c r="V58" s="35"/>
      <c r="W58" s="35"/>
      <c r="X58" s="35"/>
      <c r="Y58" s="35"/>
      <c r="Z58" s="35"/>
      <c r="AA58" s="35"/>
      <c r="AB58" s="35"/>
      <c r="AC58" s="35"/>
      <c r="AD58" s="35"/>
    </row>
    <row r="59" spans="1:30" x14ac:dyDescent="0.3">
      <c r="A59" s="13"/>
      <c r="B59" s="13"/>
      <c r="C59" s="13"/>
      <c r="D59" s="13"/>
      <c r="E59" s="13"/>
      <c r="F59" s="13"/>
      <c r="G59" s="13"/>
      <c r="H59" s="13"/>
      <c r="I59" s="13"/>
      <c r="J59" s="13"/>
      <c r="K59" s="13"/>
      <c r="L59" s="13"/>
      <c r="M59" s="13"/>
      <c r="N59" s="13"/>
      <c r="O59" s="13"/>
      <c r="P59" s="13"/>
      <c r="Q59" s="13"/>
      <c r="R59" s="35"/>
      <c r="S59" s="35"/>
      <c r="T59" s="35"/>
      <c r="U59" s="35"/>
      <c r="V59" s="35"/>
      <c r="W59" s="35"/>
      <c r="X59" s="35"/>
      <c r="Y59" s="35"/>
      <c r="Z59" s="35"/>
      <c r="AA59" s="35"/>
      <c r="AB59" s="35"/>
      <c r="AC59" s="35"/>
      <c r="AD59" s="35"/>
    </row>
    <row r="60" spans="1:30" x14ac:dyDescent="0.3">
      <c r="A60" s="13"/>
      <c r="B60" s="13"/>
      <c r="C60" s="13"/>
      <c r="D60" s="13"/>
      <c r="E60" s="13"/>
      <c r="F60" s="13"/>
      <c r="G60" s="13"/>
      <c r="H60" s="13"/>
      <c r="I60" s="13"/>
      <c r="J60" s="13"/>
      <c r="K60" s="13"/>
      <c r="L60" s="13"/>
      <c r="M60" s="13"/>
      <c r="N60" s="13"/>
      <c r="O60" s="13"/>
      <c r="P60" s="13"/>
      <c r="Q60" s="13"/>
      <c r="R60" s="35"/>
      <c r="S60" s="35"/>
      <c r="T60" s="35"/>
      <c r="U60" s="35"/>
      <c r="V60" s="35"/>
      <c r="W60" s="35"/>
      <c r="X60" s="35"/>
      <c r="Y60" s="35"/>
      <c r="Z60" s="35"/>
      <c r="AA60" s="35"/>
      <c r="AB60" s="35"/>
      <c r="AC60" s="35"/>
      <c r="AD60" s="35"/>
    </row>
    <row r="61" spans="1:30" x14ac:dyDescent="0.3">
      <c r="A61" s="13"/>
      <c r="B61" s="13"/>
      <c r="C61" s="13"/>
      <c r="D61" s="13"/>
      <c r="E61" s="13"/>
      <c r="F61" s="13"/>
      <c r="G61" s="13"/>
      <c r="H61" s="13"/>
      <c r="I61" s="13"/>
      <c r="J61" s="13"/>
      <c r="K61" s="13"/>
      <c r="L61" s="13"/>
      <c r="M61" s="13"/>
      <c r="N61" s="13"/>
      <c r="O61" s="13"/>
      <c r="P61" s="13"/>
      <c r="Q61" s="13"/>
      <c r="R61" s="35"/>
      <c r="S61" s="35"/>
      <c r="T61" s="35"/>
      <c r="U61" s="35"/>
      <c r="V61" s="35"/>
      <c r="W61" s="35"/>
      <c r="X61" s="35"/>
      <c r="Y61" s="35"/>
      <c r="Z61" s="35"/>
      <c r="AA61" s="35"/>
      <c r="AB61" s="35"/>
      <c r="AC61" s="35"/>
      <c r="AD61" s="35"/>
    </row>
    <row r="62" spans="1:30" x14ac:dyDescent="0.3">
      <c r="A62" s="13"/>
      <c r="B62" s="13"/>
      <c r="C62" s="13"/>
      <c r="D62" s="13"/>
      <c r="E62" s="13"/>
      <c r="F62" s="13"/>
      <c r="G62" s="13"/>
      <c r="H62" s="13"/>
      <c r="I62" s="13"/>
      <c r="J62" s="13"/>
      <c r="K62" s="13"/>
      <c r="L62" s="13"/>
      <c r="M62" s="13"/>
      <c r="N62" s="13"/>
      <c r="O62" s="13"/>
      <c r="P62" s="13"/>
      <c r="Q62" s="13"/>
      <c r="R62" s="35"/>
      <c r="S62" s="35"/>
      <c r="T62" s="35"/>
      <c r="U62" s="35"/>
      <c r="V62" s="35"/>
      <c r="W62" s="35"/>
      <c r="X62" s="35"/>
      <c r="Y62" s="35"/>
      <c r="Z62" s="35"/>
      <c r="AA62" s="35"/>
      <c r="AB62" s="35"/>
      <c r="AC62" s="35"/>
      <c r="AD62" s="35"/>
    </row>
    <row r="63" spans="1:30" x14ac:dyDescent="0.3">
      <c r="A63" s="13"/>
      <c r="B63" s="13"/>
      <c r="C63" s="13"/>
      <c r="D63" s="13"/>
      <c r="E63" s="13"/>
      <c r="F63" s="13"/>
      <c r="G63" s="13"/>
      <c r="H63" s="13"/>
      <c r="I63" s="13"/>
      <c r="J63" s="13"/>
      <c r="K63" s="13"/>
      <c r="L63" s="13"/>
      <c r="M63" s="13"/>
      <c r="N63" s="13"/>
      <c r="O63" s="13"/>
      <c r="P63" s="13"/>
      <c r="Q63" s="13"/>
      <c r="R63" s="35"/>
      <c r="S63" s="35"/>
      <c r="T63" s="35"/>
      <c r="U63" s="35"/>
      <c r="V63" s="35"/>
      <c r="W63" s="35"/>
      <c r="X63" s="35"/>
      <c r="Y63" s="35"/>
      <c r="Z63" s="35"/>
      <c r="AA63" s="35"/>
      <c r="AB63" s="35"/>
      <c r="AC63" s="35"/>
      <c r="AD63" s="35"/>
    </row>
    <row r="64" spans="1:30" x14ac:dyDescent="0.3">
      <c r="A64" s="13"/>
      <c r="B64" s="13"/>
      <c r="C64" s="13"/>
      <c r="D64" s="13"/>
      <c r="E64" s="13"/>
      <c r="F64" s="13"/>
      <c r="G64" s="13"/>
      <c r="H64" s="13"/>
      <c r="I64" s="13"/>
      <c r="J64" s="13"/>
      <c r="K64" s="13"/>
      <c r="L64" s="13"/>
      <c r="M64" s="13"/>
      <c r="N64" s="13"/>
      <c r="O64" s="13"/>
      <c r="P64" s="13"/>
      <c r="Q64" s="13"/>
      <c r="R64" s="35"/>
      <c r="S64" s="35"/>
      <c r="T64" s="35"/>
      <c r="U64" s="35"/>
      <c r="V64" s="35"/>
      <c r="W64" s="35"/>
      <c r="X64" s="35"/>
      <c r="Y64" s="35"/>
      <c r="Z64" s="35"/>
      <c r="AA64" s="35"/>
      <c r="AB64" s="35"/>
      <c r="AC64" s="35"/>
      <c r="AD64" s="35"/>
    </row>
    <row r="65" spans="1:30" x14ac:dyDescent="0.3">
      <c r="A65" s="13"/>
      <c r="B65" s="13"/>
      <c r="C65" s="13"/>
      <c r="D65" s="13"/>
      <c r="E65" s="13"/>
      <c r="F65" s="13"/>
      <c r="G65" s="13"/>
      <c r="H65" s="13"/>
      <c r="I65" s="13"/>
      <c r="J65" s="13"/>
      <c r="K65" s="13"/>
      <c r="L65" s="13"/>
      <c r="M65" s="13"/>
      <c r="N65" s="13"/>
      <c r="O65" s="13"/>
      <c r="P65" s="13"/>
      <c r="Q65" s="13"/>
      <c r="R65" s="35"/>
      <c r="S65" s="35"/>
      <c r="T65" s="35"/>
      <c r="U65" s="35"/>
      <c r="V65" s="35"/>
      <c r="W65" s="35"/>
      <c r="X65" s="35"/>
      <c r="Y65" s="35"/>
      <c r="Z65" s="35"/>
      <c r="AA65" s="35"/>
      <c r="AB65" s="35"/>
      <c r="AC65" s="35"/>
      <c r="AD65" s="35"/>
    </row>
    <row r="66" spans="1:30" x14ac:dyDescent="0.3">
      <c r="A66" s="13"/>
      <c r="B66" s="13"/>
      <c r="C66" s="13"/>
      <c r="D66" s="13"/>
      <c r="E66" s="13"/>
      <c r="F66" s="13"/>
      <c r="G66" s="13"/>
      <c r="H66" s="13"/>
      <c r="I66" s="13"/>
      <c r="J66" s="13"/>
      <c r="K66" s="13"/>
      <c r="L66" s="13"/>
      <c r="M66" s="13"/>
      <c r="N66" s="13"/>
      <c r="O66" s="13"/>
      <c r="P66" s="13"/>
      <c r="Q66" s="13"/>
    </row>
  </sheetData>
  <mergeCells count="5">
    <mergeCell ref="R31:AD65"/>
    <mergeCell ref="A31:Q36"/>
    <mergeCell ref="A38:Q40"/>
    <mergeCell ref="A37:Q37"/>
    <mergeCell ref="A1:AG3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Macro_Executive_Dashboard">
                <anchor moveWithCells="1" sizeWithCells="1">
                  <from>
                    <xdr:col>5</xdr:col>
                    <xdr:colOff>304800</xdr:colOff>
                    <xdr:row>43</xdr:row>
                    <xdr:rowOff>7620</xdr:rowOff>
                  </from>
                  <to>
                    <xdr:col>11</xdr:col>
                    <xdr:colOff>220980</xdr:colOff>
                    <xdr:row>45</xdr:row>
                    <xdr:rowOff>121920</xdr:rowOff>
                  </to>
                </anchor>
              </controlPr>
            </control>
          </mc:Choice>
        </mc:AlternateContent>
        <mc:AlternateContent xmlns:mc="http://schemas.openxmlformats.org/markup-compatibility/2006">
          <mc:Choice Requires="x14">
            <control shapeId="5123" r:id="rId4" name="Button 3">
              <controlPr defaultSize="0" print="0" autoFill="0" autoPict="0" macro="[0]!Macro_CleanData">
                <anchor moveWithCells="1" sizeWithCells="1">
                  <from>
                    <xdr:col>5</xdr:col>
                    <xdr:colOff>312420</xdr:colOff>
                    <xdr:row>47</xdr:row>
                    <xdr:rowOff>160020</xdr:rowOff>
                  </from>
                  <to>
                    <xdr:col>11</xdr:col>
                    <xdr:colOff>236220</xdr:colOff>
                    <xdr:row>50</xdr:row>
                    <xdr:rowOff>83820</xdr:rowOff>
                  </to>
                </anchor>
              </controlPr>
            </control>
          </mc:Choice>
        </mc:AlternateContent>
        <mc:AlternateContent xmlns:mc="http://schemas.openxmlformats.org/markup-compatibility/2006">
          <mc:Choice Requires="x14">
            <control shapeId="5124" r:id="rId5" name="Button 4">
              <controlPr defaultSize="0" print="0" autoFill="0" autoPict="0" macro="[0]!Macro10">
                <anchor moveWithCells="1" sizeWithCells="1">
                  <from>
                    <xdr:col>5</xdr:col>
                    <xdr:colOff>297180</xdr:colOff>
                    <xdr:row>53</xdr:row>
                    <xdr:rowOff>15240</xdr:rowOff>
                  </from>
                  <to>
                    <xdr:col>11</xdr:col>
                    <xdr:colOff>198120</xdr:colOff>
                    <xdr:row>56</xdr:row>
                    <xdr:rowOff>144780</xdr:rowOff>
                  </to>
                </anchor>
              </controlPr>
            </control>
          </mc:Choice>
        </mc:AlternateContent>
        <mc:AlternateContent xmlns:mc="http://schemas.openxmlformats.org/markup-compatibility/2006">
          <mc:Choice Requires="x14">
            <control shapeId="5125" r:id="rId6" name="Button 5">
              <controlPr defaultSize="0" print="0" autoFill="0" autoPict="0" macro="[0]!Macro_KPI">
                <anchor moveWithCells="1" sizeWithCells="1">
                  <from>
                    <xdr:col>0</xdr:col>
                    <xdr:colOff>236220</xdr:colOff>
                    <xdr:row>42</xdr:row>
                    <xdr:rowOff>129540</xdr:rowOff>
                  </from>
                  <to>
                    <xdr:col>4</xdr:col>
                    <xdr:colOff>289560</xdr:colOff>
                    <xdr:row>45</xdr:row>
                    <xdr:rowOff>114300</xdr:rowOff>
                  </to>
                </anchor>
              </controlPr>
            </control>
          </mc:Choice>
        </mc:AlternateContent>
        <mc:AlternateContent xmlns:mc="http://schemas.openxmlformats.org/markup-compatibility/2006">
          <mc:Choice Requires="x14">
            <control shapeId="5126" r:id="rId7" name="Button 6">
              <controlPr defaultSize="0" print="0" autoFill="0" autoPict="0" macro="[0]!Macro_Raw_Data">
                <anchor moveWithCells="1" sizeWithCells="1">
                  <from>
                    <xdr:col>12</xdr:col>
                    <xdr:colOff>167640</xdr:colOff>
                    <xdr:row>43</xdr:row>
                    <xdr:rowOff>30480</xdr:rowOff>
                  </from>
                  <to>
                    <xdr:col>15</xdr:col>
                    <xdr:colOff>243840</xdr:colOff>
                    <xdr:row>45</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2EFAA11-A584-4B04-B595-D45F19F50773}">
  <ds:schemaRefs/>
</ds:datastoreItem>
</file>

<file path=customXml/itemProps2.xml><?xml version="1.0" encoding="utf-8"?>
<ds:datastoreItem xmlns:ds="http://schemas.openxmlformats.org/officeDocument/2006/customXml" ds:itemID="{E0020D89-766E-465B-AE11-50EA06D51B05}">
  <ds:schemaRefs/>
</ds:datastoreItem>
</file>

<file path=customXml/itemProps3.xml><?xml version="1.0" encoding="utf-8"?>
<ds:datastoreItem xmlns:ds="http://schemas.openxmlformats.org/officeDocument/2006/customXml" ds:itemID="{34F22F30-6E28-4C75-A050-D250299DAC28}">
  <ds:schemaRefs/>
</ds:datastoreItem>
</file>

<file path=customXml/itemProps4.xml><?xml version="1.0" encoding="utf-8"?>
<ds:datastoreItem xmlns:ds="http://schemas.openxmlformats.org/officeDocument/2006/customXml" ds:itemID="{F3932647-4DD4-4451-A9F4-8727A466FEAE}">
  <ds:schemaRefs/>
</ds:datastoreItem>
</file>

<file path=customXml/itemProps5.xml><?xml version="1.0" encoding="utf-8"?>
<ds:datastoreItem xmlns:ds="http://schemas.openxmlformats.org/officeDocument/2006/customXml" ds:itemID="{DFEA7DCF-53AA-4D2E-9391-28806A75590A}">
  <ds:schemaRefs/>
</ds:datastoreItem>
</file>

<file path=customXml/itemProps6.xml><?xml version="1.0" encoding="utf-8"?>
<ds:datastoreItem xmlns:ds="http://schemas.openxmlformats.org/officeDocument/2006/customXml" ds:itemID="{5C908D48-5E04-4E88-A8AA-C6723998A4F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Revenue_vs_Category</vt:lpstr>
      <vt:lpstr>Delivery_Status</vt:lpstr>
      <vt:lpstr>Region_Analysis</vt:lpstr>
      <vt:lpstr>KPI_Calculation</vt:lpstr>
      <vt:lpstr>Raw_Data</vt:lpstr>
      <vt:lpstr>Salesperson Performance</vt:lpstr>
      <vt:lpstr>Clean_Data</vt:lpstr>
      <vt:lpstr>Data Cleaning instructions</vt:lpstr>
      <vt:lpstr>Executive_Dashboard</vt:lpstr>
      <vt:lpstr>Home</vt:lpstr>
      <vt:lpstr>Clean</vt:lpstr>
      <vt:lpstr>Clean_Data</vt:lpstr>
      <vt:lpstr>table1</vt:lpstr>
      <vt:lpstr>table2</vt:lpstr>
      <vt:lpstr>Uncleaned</vt:lpstr>
      <vt:lpstr>Uncleaned_Data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SAUBHAGYA MUNSI</dc:creator>
  <cp:lastModifiedBy>SAUBHAGYA MUNSI</cp:lastModifiedBy>
  <dcterms:created xsi:type="dcterms:W3CDTF">2026-05-19T02:00:34Z</dcterms:created>
  <dcterms:modified xsi:type="dcterms:W3CDTF">2026-05-27T11:16:41Z</dcterms:modified>
</cp:coreProperties>
</file>