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7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3"/>
  </bookViews>
  <sheets>
    <sheet name="Results Summary" sheetId="1" state="visible" r:id="rId4"/>
    <sheet name="Percent Difference " sheetId="2" state="visible" r:id="rId5"/>
    <sheet name="Future Adjustments" sheetId="3" state="visible" r:id="rId6"/>
    <sheet name="Manual Data" sheetId="4" state="visible" r:id="rId7"/>
    <sheet name="Vision Data" sheetId="5" state="visible" r:id="rId8"/>
    <sheet name="Kens example" sheetId="6" state="visible" r:id="rId9"/>
    <sheet name="GEH" sheetId="7" state="visible" r:id="rId10"/>
    <sheet name="Baseline" sheetId="8" state="visible" r:id="rId11"/>
    <sheet name="Template" sheetId="9" state="visible" r:id="rId12"/>
    <sheet name="1st Calibration" sheetId="10" state="visible" r:id="rId13"/>
    <sheet name="4th Calibration" sheetId="11" state="visible" r:id="rId14"/>
    <sheet name="3rd Calibration" sheetId="12" state="visible" r:id="rId15"/>
    <sheet name="2nd Calibration" sheetId="13" state="visible" r:id="rId16"/>
    <sheet name="CONSULTANT" sheetId="14" state="visible" r:id="rId17"/>
  </sheets>
  <definedNames>
    <definedName function="false" hidden="true" localSheetId="9" name="_xlnm._FilterDatabase" vbProcedure="false">'1st Calibration'!$A$1:$V$942</definedName>
    <definedName function="false" hidden="true" localSheetId="6" name="_xlnm._FilterDatabase" vbProcedure="false">GEH!$A$1:$V$1</definedName>
    <definedName function="false" hidden="true" localSheetId="5" name="_xlnm._FilterDatabase" vbProcedure="false">'Kens example'!$A$1:$V$1</definedName>
    <definedName function="false" hidden="true" localSheetId="3" name="_xlnm._FilterDatabase" vbProcedure="false">'Manual Data'!$A$1:$V$1</definedName>
    <definedName function="false" hidden="true" localSheetId="1" name="_xlnm._FilterDatabase" vbProcedure="false">'Percent Difference '!$A$1:$V$153</definedName>
    <definedName function="false" hidden="true" localSheetId="4" name="_xlnm._FilterDatabase" vbProcedure="false">'Vision Data'!$A$1:$V$1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<sst xmlns="http://schemas.openxmlformats.org/spreadsheetml/2006/main" count="12392" uniqueCount="569">
  <si>
    <t xml:space="preserve">Overall Accuracy</t>
  </si>
  <si>
    <t xml:space="preserve">In-progress overall</t>
  </si>
  <si>
    <t xml:space="preserve">Accurate 5%</t>
  </si>
  <si>
    <t xml:space="preserve">Acceptable (10%)</t>
  </si>
  <si>
    <t xml:space="preserve">Not-Acceptable (&gt;10%)</t>
  </si>
  <si>
    <t xml:space="preserve">Total</t>
  </si>
  <si>
    <t xml:space="preserve">Baseline</t>
  </si>
  <si>
    <t xml:space="preserve">1st Calibration</t>
  </si>
  <si>
    <t xml:space="preserve">% Improvement</t>
  </si>
  <si>
    <t xml:space="preserve">2nd Calibration</t>
  </si>
  <si>
    <t xml:space="preserve">Approach</t>
  </si>
  <si>
    <t xml:space="preserve">NA</t>
  </si>
  <si>
    <t xml:space="preserve">Movement</t>
  </si>
  <si>
    <t xml:space="preserve">ID</t>
  </si>
  <si>
    <t xml:space="preserve">Intersection</t>
  </si>
  <si>
    <t xml:space="preserve">IP</t>
  </si>
  <si>
    <t xml:space="preserve">Date</t>
  </si>
  <si>
    <t xml:space="preserve">Time of Day</t>
  </si>
  <si>
    <t xml:space="preserve">EB Total</t>
  </si>
  <si>
    <t xml:space="preserve">WB Total</t>
  </si>
  <si>
    <t xml:space="preserve">NB Total</t>
  </si>
  <si>
    <t xml:space="preserve">SB Total</t>
  </si>
  <si>
    <t xml:space="preserve">EBL</t>
  </si>
  <si>
    <t xml:space="preserve">EBT</t>
  </si>
  <si>
    <t xml:space="preserve">EBR</t>
  </si>
  <si>
    <t xml:space="preserve">WBL</t>
  </si>
  <si>
    <t xml:space="preserve">WBT </t>
  </si>
  <si>
    <t xml:space="preserve">WBR</t>
  </si>
  <si>
    <t xml:space="preserve">NBL</t>
  </si>
  <si>
    <t xml:space="preserve">NBT</t>
  </si>
  <si>
    <t xml:space="preserve">NBR</t>
  </si>
  <si>
    <t xml:space="preserve">SBL</t>
  </si>
  <si>
    <t xml:space="preserve">SBT</t>
  </si>
  <si>
    <t xml:space="preserve">SBR</t>
  </si>
  <si>
    <t xml:space="preserve">CR 101 (Brockton Ln) at Dayton Parkway</t>
  </si>
  <si>
    <t xml:space="preserve">192.168.136.9</t>
  </si>
  <si>
    <t xml:space="preserve">Collected By:</t>
  </si>
  <si>
    <t xml:space="preserve">Sauharda Shrestha</t>
  </si>
  <si>
    <t xml:space="preserve">CSAH 1 (Old Shakopee Rd) at CSAH 17 (France Ave)</t>
  </si>
  <si>
    <t xml:space="preserve">192.168.36.76</t>
  </si>
  <si>
    <t xml:space="preserve">AM</t>
  </si>
  <si>
    <t xml:space="preserve">CSAH 1 (Old Shakopee Rd) at CSAH 34 (Normandale Blvd) </t>
  </si>
  <si>
    <t xml:space="preserve">192.168.47.201</t>
  </si>
  <si>
    <t xml:space="preserve">off-peak</t>
  </si>
  <si>
    <t xml:space="preserve">CSAH 1 (Old Shakopee Rd) at Nesbitt Ave</t>
  </si>
  <si>
    <t xml:space="preserve">192.168.47.169</t>
  </si>
  <si>
    <t xml:space="preserve">CSAH 1 (Old Shakopee Rd) at Xerxes Ave S</t>
  </si>
  <si>
    <t xml:space="preserve">192.168.47.233</t>
  </si>
  <si>
    <t xml:space="preserve">CSAH 1 (Pioneer Trail) at Bennett Place</t>
  </si>
  <si>
    <t xml:space="preserve">192.168.122.233</t>
  </si>
  <si>
    <t xml:space="preserve">Collected by:</t>
  </si>
  <si>
    <t xml:space="preserve">CSAH 1 (Pioneer Trail) at CSAH 4  (Eden Prairie Rd)</t>
  </si>
  <si>
    <t xml:space="preserve">192.168.122.105</t>
  </si>
  <si>
    <t xml:space="preserve">CSAH 1 (Pioneer Trail) at CSAH 61 (Flying Cloud Dr)</t>
  </si>
  <si>
    <t xml:space="preserve">192.168.114.41</t>
  </si>
  <si>
    <t xml:space="preserve">CSAH 1 (Pioneer Trail) at Dell Rd</t>
  </si>
  <si>
    <t xml:space="preserve">192.168.122.73</t>
  </si>
  <si>
    <t xml:space="preserve">Shrestha</t>
  </si>
  <si>
    <t xml:space="preserve">CSAH 1 (Pioneer Trail) at Franlo Rd </t>
  </si>
  <si>
    <t xml:space="preserve">192.168.123.9</t>
  </si>
  <si>
    <t xml:space="preserve">CSAH 1 (Pioneer Trail) at Homeward Hills Rd</t>
  </si>
  <si>
    <t xml:space="preserve">192.168.122.201</t>
  </si>
  <si>
    <t xml:space="preserve">CSAH 1 (Pioneer Trail) at Mitchell Rd</t>
  </si>
  <si>
    <t xml:space="preserve">192.168.122.137</t>
  </si>
  <si>
    <t xml:space="preserve">Sauharda Shrestha </t>
  </si>
  <si>
    <t xml:space="preserve">CSAH 1 (Pioneer Trail) at Staring Lake Parkway</t>
  </si>
  <si>
    <t xml:space="preserve">192.168.122.169</t>
  </si>
  <si>
    <t xml:space="preserve">CSAH 10 (Bass Lake Rd) at Boone Ave</t>
  </si>
  <si>
    <t xml:space="preserve">192.168.45.233</t>
  </si>
  <si>
    <t xml:space="preserve">CSAH 10 (Bass Lake Rd) at CSAH 152 (Brooklyn Blvd) - Master Controller</t>
  </si>
  <si>
    <t xml:space="preserve">192.168.23.76</t>
  </si>
  <si>
    <t xml:space="preserve">CSAH 10 (Bass Lake Rd) at International Pkwy / Gettysburg Ave</t>
  </si>
  <si>
    <t xml:space="preserve">192.168.45.201</t>
  </si>
  <si>
    <t xml:space="preserve">CSAH 10 (Bass Lake Rd) at Jersey Ave</t>
  </si>
  <si>
    <t xml:space="preserve">192.168.46.73</t>
  </si>
  <si>
    <t xml:space="preserve">CSAH 10 (Bass Lake Rd) at Nathan Ln</t>
  </si>
  <si>
    <t xml:space="preserve">192.168.45.169</t>
  </si>
  <si>
    <t xml:space="preserve">PM</t>
  </si>
  <si>
    <t xml:space="preserve">CSAH 10 (Bass Lake Rd) at Regent Ave</t>
  </si>
  <si>
    <t xml:space="preserve">192.168.46.137</t>
  </si>
  <si>
    <t xml:space="preserve">CSAH 10 (Bass Lake Rd) at Sherburne Ave</t>
  </si>
  <si>
    <t xml:space="preserve">192.168.46.105</t>
  </si>
  <si>
    <t xml:space="preserve">CSAH 10 (Bass Lake Rd) at Shingle Creek Pkwy</t>
  </si>
  <si>
    <t xml:space="preserve">192.168.46.233</t>
  </si>
  <si>
    <t xml:space="preserve">CSAH 10 (Bass Lake Rd) at Sycamore Ln / Prudential Bldg - Master Controller</t>
  </si>
  <si>
    <t xml:space="preserve">192.168.45.41</t>
  </si>
  <si>
    <t xml:space="preserve">CSAH 10 (Bass Lake Rd) at Vicksburg Ln</t>
  </si>
  <si>
    <t xml:space="preserve">192.168.27.233</t>
  </si>
  <si>
    <t xml:space="preserve">CSAH 10 (Bass Lake Rd) at Xerxes Ave N</t>
  </si>
  <si>
    <t xml:space="preserve">192.168.46.169</t>
  </si>
  <si>
    <t xml:space="preserve">CSAH 10 (Bass Lake Rd) at Zachary Ln BACKHAUL</t>
  </si>
  <si>
    <t xml:space="preserve">192.168.45.137</t>
  </si>
  <si>
    <t xml:space="preserve">CSAH 10 (County Road 10) at CSAH 116 (Fletcher Ln)</t>
  </si>
  <si>
    <t xml:space="preserve">192.168.27.73</t>
  </si>
  <si>
    <t xml:space="preserve">CSAH 101 (Central Ave) at 14th Ave N - Master Controller</t>
  </si>
  <si>
    <t xml:space="preserve">192.168.20.76</t>
  </si>
  <si>
    <t xml:space="preserve">CSAH 101 (Central Ave) at Wayzata Blvd - Master Controller</t>
  </si>
  <si>
    <t xml:space="preserve">192.168.130.9</t>
  </si>
  <si>
    <t xml:space="preserve">Sauharda</t>
  </si>
  <si>
    <t xml:space="preserve">Shrestha </t>
  </si>
  <si>
    <t xml:space="preserve">CSAH 101 (County Rd 101) at Hutchins Dr</t>
  </si>
  <si>
    <t xml:space="preserve">192.168.131.9</t>
  </si>
  <si>
    <t xml:space="preserve">CSAH 101 (County Rd 101) at Seven Hi Drive (Cub Foods)</t>
  </si>
  <si>
    <t xml:space="preserve">192.168.130.233</t>
  </si>
  <si>
    <t xml:space="preserve">CSAH 101 (County Road 101) at Medina Rd BACKHAUL</t>
  </si>
  <si>
    <t xml:space="preserve">192.168.20.11</t>
  </si>
  <si>
    <t xml:space="preserve">CSAH 101 (County Road 101) at Ridgewood Rd</t>
  </si>
  <si>
    <t xml:space="preserve">192.168.130.201</t>
  </si>
  <si>
    <t xml:space="preserve">CSAH 101 at Lake Street Extension</t>
  </si>
  <si>
    <t xml:space="preserve">192.168.130.169</t>
  </si>
  <si>
    <t xml:space="preserve">CSAH 102 (Douglas Dr) at 36th Ave N</t>
  </si>
  <si>
    <t xml:space="preserve">192.168.15.73</t>
  </si>
  <si>
    <t xml:space="preserve">CSAH 102 (Douglas Dr) at 47th Ave N</t>
  </si>
  <si>
    <t xml:space="preserve">192.168.15.41</t>
  </si>
  <si>
    <t xml:space="preserve">CSAH 103 (West Broadway) at Candlewood Dr</t>
  </si>
  <si>
    <t xml:space="preserve">192.168.135.233</t>
  </si>
  <si>
    <t xml:space="preserve">CSAH 103 (West Broadway) at CSAH 130 / CSAH 152 (Brooklyn Blvd) - Master Controller</t>
  </si>
  <si>
    <t xml:space="preserve">192.168.33.172</t>
  </si>
  <si>
    <t xml:space="preserve">CSAH 103 (West Broadway) at Dragon Star Supermarket/Rainbow Foods Driveway</t>
  </si>
  <si>
    <t xml:space="preserve">192.168.51.73</t>
  </si>
  <si>
    <t xml:space="preserve">CSAH 103 (West Broadway) at Oak Grove Pkwy</t>
  </si>
  <si>
    <t xml:space="preserve">192.168.15.233</t>
  </si>
  <si>
    <t xml:space="preserve">CSAH 103 (Winnetka Ave N) at 109th Ave N</t>
  </si>
  <si>
    <t xml:space="preserve">192.168.15.201</t>
  </si>
  <si>
    <t xml:space="preserve">CSAH 109 (85th Ave N) at Edinbrook Pkwy N</t>
  </si>
  <si>
    <t xml:space="preserve">192.168.17.73</t>
  </si>
  <si>
    <t xml:space="preserve">CSAH 109 (85th Ave N) at Logan Ave N/ Edinbugh Center Dr</t>
  </si>
  <si>
    <t xml:space="preserve">192.168.17.105</t>
  </si>
  <si>
    <t xml:space="preserve">collected by:</t>
  </si>
  <si>
    <t xml:space="preserve">CSAH 109 (85th Ave N) at NHCC Entrance - Master Controller</t>
  </si>
  <si>
    <t xml:space="preserve">192.168.20.204</t>
  </si>
  <si>
    <t xml:space="preserve">CSAH 109 (85th Ave N) at Regent Ave N</t>
  </si>
  <si>
    <t xml:space="preserve">192.168.20.236</t>
  </si>
  <si>
    <t xml:space="preserve">CSAH 109 (85th Ave N) at Xerxes Ave N</t>
  </si>
  <si>
    <t xml:space="preserve">192.168.17.41</t>
  </si>
  <si>
    <t xml:space="preserve">CSAH 109 (Weaver Lake Rd) at 83rd Way N</t>
  </si>
  <si>
    <t xml:space="preserve">192.168.16.41</t>
  </si>
  <si>
    <t xml:space="preserve">CSAH 109 (Weaver Lake Rd) at CSAH 130 (Elm Creek) - Master Controller</t>
  </si>
  <si>
    <t xml:space="preserve">192.168.31.172</t>
  </si>
  <si>
    <t xml:space="preserve">CSAH 110 (Commerce Blvd) at Sunnyfield Rd E</t>
  </si>
  <si>
    <t xml:space="preserve">192.168.129.41</t>
  </si>
  <si>
    <t xml:space="preserve">CSAH 110 (Commerce Blvd) at Three Points Blvd</t>
  </si>
  <si>
    <t xml:space="preserve">192.168.129.9</t>
  </si>
  <si>
    <t xml:space="preserve">CSAH 12 (Noble Pkwy) at 93rd Ave</t>
  </si>
  <si>
    <t xml:space="preserve">192.168.59.9</t>
  </si>
  <si>
    <t xml:space="preserve">CSAH 12 (Noble Pkwy) at Edinbrook Parkway</t>
  </si>
  <si>
    <t xml:space="preserve">192.168.21.108</t>
  </si>
  <si>
    <t xml:space="preserve">CSAH 121 (Fernbrook Ln) at Cartway Rd</t>
  </si>
  <si>
    <t xml:space="preserve">192.168.17.137</t>
  </si>
  <si>
    <t xml:space="preserve">CSAH 121 (Maple Grove Pkwy) at 99th Ave / Grove Cir</t>
  </si>
  <si>
    <t xml:space="preserve">192.168.136.41</t>
  </si>
  <si>
    <t xml:space="preserve">CSAH 121 (Maple Grove Pkwy) at Hospital Dr</t>
  </si>
  <si>
    <t xml:space="preserve">192.168.136.73</t>
  </si>
  <si>
    <t xml:space="preserve">CSAH 121 (Maple Grove Pkwy) at Upland Ln</t>
  </si>
  <si>
    <t xml:space="preserve">192.168.136.105</t>
  </si>
  <si>
    <t xml:space="preserve">NOT AVAILABLE</t>
  </si>
  <si>
    <t xml:space="preserve">CSAH 13 (Brockton Lane) at CSAH 81 (Industrial Blvd) / CSAH 101 (County Road 101)</t>
  </si>
  <si>
    <t xml:space="preserve">192.168.29.236</t>
  </si>
  <si>
    <t xml:space="preserve">CSAH 130 (69th Ave N) at CSAH 152 (Brooklyn Blvd)</t>
  </si>
  <si>
    <t xml:space="preserve">192.168.18.73</t>
  </si>
  <si>
    <t xml:space="preserve">CSAH 130 (69th Ave N) at Zane Ave N</t>
  </si>
  <si>
    <t xml:space="preserve">192.168.47.41</t>
  </si>
  <si>
    <t xml:space="preserve">CSAH 130 (77th Ave N) at Boone Ave N</t>
  </si>
  <si>
    <t xml:space="preserve">192.168.33.11</t>
  </si>
  <si>
    <t xml:space="preserve">CSAH 130 (77th Ave N) at Revere Ln</t>
  </si>
  <si>
    <t xml:space="preserve">192.168.32.172</t>
  </si>
  <si>
    <t xml:space="preserve">CSAH 130 (77th Ave N) at Zachary Ln</t>
  </si>
  <si>
    <t xml:space="preserve">192.168.32.140</t>
  </si>
  <si>
    <t xml:space="preserve">CSAH 130 (Elm Creek Blvd) at Arbor Lakes Access</t>
  </si>
  <si>
    <t xml:space="preserve">192.168.32.76</t>
  </si>
  <si>
    <t xml:space="preserve">CSAH 130 (Elm Creek Blvd) at Fountains Dr-BACKHAUL</t>
  </si>
  <si>
    <t xml:space="preserve">192.168.32.108</t>
  </si>
  <si>
    <t xml:space="preserve">CSAH 130 (West Broadway) at 73rd Ave N</t>
  </si>
  <si>
    <t xml:space="preserve">192.168.51.137</t>
  </si>
  <si>
    <t xml:space="preserve">CSAH 130 (West Broadway) at 76th Ave N</t>
  </si>
  <si>
    <t xml:space="preserve">192.168.51.105</t>
  </si>
  <si>
    <t xml:space="preserve">CSAH 136 (Silver Lake Rd) at 33rd Ave NE</t>
  </si>
  <si>
    <t xml:space="preserve">192.168.137.169</t>
  </si>
  <si>
    <t xml:space="preserve">CSAH 136 (Silver Lake Rd) at St Anthony Blvd</t>
  </si>
  <si>
    <t xml:space="preserve">192.168.137.73</t>
  </si>
  <si>
    <t xml:space="preserve">CSAH 14 (Douglas Dr) at 109th Ave N - Master Controller</t>
  </si>
  <si>
    <t xml:space="preserve">192.168.21.205</t>
  </si>
  <si>
    <t xml:space="preserve">CSAH 14 (Zane Ave) at CSAH 109 (85th Ave N)</t>
  </si>
  <si>
    <t xml:space="preserve">192.168.22.108</t>
  </si>
  <si>
    <t xml:space="preserve">CSAH 14 (Zane Ave) at CSAH 152 (Brooklyn Blvd) - Master Controller</t>
  </si>
  <si>
    <t xml:space="preserve">192.168.18.41</t>
  </si>
  <si>
    <t xml:space="preserve">CSAH 14 (Zane Ave) at CSAH 30 (93rd Ave N)</t>
  </si>
  <si>
    <t xml:space="preserve">192.168.22.44</t>
  </si>
  <si>
    <t xml:space="preserve">CSAH 14 (Zane Ave) at Oak Grove Pkwy (97th Ave)</t>
  </si>
  <si>
    <t xml:space="preserve">192.168.22.11</t>
  </si>
  <si>
    <t xml:space="preserve">CSAH 144 (141st Ave N) at James Rd/Rogers Dr</t>
  </si>
  <si>
    <t xml:space="preserve">192.168.129.105</t>
  </si>
  <si>
    <t xml:space="preserve">CSAH 144 (141st Ave N) at Northdale Blvd</t>
  </si>
  <si>
    <t xml:space="preserve">192.168.129.73</t>
  </si>
  <si>
    <t xml:space="preserve">CSAH 144 (141st Ave N) at Rogers High School W Entr</t>
  </si>
  <si>
    <t xml:space="preserve">192.168.129.137</t>
  </si>
  <si>
    <t xml:space="preserve">CSAH 15 (Lynwood Blvd) at CSAH 110 (Commerce Blvd)</t>
  </si>
  <si>
    <t xml:space="preserve">192.168.128.137</t>
  </si>
  <si>
    <t xml:space="preserve">CSAH 15 (Shoreline Dr) at CSAH 125 (Interlachen Rd) - Master Controller</t>
  </si>
  <si>
    <t xml:space="preserve">192.168.128.73</t>
  </si>
  <si>
    <t xml:space="preserve">CSAH 15 (Shoreline Dr) at CSAH 19 (Shadywood Rd)</t>
  </si>
  <si>
    <t xml:space="preserve">192.168.128.169</t>
  </si>
  <si>
    <t xml:space="preserve">CSAH 15 (Shoreline Dr) at CSAH 51 (Sunset Dr)</t>
  </si>
  <si>
    <t xml:space="preserve">192.168.128.105</t>
  </si>
  <si>
    <t xml:space="preserve">CSAH 152 (Brooklyn Blvd / Osseo Rd) at 49th Ave N BACKHAUL</t>
  </si>
  <si>
    <t xml:space="preserve">192.168.23.140</t>
  </si>
  <si>
    <t xml:space="preserve">CSAH 152 (Brooklyn Blvd) at 55th Ave N</t>
  </si>
  <si>
    <t xml:space="preserve">192.168.23.108</t>
  </si>
  <si>
    <t xml:space="preserve">CSAH 152 (Brooklyn Blvd) at 63rd Ave N</t>
  </si>
  <si>
    <t xml:space="preserve">192.168.123.105</t>
  </si>
  <si>
    <t xml:space="preserve">CSAH 152 (Brooklyn Blvd) at 65th Ave N</t>
  </si>
  <si>
    <t xml:space="preserve">192.168.18.137</t>
  </si>
  <si>
    <t xml:space="preserve">CSAH 152 (Brooklyn Blvd) at 68th Ave N</t>
  </si>
  <si>
    <t xml:space="preserve">192.168.18.105</t>
  </si>
  <si>
    <t xml:space="preserve">CSAH 152 (Brooklyn Blvd) at 73rd Ave N / Regent Ave</t>
  </si>
  <si>
    <t xml:space="preserve">192.168.23.11</t>
  </si>
  <si>
    <t xml:space="preserve">CSAH 152 (Brooklyn Blvd) at Cub Foods Driveway</t>
  </si>
  <si>
    <t xml:space="preserve">192.168.33.140</t>
  </si>
  <si>
    <t xml:space="preserve">CSAH 152 (Brooklyn Blvd) at Jolly Lane</t>
  </si>
  <si>
    <t xml:space="preserve">192.168.33.108</t>
  </si>
  <si>
    <t xml:space="preserve">CSAH 152 (Brooklyn Blvd) at Kentucky Ave N BACKHAUL</t>
  </si>
  <si>
    <t xml:space="preserve">192.168.33.204</t>
  </si>
  <si>
    <t xml:space="preserve">CSAH 152 (Brooklyn Blvd) at Noble Ave / 71st Ave</t>
  </si>
  <si>
    <t xml:space="preserve">192.168.23.44</t>
  </si>
  <si>
    <t xml:space="preserve">CSAH 152 (Brooklyn Blvd) at Unity Ave N</t>
  </si>
  <si>
    <t xml:space="preserve">192.168.22.236</t>
  </si>
  <si>
    <t xml:space="preserve">Collected by</t>
  </si>
  <si>
    <t xml:space="preserve">CSAH 152 (Brooklyn Blvd) at Welcome Ave N</t>
  </si>
  <si>
    <t xml:space="preserve">192.168.22.204</t>
  </si>
  <si>
    <t xml:space="preserve">CSAH 153 (Kenzie Ter) at Kenzington Apts</t>
  </si>
  <si>
    <t xml:space="preserve">192.168.137.41</t>
  </si>
  <si>
    <t xml:space="preserve">CSAH 156 (Winnetka Ave N) at Golden Valley Rd</t>
  </si>
  <si>
    <t xml:space="preserve">192.168.24.172</t>
  </si>
  <si>
    <t xml:space="preserve">CSAH 156 (Winnetka Ave) at 10th Ave N - Master Controller</t>
  </si>
  <si>
    <t xml:space="preserve">192.168.24.140</t>
  </si>
  <si>
    <t xml:space="preserve">CSAH 156 (Winnetka Ave) at 32nd Ave N</t>
  </si>
  <si>
    <t xml:space="preserve">192.168.24.11</t>
  </si>
  <si>
    <t xml:space="preserve">CSAH 156 (Winnetka Ave) at 36th Ave N</t>
  </si>
  <si>
    <t xml:space="preserve">192.168.23.236</t>
  </si>
  <si>
    <t xml:space="preserve">Collected By</t>
  </si>
  <si>
    <t xml:space="preserve">CSAH 158 (Gleason Rd) at Vernon Ave S</t>
  </si>
  <si>
    <t xml:space="preserve">192.168.131.73</t>
  </si>
  <si>
    <t xml:space="preserve">CSAH 158 (Vernon Ave) at Interlachen Blvd</t>
  </si>
  <si>
    <t xml:space="preserve">192.168.131.201</t>
  </si>
  <si>
    <t xml:space="preserve">CSAH 17 (France Ave) at 58th St S</t>
  </si>
  <si>
    <t xml:space="preserve">192.168.24.204</t>
  </si>
  <si>
    <t xml:space="preserve">Collected BY</t>
  </si>
  <si>
    <t xml:space="preserve">CSAH 17 (France Ave) at 65th St W</t>
  </si>
  <si>
    <t xml:space="preserve">192.168.33.236</t>
  </si>
  <si>
    <t xml:space="preserve">CSAH 17 (France Ave) at 84th St W BACKHAUL</t>
  </si>
  <si>
    <t xml:space="preserve">192.168.35.204</t>
  </si>
  <si>
    <t xml:space="preserve">CSAH 17 (France Ave) at I-494 N Ramp / 78th St</t>
  </si>
  <si>
    <t xml:space="preserve">192.168.35.108</t>
  </si>
  <si>
    <t xml:space="preserve">CSAH 19 (Manitou Rd) at Smithtown Rd</t>
  </si>
  <si>
    <t xml:space="preserve">192.168.128.233</t>
  </si>
  <si>
    <t xml:space="preserve">CSAH 24 (County Rd 24) at Medina Rd</t>
  </si>
  <si>
    <t xml:space="preserve">192.168.39.236</t>
  </si>
  <si>
    <t xml:space="preserve">CSAH 24 (County Rd 24) at Shopping Center Ent</t>
  </si>
  <si>
    <t xml:space="preserve">192.168.125.233</t>
  </si>
  <si>
    <t xml:space="preserve">CSAH 24 (County Road 24) at CSAH 101 (County Road 101) - Master Controller</t>
  </si>
  <si>
    <t xml:space="preserve">192.168.20.44</t>
  </si>
  <si>
    <t xml:space="preserve">CSAH 25 (Hwy 7) at Lynn Ave</t>
  </si>
  <si>
    <t xml:space="preserve">192.168.136.233</t>
  </si>
  <si>
    <t xml:space="preserve">CSAH 27 (Stinson Blvd NE) at 37th Ave NE</t>
  </si>
  <si>
    <t xml:space="preserve">192.168.137.201</t>
  </si>
  <si>
    <t xml:space="preserve">CSAH 28 (E Bush Lake Rd) at 78th St W </t>
  </si>
  <si>
    <t xml:space="preserve">192.168.132.9</t>
  </si>
  <si>
    <t xml:space="preserve">CSAH 28 (E Bush Lake Rd) at 84th St W / Chalet Rd</t>
  </si>
  <si>
    <t xml:space="preserve">192.168.132.73</t>
  </si>
  <si>
    <t xml:space="preserve">CSAH 28 (E Bush Lake Rd) at American Blvd / Green Valley Dr</t>
  </si>
  <si>
    <t xml:space="preserve">192.168.132.41</t>
  </si>
  <si>
    <t xml:space="preserve">CSAH 3 (Excelsior Blvd) at 17th Ave S</t>
  </si>
  <si>
    <t xml:space="preserve">192.168.52.105</t>
  </si>
  <si>
    <t xml:space="preserve">CSAH 3 (Excelsior Blvd) at 8th Ave S</t>
  </si>
  <si>
    <t xml:space="preserve">192.168.52.169</t>
  </si>
  <si>
    <t xml:space="preserve">CSAH 3 (Excelsior Blvd) at Brookside Ave / Alabama Ave S BACKHAUL</t>
  </si>
  <si>
    <t xml:space="preserve">192.168.53.201</t>
  </si>
  <si>
    <t xml:space="preserve">4:15 to 4:30</t>
  </si>
  <si>
    <t xml:space="preserve">CSAH 3 (Excelsior Blvd) at CSAH 20 (Blake Rd)</t>
  </si>
  <si>
    <t xml:space="preserve">192.168.53.73</t>
  </si>
  <si>
    <t xml:space="preserve">CSAH 3 (Excelsior Blvd) at CSAH 60 (Baker Rd)</t>
  </si>
  <si>
    <t xml:space="preserve">192.168.52.73</t>
  </si>
  <si>
    <t xml:space="preserve">CSAH 3 (Excelsior Blvd) at Jackson Ave N / Milwaukee St</t>
  </si>
  <si>
    <t xml:space="preserve">192.168.53.41</t>
  </si>
  <si>
    <t xml:space="preserve">CSAH 30 (93rd Ave) at CSAH 103 (West Broadway)</t>
  </si>
  <si>
    <t xml:space="preserve">192.168.16.9</t>
  </si>
  <si>
    <t xml:space="preserve">CSAH 30 (93rd Ave) at CSAH 121 (Maple Grove Pkwy)</t>
  </si>
  <si>
    <t xml:space="preserve">192.168.25.108</t>
  </si>
  <si>
    <t xml:space="preserve">CSAH 30 (93rd Ave) at Lawndale Ln N</t>
  </si>
  <si>
    <t xml:space="preserve">192.168.25.75</t>
  </si>
  <si>
    <t xml:space="preserve">CSAH 30 (93rd Ave) at Troy Ln N</t>
  </si>
  <si>
    <t xml:space="preserve">192.168.25.44</t>
  </si>
  <si>
    <t xml:space="preserve">CSAH 30 (93rd Ave) at Upland Ln N</t>
  </si>
  <si>
    <t xml:space="preserve">192.168.25.172</t>
  </si>
  <si>
    <t xml:space="preserve">CSAH 30 (97th Ave) at CSAH 101 (Brockton Ln N)</t>
  </si>
  <si>
    <t xml:space="preserve">192.168.25.11</t>
  </si>
  <si>
    <t xml:space="preserve">CSAH 30 (97th Ave) at CSAH 116 (Fletcher Ln) BACKHAUL</t>
  </si>
  <si>
    <t xml:space="preserve">192.168.24.236</t>
  </si>
  <si>
    <t xml:space="preserve">CSAH 31 (York Ave) at Southdale Exit</t>
  </si>
  <si>
    <t xml:space="preserve">192.168.134.73</t>
  </si>
  <si>
    <t xml:space="preserve">CSAH 32 (Penn Ave) at 64th St W / Fire Station</t>
  </si>
  <si>
    <t xml:space="preserve">192.168.19.9</t>
  </si>
  <si>
    <t xml:space="preserve">CSAH 32 (Penn Ave) at 76th St W</t>
  </si>
  <si>
    <t xml:space="preserve">192.168.19.105</t>
  </si>
  <si>
    <t xml:space="preserve">CSAH 32 (Penn Ave) at 78th / Best Buy Entr</t>
  </si>
  <si>
    <t xml:space="preserve">192.168.19.137</t>
  </si>
  <si>
    <t xml:space="preserve">CSAH 32 (Penn Ave) at 7900 Driveway</t>
  </si>
  <si>
    <t xml:space="preserve">192.168.19.169</t>
  </si>
  <si>
    <t xml:space="preserve">CSAH 32 (Penn Ave) at CSAH 53 (66th St) - Master Controller Z12</t>
  </si>
  <si>
    <t xml:space="preserve">192.168.36.172</t>
  </si>
  <si>
    <t xml:space="preserve">12:15 to 12:30 PM</t>
  </si>
  <si>
    <t xml:space="preserve">CSAH 34 (Normandale Blvd) at 102nd St W BACKHAUL</t>
  </si>
  <si>
    <t xml:space="preserve">192.168.123.233</t>
  </si>
  <si>
    <t xml:space="preserve">CSAH 34 (Normandale Blvd) at 98th St W</t>
  </si>
  <si>
    <t xml:space="preserve">192.168.123.201</t>
  </si>
  <si>
    <t xml:space="preserve">CSAH 35 (Portland Ave) at 86th St E (BACKHAUL)</t>
  </si>
  <si>
    <t xml:space="preserve">192.168.128.9</t>
  </si>
  <si>
    <t xml:space="preserve">CSAH 35 (Portland Ave) at 90th St E</t>
  </si>
  <si>
    <t xml:space="preserve">192.168.128.41</t>
  </si>
  <si>
    <t xml:space="preserve">CSAH 4 (Eden Prairie Rd) at Candlewood Pkwy</t>
  </si>
  <si>
    <t xml:space="preserve">192.168.133.169</t>
  </si>
  <si>
    <t xml:space="preserve">CSAH 4 (Eden Prairie Rd) at Edenwood Dr BACKHAUL</t>
  </si>
  <si>
    <t xml:space="preserve">192.168.132.233</t>
  </si>
  <si>
    <t xml:space="preserve">CSAH 4 (Eden Prairie Rd) at Scenic Heights Rd</t>
  </si>
  <si>
    <t xml:space="preserve">192.168.133.137</t>
  </si>
  <si>
    <t xml:space="preserve">CSAH 4 (Eden Prairie Rd) at Terrey Pine Dr</t>
  </si>
  <si>
    <t xml:space="preserve">192.168.133.73</t>
  </si>
  <si>
    <t xml:space="preserve">CSAH 4 (Eden Prairie Rd) at Timber Lake Dr / Lincoln Ln</t>
  </si>
  <si>
    <t xml:space="preserve">192.168.133.105</t>
  </si>
  <si>
    <t xml:space="preserve">CSAH 4 (Eden Prairie Rd) at Wagner Way</t>
  </si>
  <si>
    <t xml:space="preserve">192.168.133.41</t>
  </si>
  <si>
    <t xml:space="preserve">CSAH 40 (Glenwood Ave) at Xenia Ave S</t>
  </si>
  <si>
    <t xml:space="preserve">192.168.132.169</t>
  </si>
  <si>
    <t xml:space="preserve">CSAH 47 at CSAH 101 (Brockton Lane)</t>
  </si>
  <si>
    <t xml:space="preserve">192.168.124.41</t>
  </si>
  <si>
    <t xml:space="preserve">CSAH 5 (Minnetonka Blvd) at CSAH 101 BACKHAUL</t>
  </si>
  <si>
    <t xml:space="preserve">192.168.130.137</t>
  </si>
  <si>
    <t xml:space="preserve">CSAH 5 (Minnetonka Blvd) at CSAH 16 (McGinty Rd W)</t>
  </si>
  <si>
    <t xml:space="preserve">192.168.133.233</t>
  </si>
  <si>
    <t xml:space="preserve">CSAH 5 (Minnetonka Blvd) at CSAH 60 (Baker Rd)</t>
  </si>
  <si>
    <t xml:space="preserve">192.168.134.41</t>
  </si>
  <si>
    <t xml:space="preserve">CSAH 5 (Minnetonka Blvd) at CSAH 61 E Jct (Shady Oak Rd) - Master Controller</t>
  </si>
  <si>
    <t xml:space="preserve">192.168.41.41</t>
  </si>
  <si>
    <t xml:space="preserve">CSAH 5 (Minnetonka Blvd) at CSAH 61 W Jct (Plymouth Rd)</t>
  </si>
  <si>
    <t xml:space="preserve">192.168.41.9</t>
  </si>
  <si>
    <t xml:space="preserve">CSAH 5 (Minnetonka Blvd) at CSAH 73 (Hopkins Crossroad)</t>
  </si>
  <si>
    <t xml:space="preserve">192.168.125.105</t>
  </si>
  <si>
    <t xml:space="preserve">CSAH 5 (Minnetonka Blvd) at Dakota Ave</t>
  </si>
  <si>
    <t xml:space="preserve">192.168.112.169</t>
  </si>
  <si>
    <t xml:space="preserve">CSAH 5 (Minnetonka Blvd) at Hampshire Ave S</t>
  </si>
  <si>
    <t xml:space="preserve">192.168.112.137</t>
  </si>
  <si>
    <t xml:space="preserve">CSAH 5 (Minnetonka Blvd) at I-494 E Ramp</t>
  </si>
  <si>
    <t xml:space="preserve">192.168.134.9</t>
  </si>
  <si>
    <t xml:space="preserve">CSAH 5 (Minnetonka Blvd) at Louisiana Ave</t>
  </si>
  <si>
    <t xml:space="preserve">192.168.112.105</t>
  </si>
  <si>
    <t xml:space="preserve">CSAH 5 (Minnetonka Blvd) at Texas Ave</t>
  </si>
  <si>
    <t xml:space="preserve">192.168.112.73</t>
  </si>
  <si>
    <t xml:space="preserve">CSAH 5 (Minnetonka Blvd) at Williston Rd</t>
  </si>
  <si>
    <t xml:space="preserve">192.168.133.201</t>
  </si>
  <si>
    <t xml:space="preserve">CSAH 52 (Nicollet Ave) at 65th St</t>
  </si>
  <si>
    <t xml:space="preserve">192.168.126.41</t>
  </si>
  <si>
    <t xml:space="preserve">CSAH 52 (Nicollet Ave) at 79th St / American Blvd</t>
  </si>
  <si>
    <t xml:space="preserve">192.168.126.201</t>
  </si>
  <si>
    <t xml:space="preserve">CSAH 52 (Nicollet Ave) at 82nd St </t>
  </si>
  <si>
    <t xml:space="preserve">192.168.126.233</t>
  </si>
  <si>
    <t xml:space="preserve">CSAH 52 (Nicollet Ave) at 84th St</t>
  </si>
  <si>
    <t xml:space="preserve">192.168.127.9</t>
  </si>
  <si>
    <t xml:space="preserve">CSAH 52 (Nicollet Ave) at 90th St</t>
  </si>
  <si>
    <t xml:space="preserve">192.168.127.73</t>
  </si>
  <si>
    <t xml:space="preserve">CSAH 53 (66th St) at 12th Ave S</t>
  </si>
  <si>
    <t xml:space="preserve">192.168.37.44</t>
  </si>
  <si>
    <t xml:space="preserve">CSAH 53 (66th St) at Bloomington Ave S - Master Controller</t>
  </si>
  <si>
    <t xml:space="preserve">192.168.37.76</t>
  </si>
  <si>
    <t xml:space="preserve">CSAH 53 (66th St) at Hub Shopping Ctr</t>
  </si>
  <si>
    <t xml:space="preserve">192.168.37.10</t>
  </si>
  <si>
    <t xml:space="preserve">CSAH 53 (66th St) at Lakeshore Dr / Rae Dr</t>
  </si>
  <si>
    <t xml:space="preserve">192.168.36.236</t>
  </si>
  <si>
    <t xml:space="preserve">CSAH 53 (66th St) at Logan Ave</t>
  </si>
  <si>
    <t xml:space="preserve">192.168.36.204</t>
  </si>
  <si>
    <t xml:space="preserve">CSAH 53 (66th St) at Sheridan Ave</t>
  </si>
  <si>
    <t xml:space="preserve">192.168.36.140</t>
  </si>
  <si>
    <t xml:space="preserve">CSAH 53 (66th St) at Southdale Exit</t>
  </si>
  <si>
    <t xml:space="preserve">192.168.26.140</t>
  </si>
  <si>
    <t xml:space="preserve">CSAH 53 (66th St) at Vincent Ave</t>
  </si>
  <si>
    <t xml:space="preserve">192.168.36.108</t>
  </si>
  <si>
    <t xml:space="preserve">7: 45 to 8:00</t>
  </si>
  <si>
    <t xml:space="preserve">CSAH 57 (57th Ave N) at Logan Ave N</t>
  </si>
  <si>
    <t xml:space="preserve">192.168.47.9</t>
  </si>
  <si>
    <t xml:space="preserve">CSAH 6 (County Road 6) at CSAH 101 (Central Ave)</t>
  </si>
  <si>
    <t xml:space="preserve">192.168.26.204</t>
  </si>
  <si>
    <t xml:space="preserve">CSAH 6 (County Road 6) at Fernbrook Ln - Master Controller</t>
  </si>
  <si>
    <t xml:space="preserve">192.168.28.76</t>
  </si>
  <si>
    <t xml:space="preserve">CSAH 6 at Willow Dr</t>
  </si>
  <si>
    <t xml:space="preserve">192.168.138.9</t>
  </si>
  <si>
    <t xml:space="preserve">CSAH 61 (Flying Cloud Dr) at Anderson Lakes Pkwy</t>
  </si>
  <si>
    <t xml:space="preserve">192.168.113.233</t>
  </si>
  <si>
    <t xml:space="preserve">CSAH 61 (Flying Cloud Dr) at Charlson Rd</t>
  </si>
  <si>
    <t xml:space="preserve">192.168.135.9</t>
  </si>
  <si>
    <t xml:space="preserve">CSAH 61 (Flying Cloud Dr) at College View Dr</t>
  </si>
  <si>
    <t xml:space="preserve">192.168.114.9</t>
  </si>
  <si>
    <t xml:space="preserve">CSAH 61 (Flying Cloud Dr) at Fountain Pl</t>
  </si>
  <si>
    <t xml:space="preserve">192.168.113.201</t>
  </si>
  <si>
    <t xml:space="preserve">CSAH 61 (Flying Cloud Dr) at Leona Rd / Eden Rd</t>
  </si>
  <si>
    <t xml:space="preserve">192.168.113.73</t>
  </si>
  <si>
    <t xml:space="preserve">CSAH 61 (Flying Cloud Dr) at Prairie Center Dr BACKHAUL</t>
  </si>
  <si>
    <t xml:space="preserve">192.168.113.169</t>
  </si>
  <si>
    <t xml:space="preserve">CSAH 61 (Flying Cloud Dr) at Regional Center Rd</t>
  </si>
  <si>
    <t xml:space="preserve">192.168.113.137</t>
  </si>
  <si>
    <t xml:space="preserve">CSAH 61 (Flying Cloud Dr) at Singletree Ln</t>
  </si>
  <si>
    <t xml:space="preserve">192.168.113.105</t>
  </si>
  <si>
    <t xml:space="preserve">CSAH 61 (Flying Cloud Dr) at Viking Drive</t>
  </si>
  <si>
    <t xml:space="preserve">192.168.59.41</t>
  </si>
  <si>
    <t xml:space="preserve">CSAH 61 (Hemlock Lane) at E Fish Lake Rd</t>
  </si>
  <si>
    <t xml:space="preserve">192.168.37.171</t>
  </si>
  <si>
    <t xml:space="preserve">CSAH 61 (Hemlock Lane) at West Eagle Lake Dr</t>
  </si>
  <si>
    <t xml:space="preserve">192.168.37.139</t>
  </si>
  <si>
    <t xml:space="preserve">CSAH 61 (Hemlock Ln) at 62nd Place</t>
  </si>
  <si>
    <t xml:space="preserve">192.168.37.204</t>
  </si>
  <si>
    <t xml:space="preserve">CSAH 61 (Hemlock Ln) at 82nd Ave</t>
  </si>
  <si>
    <t xml:space="preserve">192.168.136.137</t>
  </si>
  <si>
    <t xml:space="preserve">CSAH 61 (Hemlock Ln) at Arbor Lakes Parkway</t>
  </si>
  <si>
    <t xml:space="preserve">192.168.136.169</t>
  </si>
  <si>
    <t xml:space="preserve">CSAH 61 (Northwest Blvd) at 41st Pl N</t>
  </si>
  <si>
    <t xml:space="preserve">192.168.38.76</t>
  </si>
  <si>
    <t xml:space="preserve">CSAH 61 (Northwest Blvd) at Campus Dr</t>
  </si>
  <si>
    <t xml:space="preserve">192.168.38.171</t>
  </si>
  <si>
    <t xml:space="preserve">CSAH 61 (Northwest Blvd) at Schmidt Lake Rd BACKHAUL</t>
  </si>
  <si>
    <t xml:space="preserve">192.168.38.44</t>
  </si>
  <si>
    <t xml:space="preserve">CSAH 61 (Northwest Blvd) at W Medicine Lake Dr</t>
  </si>
  <si>
    <t xml:space="preserve">192.168.38.140</t>
  </si>
  <si>
    <t xml:space="preserve">CSAH 61 (Plymouth Rd) at Cartway Dr</t>
  </si>
  <si>
    <t xml:space="preserve">192.168.39.140</t>
  </si>
  <si>
    <t xml:space="preserve">CSAH 61 (Plymouth Rd) at Cedar Lake Rd</t>
  </si>
  <si>
    <t xml:space="preserve">192.168.40.233</t>
  </si>
  <si>
    <t xml:space="preserve">CSAH 61 (Plymouth Rd) at I-394 N Frontage Rd</t>
  </si>
  <si>
    <t xml:space="preserve">192.168.39.108</t>
  </si>
  <si>
    <t xml:space="preserve">CSAH 61 (Plymouth Rd) at Ridgedale Dr</t>
  </si>
  <si>
    <t xml:space="preserve">192.168.39.172</t>
  </si>
  <si>
    <t xml:space="preserve">CSAH 61 (Plymouth Rd) at Sherwood Place / Regency Woods Apartments</t>
  </si>
  <si>
    <t xml:space="preserve">192.168.39.204</t>
  </si>
  <si>
    <t xml:space="preserve">CSAH 61 (Shady Oak Rd) at Bren Rd - Master Controller</t>
  </si>
  <si>
    <t xml:space="preserve">192.168.41.137</t>
  </si>
  <si>
    <t xml:space="preserve">CSAH 61 (Shady Oak Rd) at City West Pkwy (S Jct) / Bryant Lk Dr</t>
  </si>
  <si>
    <t xml:space="preserve">192.168.42.41</t>
  </si>
  <si>
    <t xml:space="preserve">CSAH 61 (Shady Oak Rd) at Dominic Dr / Smetana Rd</t>
  </si>
  <si>
    <t xml:space="preserve">192.168.28.140</t>
  </si>
  <si>
    <t xml:space="preserve">CSAH 61 (Shady Oak Rd) at K-tel Dr BACKHAUL</t>
  </si>
  <si>
    <t xml:space="preserve">192.168.28.172</t>
  </si>
  <si>
    <t xml:space="preserve">CSAH 61 (Zachary Ln N) at 89th Ave N</t>
  </si>
  <si>
    <t xml:space="preserve">192.168.136.201</t>
  </si>
  <si>
    <t xml:space="preserve">CSAH 70 (Medicine Lake Rd) at Boone Ave</t>
  </si>
  <si>
    <t xml:space="preserve">192.168.28.236</t>
  </si>
  <si>
    <t xml:space="preserve">CSAH 70 (Medicine Lake Rd) at Nevada Ave</t>
  </si>
  <si>
    <t xml:space="preserve">192.168.29.11</t>
  </si>
  <si>
    <t xml:space="preserve">CSAH 73 (Hopkins Crossroad) at Fairfield Road</t>
  </si>
  <si>
    <t xml:space="preserve">192.168.137.9</t>
  </si>
  <si>
    <t xml:space="preserve">CSAH 73 (Hopkins Crossroad) at Minnetonka Mills Rd / 5th St N</t>
  </si>
  <si>
    <t xml:space="preserve">192.168.125.137</t>
  </si>
  <si>
    <t xml:space="preserve">CSAH 73 (Hopkins Crossroad) at S Frontage Rd</t>
  </si>
  <si>
    <t xml:space="preserve">192.168.125.41</t>
  </si>
  <si>
    <t xml:space="preserve">CSAH 73 (Hopkins Crossroad) at Wayzata Blvd / North Frontage Road</t>
  </si>
  <si>
    <t xml:space="preserve">192.168.125.9</t>
  </si>
  <si>
    <t xml:space="preserve">CSAH 8 (7none Ave) at CSAH 130 (Broadway Ave)</t>
  </si>
  <si>
    <t xml:space="preserve">192.168.51.169</t>
  </si>
  <si>
    <t xml:space="preserve">CSAH 8 (West Broadway) at 57th Ave N</t>
  </si>
  <si>
    <t xml:space="preserve">192.168.29.108</t>
  </si>
  <si>
    <t xml:space="preserve">CSAH 8 (West Broadway) at CSAH 9 (Rockford Rd / 42nd Ave)</t>
  </si>
  <si>
    <t xml:space="preserve">192.168.116.41</t>
  </si>
  <si>
    <t xml:space="preserve">CSAH 81 (Bottineau Blvd) at 36th Ave N</t>
  </si>
  <si>
    <t xml:space="preserve">192.168.43.233</t>
  </si>
  <si>
    <t xml:space="preserve">CSAH 81 (Bottineau Blvd) at 40th Ave N</t>
  </si>
  <si>
    <t xml:space="preserve">192.168.43.201</t>
  </si>
  <si>
    <t xml:space="preserve">CSAH 81 (Bottineau Blvd) at 41st Ave N</t>
  </si>
  <si>
    <t xml:space="preserve">192.168.43.169</t>
  </si>
  <si>
    <t xml:space="preserve">CSAH 81 (Bottineau Blvd) at 73rd Ave N BACKHAUL</t>
  </si>
  <si>
    <t xml:space="preserve">192.168.42.169</t>
  </si>
  <si>
    <t xml:space="preserve">CSAH 81 (Bottineau Blvd) at 79th Ave N</t>
  </si>
  <si>
    <t xml:space="preserve">192.168.42.137</t>
  </si>
  <si>
    <t xml:space="preserve">CSAH 81 (Bottineau Blvd) at 83rd Ave N BACKHAUL</t>
  </si>
  <si>
    <t xml:space="preserve">192.168.42.73</t>
  </si>
  <si>
    <t xml:space="preserve">CSAH 81 (Bottineau Blvd) at Abbott Ave N</t>
  </si>
  <si>
    <t xml:space="preserve">192.168.27.41</t>
  </si>
  <si>
    <t xml:space="preserve">CSAH 81 (Bottineau Blvd) at CSAH 109 (85th Ave N) - Master Controller</t>
  </si>
  <si>
    <t xml:space="preserve">192.168.30.236</t>
  </si>
  <si>
    <t xml:space="preserve">CSAH 81 (Bottineau Blvd) at CSAH 121 (Fernbrook Ln)</t>
  </si>
  <si>
    <t xml:space="preserve">192.168.30.76</t>
  </si>
  <si>
    <t xml:space="preserve">CSAH 81 (Bottineau Blvd) at CSAH 130 / CSAH 152 (Brooklyn Blvd)</t>
  </si>
  <si>
    <t xml:space="preserve">192.168.33.44</t>
  </si>
  <si>
    <t xml:space="preserve">CSAH 81 (Bottineau Blvd) at Elm Creek Blvd N Ramp BACKHAUL</t>
  </si>
  <si>
    <t xml:space="preserve">192.168.30.108</t>
  </si>
  <si>
    <t xml:space="preserve">CSAH 81 (Bottineau Blvd) at Elm Creek Blvd S Ramp - Master Controller</t>
  </si>
  <si>
    <t xml:space="preserve">192.168.30.140</t>
  </si>
  <si>
    <t xml:space="preserve">CSAH 81 (Bottineau Blvd) at Green Haven Dr / Lakeland Ave</t>
  </si>
  <si>
    <t xml:space="preserve">192.168.42.105</t>
  </si>
  <si>
    <t xml:space="preserve">CSAH 81 (Bottineau Blvd) at Holly Ln N</t>
  </si>
  <si>
    <t xml:space="preserve">192.168.30.11</t>
  </si>
  <si>
    <t xml:space="preserve">CSAH 81 (Bottineau) at 35th Ave/HyVee</t>
  </si>
  <si>
    <t xml:space="preserve">192.168.27.9</t>
  </si>
  <si>
    <t xml:space="preserve">CSAH 81 (County Road 81) at Maple Grove Pkwy</t>
  </si>
  <si>
    <t xml:space="preserve">192.168.30.44</t>
  </si>
  <si>
    <t xml:space="preserve">CSAH 81 (Industrial Blvd) at John Deere Ln</t>
  </si>
  <si>
    <t xml:space="preserve">192.168.129.201</t>
  </si>
  <si>
    <t xml:space="preserve">CSAH 81 (Industrial Blvd) at John Milless Dr / Memorial Dr</t>
  </si>
  <si>
    <t xml:space="preserve">192.168.129.169</t>
  </si>
  <si>
    <t xml:space="preserve">CSAH 81 (Main St) at John Milless Dr / Industrial Blvd</t>
  </si>
  <si>
    <t xml:space="preserve">192.168.129.233</t>
  </si>
  <si>
    <t xml:space="preserve">CSAH 88 (New Brighton Blvd) at CSAH 94 (29th Ave NE)</t>
  </si>
  <si>
    <t xml:space="preserve">192.168.137.137</t>
  </si>
  <si>
    <t xml:space="preserve">CSAH 88 (New Brighton Blvd) at St Anthony Blvd</t>
  </si>
  <si>
    <t xml:space="preserve">192.168.137.105</t>
  </si>
  <si>
    <t xml:space="preserve">CSAH 9 (42nd Ave) at CSAH 81 (Bottineau Blvd)</t>
  </si>
  <si>
    <t xml:space="preserve">192.168.43.137</t>
  </si>
  <si>
    <t xml:space="preserve">CSAH 9 (Rockford Rd / 42nd Ave) at Boone Ave</t>
  </si>
  <si>
    <t xml:space="preserve">192.168.115.73</t>
  </si>
  <si>
    <t xml:space="preserve">CSAH 9 (Rockford Rd) at Dunkirk Ln / 36th Ave N</t>
  </si>
  <si>
    <t xml:space="preserve">192.168.125.201</t>
  </si>
  <si>
    <t xml:space="preserve">CSAH 9 (Rockford Rd) at Lancaster Ln / Nathan Ln</t>
  </si>
  <si>
    <t xml:space="preserve">192.168.115.9</t>
  </si>
  <si>
    <t xml:space="preserve">CSAH 9 (Rockford Rd) at Larch Ln BACKHAUL</t>
  </si>
  <si>
    <t xml:space="preserve">192.168.114.201</t>
  </si>
  <si>
    <t xml:space="preserve">CSAH 9 (Rockford Rd) at Polaris Ln N (Old Rockford)</t>
  </si>
  <si>
    <t xml:space="preserve">192.168.114.73</t>
  </si>
  <si>
    <t xml:space="preserve">CSAH 9 (Rockford Rd) at Vicksburg Ln </t>
  </si>
  <si>
    <t xml:space="preserve">192.168.125.169</t>
  </si>
  <si>
    <t xml:space="preserve">IP ADDRESS</t>
  </si>
  <si>
    <t xml:space="preserve">EB</t>
  </si>
  <si>
    <t xml:space="preserve">WB</t>
  </si>
  <si>
    <t xml:space="preserve">SB</t>
  </si>
  <si>
    <t xml:space="preserve">NB</t>
  </si>
  <si>
    <t xml:space="preserve">CSAH 136 and 33rd </t>
  </si>
  <si>
    <t xml:space="preserve">rtsp://192.168.137.169/quad</t>
  </si>
  <si>
    <t xml:space="preserve">need to tilt camera down</t>
  </si>
  <si>
    <t xml:space="preserve">CSAH 88 @ St Anthony Blvd</t>
  </si>
  <si>
    <t xml:space="preserve">need more space in the front</t>
  </si>
  <si>
    <t xml:space="preserve">CSAH 88 @ CSAH 94</t>
  </si>
  <si>
    <t xml:space="preserve">Not enough space in the front</t>
  </si>
  <si>
    <t xml:space="preserve">CSAH 136 @ St Anthony</t>
  </si>
  <si>
    <t xml:space="preserve">Need to titlt the camera downwards</t>
  </si>
  <si>
    <t xml:space="preserve">CSAH 15 @ CSAH 110 </t>
  </si>
  <si>
    <t xml:space="preserve">Need space below </t>
  </si>
  <si>
    <t xml:space="preserve">Need Space below</t>
  </si>
  <si>
    <t xml:space="preserve">CSAH 109 @ Edinburg </t>
  </si>
  <si>
    <t xml:space="preserve">NEED ENOUGH SPACE TO FIT CARS PAST THE STOP ZONE</t>
  </si>
  <si>
    <t xml:space="preserve">Calibration #</t>
  </si>
  <si>
    <t xml:space="preserve">Baseline </t>
  </si>
  <si>
    <t xml:space="preserve">CSAH 61 (Northwest Blvd) at 42nd Pl N</t>
  </si>
  <si>
    <t xml:space="preserve">CSAH 8 (71st Ave) at CSAH 130 (Broadway Ave)</t>
  </si>
  <si>
    <t xml:space="preserve">Manual</t>
  </si>
  <si>
    <t xml:space="preserve">Vision</t>
  </si>
  <si>
    <t xml:space="preserve">% Difference</t>
  </si>
  <si>
    <t xml:space="preserve">GEH</t>
  </si>
  <si>
    <t xml:space="preserve">%Difference </t>
  </si>
  <si>
    <t xml:space="preserve">GEH </t>
  </si>
  <si>
    <t xml:space="preserve">Date </t>
  </si>
  <si>
    <t xml:space="preserve">WBT</t>
  </si>
  <si>
    <t xml:space="preserve">CSAH 1 (Old Shakopee Rd) at CSAH 34 (Normandale Blvd)</t>
  </si>
  <si>
    <t xml:space="preserve">Not Available </t>
  </si>
  <si>
    <t xml:space="preserve">8:00AM</t>
  </si>
  <si>
    <t xml:space="preserve">Consultant</t>
  </si>
  <si>
    <t xml:space="preserve">5:00 AM to 11:00 PM</t>
  </si>
  <si>
    <t xml:space="preserve">6:00 AM to 7:00 PM</t>
  </si>
  <si>
    <t xml:space="preserve">CSAH 112 &amp; Willow Drive</t>
  </si>
  <si>
    <t xml:space="preserve">Consultant </t>
  </si>
  <si>
    <t xml:space="preserve">6:00 AM TO 7:00 PM</t>
  </si>
  <si>
    <t xml:space="preserve">--</t>
  </si>
  <si>
    <t xml:space="preserve">-</t>
  </si>
  <si>
    <t xml:space="preserve">CSAH 34 &amp; Poplar Bridge Road - W 94th Street</t>
  </si>
  <si>
    <t xml:space="preserve">5:00 AM to 11 PM</t>
  </si>
  <si>
    <t xml:space="preserve">  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</si>
</sst>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0"/>
    <numFmt numFmtId="166" formatCode="0.00%"/>
    <numFmt numFmtId="167" formatCode="@"/>
    <numFmt numFmtId="168" formatCode="m/d/yyyy"/>
    <numFmt numFmtId="169" formatCode="0.0%"/>
    <numFmt numFmtId="170" formatCode="h:mm\ AM/PM"/>
    <numFmt numFmtId="171" formatCode="h:mm:ss\ AM/PM"/>
    <numFmt numFmtId="172" formatCode="General"/>
    <numFmt numFmtId="173" formatCode="h:mm"/>
    <numFmt numFmtId="174" formatCode="0%"/>
    <numFmt numFmtId="175" formatCode="0.00"/>
    <numFmt numFmtId="176" formatCode="_(* #,##0.00_);_(* \(#,##0.00\);_(* \-??_);_(@_)"/>
    <numFmt numFmtId="177" formatCode="#,##0;\-0;\-"/>
    <numFmt numFmtId="178" formatCode="#,##0"/>
  </numFmts>
  <fonts count="1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8.25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2"/>
      <color theme="1"/>
      <name val="Calibri"/>
      <family val="2"/>
      <charset val="1"/>
    </font>
    <font>
      <sz val="11"/>
      <color rgb="FFF0F0F0"/>
      <name val="Calibri"/>
      <family val="2"/>
      <charset val="1"/>
    </font>
    <font>
      <b val="true"/>
      <sz val="12"/>
      <color rgb="FF525252"/>
      <name val="Segoe MDL2 Assets"/>
      <family val="1"/>
      <charset val="1"/>
    </font>
    <font>
      <b val="true"/>
      <sz val="12"/>
      <color rgb="FF525252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color theme="1"/>
      <name val="Calibri"/>
      <family val="2"/>
      <charset val="1"/>
    </font>
    <font>
      <sz val="9"/>
      <name val="Arial"/>
      <family val="2"/>
      <charset val="1"/>
    </font>
    <font>
      <sz val="10"/>
      <name val="Calibri"/>
      <family val="2"/>
      <charset val="1"/>
    </font>
    <font>
      <sz val="11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D9D9D9"/>
        <bgColor rgb="FFD0CECE"/>
      </patternFill>
    </fill>
    <fill>
      <patternFill patternType="solid">
        <fgColor theme="2" tint="-0.1"/>
        <bgColor rgb="FFD9D9D9"/>
      </patternFill>
    </fill>
    <fill>
      <patternFill patternType="solid">
        <fgColor rgb="FF252525"/>
        <bgColor rgb="FF333300"/>
      </patternFill>
    </fill>
    <fill>
      <patternFill patternType="solid">
        <fgColor rgb="FF00B0F0"/>
        <bgColor rgb="FF33CCCC"/>
      </patternFill>
    </fill>
    <fill>
      <patternFill patternType="solid">
        <fgColor rgb="FF00B050"/>
        <bgColor rgb="FF008080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AAAAA"/>
      </patternFill>
    </fill>
    <fill>
      <patternFill patternType="solid">
        <fgColor theme="0"/>
        <bgColor rgb="FFF0F0F0"/>
      </patternFill>
    </fill>
    <fill>
      <patternFill patternType="solid">
        <fgColor rgb="FF000000"/>
        <bgColor rgb="FF252525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ck">
        <color rgb="FFF0F0F0"/>
      </right>
      <top/>
      <bottom style="thick">
        <color rgb="FFF0F0F0"/>
      </bottom>
      <diagonal/>
    </border>
    <border diagonalUp="false" diagonalDown="false">
      <left style="thick">
        <color rgb="FFF0F0F0"/>
      </left>
      <right style="thick">
        <color rgb="FFF0F0F0"/>
      </right>
      <top/>
      <bottom style="thick">
        <color rgb="FFF0F0F0"/>
      </bottom>
      <diagonal/>
    </border>
    <border diagonalUp="false" diagonalDown="false">
      <left/>
      <right style="thick">
        <color rgb="FFF0F0F0"/>
      </right>
      <top style="thick">
        <color rgb="FFF0F0F0"/>
      </top>
      <bottom style="thick">
        <color rgb="FFF0F0F0"/>
      </bottom>
      <diagonal/>
    </border>
    <border diagonalUp="false" diagonalDown="false">
      <left style="thick">
        <color rgb="FFF0F0F0"/>
      </left>
      <right style="thick">
        <color rgb="FFF0F0F0"/>
      </right>
      <top style="thick">
        <color rgb="FFF0F0F0"/>
      </top>
      <bottom style="thick">
        <color rgb="FFF0F0F0"/>
      </bottom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 diagonalUp="false" diagonalDown="false">
      <left/>
      <right style="hair"/>
      <top style="medium"/>
      <bottom style="medium"/>
      <diagonal/>
    </border>
    <border diagonalUp="false" diagonalDown="false">
      <left/>
      <right style="thin">
        <color rgb="FFAAAAAA"/>
      </right>
      <top style="thin">
        <color rgb="FFAAAAAA"/>
      </top>
      <bottom style="thin">
        <color rgb="FFAAAAAA"/>
      </bottom>
      <diagonal/>
    </border>
    <border diagonalUp="false" diagonalDown="false">
      <left/>
      <right style="thin"/>
      <top style="thin"/>
      <bottom style="thin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</cellStyleXfs>
  <cellXfs count="1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6" fillId="2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6" fillId="2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8" fontId="6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6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4" borderId="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7" fontId="8" fillId="4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6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7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8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8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0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10" fillId="2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8" fontId="0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0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1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8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7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1" fillId="11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11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11" borderId="19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11" borderId="1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1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3" fillId="0" borderId="23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5" fillId="1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10" borderId="2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10" borderId="2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8" fontId="13" fillId="0" borderId="2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2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2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0" borderId="2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0" borderId="2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1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7" fontId="13" fillId="0" borderId="23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2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10" borderId="21" xfId="0" applyFont="fals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Normal 2 3" xfId="22"/>
    <cellStyle name="Percent 2" xfId="23"/>
  </cellStyles>
  <dxfs count="17">
    <dxf>
      <fill>
        <patternFill patternType="solid">
          <fgColor rgb="FF252525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0F0F0"/>
          <bgColor rgb="FF000000"/>
        </patternFill>
      </fill>
    </dxf>
    <dxf>
      <fill>
        <patternFill patternType="solid">
          <fgColor rgb="FFD0CECE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50"/>
          <bgColor rgb="FF000000"/>
        </patternFill>
      </fill>
    </dxf>
    <dxf>
      <font>
        <name val="Calibri"/>
        <charset val="1"/>
        <family val="2"/>
        <color rgb="FF000000"/>
        <sz val="11"/>
      </font>
      <alignment horizontal="general" vertical="bottom" textRotation="0" wrapText="false" indent="0" shrinkToFit="false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solid">
          <fgColor rgb="FF525252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0F0F0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525252"/>
      <rgbColor rgb="FFAAAAAA"/>
      <rgbColor rgb="FF003366"/>
      <rgbColor rgb="FF00B050"/>
      <rgbColor rgb="FF003300"/>
      <rgbColor rgb="FF333300"/>
      <rgbColor rgb="FF993300"/>
      <rgbColor rgb="FF993366"/>
      <rgbColor rgb="FF333399"/>
      <rgbColor rgb="FF252525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N2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1" activeCellId="0" sqref="B1"/>
    </sheetView>
  </sheetViews>
  <sheetFormatPr defaultColWidth="8.6796875" defaultRowHeight="14.25" zeroHeight="false" outlineLevelRow="0" outlineLevelCol="0"/>
  <cols>
    <col collapsed="false" customWidth="true" hidden="false" outlineLevel="0" max="2" min="2" style="0" width="20.29"/>
    <col collapsed="false" customWidth="true" hidden="false" outlineLevel="0" max="3" min="3" style="1" width="11.29"/>
    <col collapsed="false" customWidth="true" hidden="false" outlineLevel="0" max="4" min="4" style="1" width="15.29"/>
    <col collapsed="false" customWidth="true" hidden="false" outlineLevel="0" max="5" min="5" style="1" width="20"/>
    <col collapsed="false" customWidth="true" hidden="false" outlineLevel="0" max="7" min="6" style="1" width="11.57"/>
    <col collapsed="false" customWidth="true" hidden="false" outlineLevel="0" max="9" min="9" style="2" width="17.29"/>
    <col collapsed="false" customWidth="true" hidden="false" outlineLevel="0" max="10" min="10" style="3" width="12.71"/>
    <col collapsed="false" customWidth="true" hidden="false" outlineLevel="0" max="11" min="11" style="3" width="15.29"/>
    <col collapsed="false" customWidth="true" hidden="false" outlineLevel="0" max="12" min="12" style="0" width="20"/>
  </cols>
  <sheetData>
    <row r="2" customFormat="false" ht="14.25" hidden="false" customHeight="false" outlineLevel="0" collapsed="false">
      <c r="B2" s="4" t="s">
        <v>0</v>
      </c>
      <c r="H2" s="4"/>
      <c r="I2" s="2" t="s">
        <v>1</v>
      </c>
      <c r="L2" s="4"/>
      <c r="M2" s="4"/>
      <c r="N2" s="4"/>
    </row>
    <row r="3" customFormat="false" ht="14.25" hidden="false" customHeight="false" outlineLevel="0" collapsed="false">
      <c r="B3" s="5"/>
      <c r="C3" s="6" t="s">
        <v>2</v>
      </c>
      <c r="D3" s="6" t="s">
        <v>3</v>
      </c>
      <c r="E3" s="6" t="s">
        <v>4</v>
      </c>
      <c r="F3" s="6" t="s">
        <v>5</v>
      </c>
      <c r="G3" s="7"/>
      <c r="H3" s="4"/>
      <c r="I3" s="8"/>
      <c r="J3" s="6" t="s">
        <v>2</v>
      </c>
      <c r="K3" s="6" t="s">
        <v>3</v>
      </c>
      <c r="L3" s="6" t="s">
        <v>4</v>
      </c>
      <c r="M3" s="5"/>
      <c r="N3" s="4"/>
    </row>
    <row r="4" customFormat="false" ht="14.25" hidden="false" customHeight="false" outlineLevel="0" collapsed="false">
      <c r="B4" s="5" t="s">
        <v>6</v>
      </c>
      <c r="C4" s="6" t="n">
        <f aca="false">COUNTIF('Percent Difference '!$F:$F, "&gt;0") + COUNTIF('Percent Difference '!$F:$F, "&lt;0") + COUNTIF('Percent Difference '!$F:$F, "=0")-D4-E4</f>
        <v>64</v>
      </c>
      <c r="D4" s="6" t="n">
        <f aca="false">COUNTIF('Percent Difference '!$F:$F, "&gt;0.05") + COUNTIF('Percent Difference '!$F:$F, "&lt;-0.05") - E4</f>
        <v>43</v>
      </c>
      <c r="E4" s="6" t="n">
        <f aca="false">COUNTIF('Percent Difference '!$F:$F, "&gt;0.10") + COUNTIF('Percent Difference '!$F:$F, "&lt;-0.10")</f>
        <v>111</v>
      </c>
      <c r="F4" s="6" t="n">
        <f aca="false">SUM(C4:E4)</f>
        <v>218</v>
      </c>
      <c r="G4" s="7"/>
      <c r="H4" s="4"/>
      <c r="I4" s="8" t="s">
        <v>6</v>
      </c>
      <c r="J4" s="6" t="e">
        <f aca="false">(COUNTIF(#REF!, "none"))-K4-L4</f>
        <v>#REF!</v>
      </c>
      <c r="K4" s="6" t="e">
        <f aca="false">COUNTIFS(#REF!, "none",#REF!, "&gt;0.05") + COUNTIFS(#REF!, "none",#REF!, "&lt;-0.05") -L4</f>
        <v>#VALUE!</v>
      </c>
      <c r="L4" s="6" t="e">
        <f aca="false">COUNTIFS(#REF!, "none",#REF!, "&gt;0.10") + COUNTIFS(#REF!, "none",#REF!, "&lt;-0.10")</f>
        <v>#VALUE!</v>
      </c>
      <c r="M4" s="6" t="e">
        <f aca="false">SUM(J4:L4)</f>
        <v>#REF!</v>
      </c>
      <c r="N4" s="4"/>
    </row>
    <row r="5" customFormat="false" ht="14.25" hidden="false" customHeight="false" outlineLevel="0" collapsed="false">
      <c r="B5" s="5" t="s">
        <v>7</v>
      </c>
      <c r="C5" s="6" t="e">
        <f aca="false">(COUNTIF(#REF!, "1st")) -D5-E5</f>
        <v>#REF!</v>
      </c>
      <c r="D5" s="6" t="e">
        <f aca="false">COUNTIFS(#REF!, "1st",#REF!, "&gt;0.05") + COUNTIFS(#REF!, "1st",#REF!, "&lt;-0.05") -E5</f>
        <v>#VALUE!</v>
      </c>
      <c r="E5" s="6" t="e">
        <f aca="false">COUNTIFS(#REF!, "1st",#REF!, "&gt;0.10") + COUNTIFS(#REF!, "1st",#REF!, "&lt;-0.10")</f>
        <v>#VALUE!</v>
      </c>
      <c r="F5" s="6" t="e">
        <f aca="false">SUM(C5:E5)</f>
        <v>#REF!</v>
      </c>
      <c r="G5" s="7"/>
      <c r="H5" s="4"/>
      <c r="I5" s="9" t="s">
        <v>7</v>
      </c>
      <c r="J5" s="6" t="e">
        <f aca="false">(COUNTIF(#REF!, "1st"))-K5-L5</f>
        <v>#REF!</v>
      </c>
      <c r="K5" s="6" t="e">
        <f aca="false">COUNTIFS(#REF!, "1st",#REF!, "&gt;0.05") + COUNTIFS(#REF!, "1st",#REF!, "&lt;-0.05") -L5</f>
        <v>#VALUE!</v>
      </c>
      <c r="L5" s="6" t="e">
        <f aca="false">COUNTIFS(#REF!, "1st",#REF!, "&gt;0.10") + COUNTIFS(#REF!, "1st",#REF!, "&lt;-0.10")</f>
        <v>#VALUE!</v>
      </c>
      <c r="M5" s="6" t="e">
        <f aca="false">SUM(J5:L5)</f>
        <v>#REF!</v>
      </c>
      <c r="N5" s="4"/>
    </row>
    <row r="6" customFormat="false" ht="14.25" hidden="false" customHeight="false" outlineLevel="0" collapsed="false">
      <c r="B6" s="5" t="s">
        <v>8</v>
      </c>
      <c r="C6" s="10" t="e">
        <f aca="false">(C5/$F$5)-(C4/$F$4)</f>
        <v>#REF!</v>
      </c>
      <c r="D6" s="10" t="e">
        <f aca="false">(D5/$F$5)-(D4/$F$4)</f>
        <v>#REF!</v>
      </c>
      <c r="E6" s="10" t="e">
        <f aca="false">(E5/$F$5)-(E4/$F$4)</f>
        <v>#REF!</v>
      </c>
      <c r="F6" s="6"/>
      <c r="G6" s="7"/>
      <c r="H6" s="4"/>
      <c r="I6" s="8" t="s">
        <v>8</v>
      </c>
      <c r="J6" s="10" t="e">
        <f aca="false">(J5/$M$5)-(J4/$M$4)</f>
        <v>#REF!</v>
      </c>
      <c r="K6" s="10" t="e">
        <f aca="false">(K5/$M$5)-(K4/$M$4)</f>
        <v>#REF!</v>
      </c>
      <c r="L6" s="10" t="e">
        <f aca="false">(L5/$M$5)-(L4/$M$4)</f>
        <v>#REF!</v>
      </c>
      <c r="M6" s="6"/>
      <c r="N6" s="4"/>
    </row>
    <row r="7" customFormat="false" ht="14.25" hidden="false" customHeight="false" outlineLevel="0" collapsed="false">
      <c r="B7" s="5" t="s">
        <v>9</v>
      </c>
      <c r="C7" s="6" t="e">
        <f aca="false">(COUNTIF(#REF!, "2nd")) -D7-E7</f>
        <v>#REF!</v>
      </c>
      <c r="D7" s="6" t="e">
        <f aca="false">COUNTIFS(#REF!, "2nd",#REF!, "&gt;0.05") + COUNTIFS(#REF!, "2nd",#REF!, "&lt;-0.05") -E7</f>
        <v>#VALUE!</v>
      </c>
      <c r="E7" s="6" t="e">
        <f aca="false">COUNTIFS(#REF!, "2nd",#REF!, "&gt;0.10") + COUNTIFS(#REF!, "2nd",#REF!, "&lt;-0.10")</f>
        <v>#VALUE!</v>
      </c>
      <c r="F7" s="6" t="e">
        <f aca="false">SUM(C7:E7)</f>
        <v>#REF!</v>
      </c>
      <c r="G7" s="7"/>
      <c r="H7" s="4"/>
      <c r="L7" s="4"/>
      <c r="M7" s="4"/>
      <c r="N7" s="4"/>
    </row>
    <row r="8" customFormat="false" ht="14.25" hidden="false" customHeight="false" outlineLevel="0" collapsed="false">
      <c r="B8" s="5" t="s">
        <v>8</v>
      </c>
      <c r="C8" s="10" t="e">
        <f aca="false">(C7/$F$7)-(C5/$F$5)</f>
        <v>#REF!</v>
      </c>
      <c r="D8" s="10" t="e">
        <f aca="false">(D7/$F$7)-(D5/$F$5)</f>
        <v>#REF!</v>
      </c>
      <c r="E8" s="10" t="e">
        <f aca="false">(E7/$F$7)-(E5/$F$5)</f>
        <v>#REF!</v>
      </c>
      <c r="F8" s="6"/>
      <c r="G8" s="7"/>
      <c r="H8" s="4"/>
      <c r="L8" s="4"/>
      <c r="M8" s="4"/>
      <c r="N8" s="4"/>
    </row>
    <row r="9" customFormat="false" ht="14.25" hidden="false" customHeight="false" outlineLevel="0" collapsed="false">
      <c r="B9" s="4"/>
      <c r="C9" s="7"/>
      <c r="D9" s="7"/>
      <c r="E9" s="7"/>
      <c r="F9" s="7"/>
      <c r="G9" s="7"/>
      <c r="H9" s="4"/>
      <c r="L9" s="4"/>
      <c r="M9" s="4"/>
      <c r="N9" s="4"/>
    </row>
    <row r="10" customFormat="false" ht="14.25" hidden="false" customHeight="false" outlineLevel="0" collapsed="false">
      <c r="B10" s="4" t="s">
        <v>10</v>
      </c>
      <c r="C10" s="7"/>
      <c r="D10" s="7"/>
      <c r="E10" s="7"/>
      <c r="F10" s="7"/>
      <c r="G10" s="7"/>
      <c r="H10" s="4"/>
      <c r="I10" s="2" t="s">
        <v>10</v>
      </c>
      <c r="L10" s="4"/>
      <c r="M10" s="4"/>
      <c r="N10" s="4"/>
    </row>
    <row r="11" customFormat="false" ht="14.25" hidden="false" customHeight="false" outlineLevel="0" collapsed="false">
      <c r="B11" s="5"/>
      <c r="C11" s="6" t="s">
        <v>2</v>
      </c>
      <c r="D11" s="6" t="s">
        <v>3</v>
      </c>
      <c r="E11" s="6" t="s">
        <v>4</v>
      </c>
      <c r="F11" s="6" t="s">
        <v>11</v>
      </c>
      <c r="G11" s="6" t="s">
        <v>5</v>
      </c>
      <c r="H11" s="4"/>
      <c r="I11" s="8"/>
      <c r="J11" s="6" t="s">
        <v>2</v>
      </c>
      <c r="K11" s="6" t="s">
        <v>3</v>
      </c>
      <c r="L11" s="6" t="s">
        <v>4</v>
      </c>
      <c r="M11" s="6" t="s">
        <v>11</v>
      </c>
      <c r="N11" s="5"/>
    </row>
    <row r="12" customFormat="false" ht="14.25" hidden="false" customHeight="false" outlineLevel="0" collapsed="false">
      <c r="B12" s="5" t="s">
        <v>6</v>
      </c>
      <c r="C12" s="6" t="n">
        <f aca="false">COUNTIF('Percent Difference '!$G:$J, "&gt;0") + COUNTIF('Percent Difference '!$G:$J, "&lt;0") + COUNTIF('Percent Difference '!$G:$J, "=0")-D12-E12</f>
        <v>333</v>
      </c>
      <c r="D12" s="6" t="n">
        <f aca="false">COUNTIF('Percent Difference '!$G:$J, "&gt;0.05") + COUNTIF('Percent Difference '!$G:$J, "&lt;-0.05") -E12</f>
        <v>135</v>
      </c>
      <c r="E12" s="6" t="n">
        <f aca="false">COUNTIF('Percent Difference '!$G:$J, "&gt;0.10") + COUNTIF('Percent Difference '!$G:$J, "&lt;-0.10")</f>
        <v>379</v>
      </c>
      <c r="F12" s="6" t="n">
        <f aca="false">COUNTIF('Percent Difference '!$G:$J, "NA")</f>
        <v>25</v>
      </c>
      <c r="G12" s="6" t="n">
        <f aca="false">SUM(C12:F12)</f>
        <v>872</v>
      </c>
      <c r="H12" s="4"/>
      <c r="I12" s="8" t="s">
        <v>6</v>
      </c>
      <c r="J12" s="6" t="e">
        <f aca="false">(M4*4)-K12-L12-M12</f>
        <v>#REF!</v>
      </c>
      <c r="K12" s="6" t="e">
        <f aca="false">COUNTIFS(#REF!,"none",#REF!,"&gt;0.05")+COUNTIFS(#REF!,"none",#REF!,"&lt;-0.05")+COUNTIFS(#REF!,"none",#REF!,"&gt;0.05")+COUNTIFS(#REF!,"none",#REF!,"&lt;-0.05")+COUNTIFS(#REF!,"none",#REF!,"&gt;0.05")+COUNTIFS(#REF!,"none",#REF!,"&lt;-0.05") + COUNTIFS(#REF!, "none",#REF!, "&gt;0.05") + COUNTIFS(#REF!, "none",#REF!, "&lt;-0.05") -L12</f>
        <v>#VALUE!</v>
      </c>
      <c r="L12" s="6" t="e">
        <f aca="false"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#VALUE!</v>
      </c>
      <c r="M12" s="6" t="e">
        <f aca="false">COUNTIFS(#REF!,"none",#REF!,"NA") + COUNTIFS(#REF!,"none",#REF!,"NA") + COUNTIFS(#REF!,"none",#REF!,"NA") + COUNTIFS(#REF!,"none",#REF!,"NA")</f>
        <v>#VALUE!</v>
      </c>
      <c r="N12" s="6" t="e">
        <f aca="false">SUM(J12:M12)</f>
        <v>#REF!</v>
      </c>
    </row>
    <row r="13" customFormat="false" ht="14.25" hidden="false" customHeight="false" outlineLevel="0" collapsed="false">
      <c r="B13" s="5" t="s">
        <v>7</v>
      </c>
      <c r="C13" s="6" t="e">
        <f aca="false">(F5*4)-D13-E13-F13</f>
        <v>#REF!</v>
      </c>
      <c r="D13" s="6" t="e">
        <f aca="false"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-E13</f>
        <v>#VALUE!</v>
      </c>
      <c r="E13" s="6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F13" s="6" t="e">
        <f aca="false">COUNTIFS(#REF!,"1st",#REF!,"NA") + COUNTIFS(#REF!,"1st",#REF!,"NA") + COUNTIFS(#REF!,"1st",#REF!,"NA") + COUNTIFS(#REF!,"1st",#REF!,"NA")</f>
        <v>#VALUE!</v>
      </c>
      <c r="G13" s="6" t="e">
        <f aca="false">SUM(C13:F13)</f>
        <v>#REF!</v>
      </c>
      <c r="H13" s="4"/>
      <c r="I13" s="9" t="s">
        <v>7</v>
      </c>
      <c r="J13" s="6" t="e">
        <f aca="false">(M5*4)-K13-L13-M13</f>
        <v>#REF!</v>
      </c>
      <c r="K13" s="6" t="e">
        <f aca="false"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-L13</f>
        <v>#VALUE!</v>
      </c>
      <c r="L13" s="6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M13" s="6" t="e">
        <f aca="false">COUNTIFS(#REF!,"1st",#REF!,"NA") + COUNTIFS(#REF!,"1st",#REF!,"NA") + COUNTIFS(#REF!,"1st",#REF!,"NA") + COUNTIFS(#REF!,"1st",#REF!,"NA")</f>
        <v>#VALUE!</v>
      </c>
      <c r="N13" s="6" t="e">
        <f aca="false">SUM(J13:M13)</f>
        <v>#REF!</v>
      </c>
    </row>
    <row r="14" customFormat="false" ht="14.25" hidden="false" customHeight="false" outlineLevel="0" collapsed="false">
      <c r="B14" s="5" t="s">
        <v>8</v>
      </c>
      <c r="C14" s="10" t="e">
        <f aca="false">(C13/$G$13)-(C12/$G$12)</f>
        <v>#REF!</v>
      </c>
      <c r="D14" s="10" t="e">
        <f aca="false">(D13/$G$13)-(D12/$G$12)</f>
        <v>#REF!</v>
      </c>
      <c r="E14" s="10" t="e">
        <f aca="false">(E13/$G$13)-(E12/$G$12)</f>
        <v>#REF!</v>
      </c>
      <c r="F14" s="10" t="e">
        <f aca="false">(F13/$G$13)-(F12/$G$12)</f>
        <v>#REF!</v>
      </c>
      <c r="G14" s="6"/>
      <c r="H14" s="4"/>
      <c r="I14" s="8" t="s">
        <v>8</v>
      </c>
      <c r="J14" s="10" t="e">
        <f aca="false">(J13/$N$13)-(J12/$N$12)</f>
        <v>#REF!</v>
      </c>
      <c r="K14" s="10" t="e">
        <f aca="false">(K13/$N$13)-(K12/$N$12)</f>
        <v>#REF!</v>
      </c>
      <c r="L14" s="10" t="e">
        <f aca="false">(L13/$N$13)-(L12/$N$12)</f>
        <v>#REF!</v>
      </c>
      <c r="M14" s="10" t="e">
        <f aca="false">(M13/$N$13)-(M12/$N$12)</f>
        <v>#REF!</v>
      </c>
      <c r="N14" s="6"/>
    </row>
    <row r="15" customFormat="false" ht="14.25" hidden="false" customHeight="false" outlineLevel="0" collapsed="false">
      <c r="B15" s="5" t="s">
        <v>9</v>
      </c>
      <c r="C15" s="6" t="e">
        <f aca="false">(F7*4)-D15-E15-F15</f>
        <v>#REF!</v>
      </c>
      <c r="D15" s="6" t="e">
        <f aca="false">COUNTIFS(#REF!,"2nd",#REF!,"&gt;0.05")+COUNTIFS(#REF!,"2nd",#REF!,"&lt;-0.05")+COUNTIFS(#REF!,"2nd",#REF!,"&gt;0.05")+COUNTIFS(#REF!,"2nd",#REF!,"&lt;-0.05")+COUNTIFS(#REF!,"2nd",#REF!,"&gt;0.05")+COUNTIFS(#REF!,"2nd",#REF!,"&lt;-0.05") + COUNTIFS(#REF!, "2nd",#REF!, "&gt;0.05") + COUNTIFS(#REF!, "2nd",#REF!, "&lt;-0.05") -E15</f>
        <v>#VALUE!</v>
      </c>
      <c r="E15" s="6" t="e">
        <f aca="false"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#VALUE!</v>
      </c>
      <c r="F15" s="6" t="e">
        <f aca="false">COUNTIFS(#REF!,"2nd",#REF!,"NA") + COUNTIFS(#REF!,"2nd",#REF!,"NA") + COUNTIFS(#REF!,"2nd",#REF!,"NA") + COUNTIFS(#REF!,"2nd",#REF!,"NA")</f>
        <v>#VALUE!</v>
      </c>
      <c r="G15" s="6" t="e">
        <f aca="false">SUM(C15:F15)</f>
        <v>#REF!</v>
      </c>
      <c r="H15" s="4"/>
      <c r="J15" s="4"/>
      <c r="K15" s="4"/>
      <c r="L15" s="4"/>
      <c r="M15" s="4"/>
      <c r="N15" s="4"/>
    </row>
    <row r="16" customFormat="false" ht="14.25" hidden="false" customHeight="false" outlineLevel="0" collapsed="false">
      <c r="B16" s="5" t="s">
        <v>8</v>
      </c>
      <c r="C16" s="10" t="e">
        <f aca="false">(C15/$G$15)-(C13/$G$13)</f>
        <v>#REF!</v>
      </c>
      <c r="D16" s="10" t="e">
        <f aca="false">(D15/$G$15)-(D13/$G$13)</f>
        <v>#REF!</v>
      </c>
      <c r="E16" s="10" t="e">
        <f aca="false">(E15/$G$15)-(E13/$G$13)</f>
        <v>#REF!</v>
      </c>
      <c r="F16" s="10" t="e">
        <f aca="false">(F15/$G$15)-(F13/$G$13)</f>
        <v>#REF!</v>
      </c>
      <c r="G16" s="6"/>
      <c r="H16" s="4"/>
      <c r="J16" s="4"/>
      <c r="K16" s="4"/>
      <c r="L16" s="4"/>
      <c r="M16" s="4"/>
      <c r="N16" s="4"/>
    </row>
    <row r="17" customFormat="false" ht="14.25" hidden="false" customHeight="false" outlineLevel="0" collapsed="false">
      <c r="B17" s="4"/>
      <c r="C17" s="7"/>
      <c r="D17" s="7"/>
      <c r="E17" s="7"/>
      <c r="F17" s="7"/>
      <c r="G17" s="7"/>
      <c r="H17" s="4"/>
      <c r="J17" s="4"/>
      <c r="K17" s="4"/>
      <c r="L17" s="4"/>
      <c r="M17" s="4"/>
      <c r="N17" s="4"/>
    </row>
    <row r="18" customFormat="false" ht="14.25" hidden="false" customHeight="false" outlineLevel="0" collapsed="false">
      <c r="B18" s="4" t="s">
        <v>12</v>
      </c>
      <c r="C18" s="7"/>
      <c r="D18" s="7"/>
      <c r="E18" s="7"/>
      <c r="F18" s="7"/>
      <c r="G18" s="7"/>
      <c r="H18" s="4"/>
      <c r="I18" s="2" t="s">
        <v>10</v>
      </c>
      <c r="L18" s="4"/>
      <c r="M18" s="4"/>
      <c r="N18" s="4"/>
    </row>
    <row r="19" customFormat="false" ht="14.25" hidden="false" customHeight="false" outlineLevel="0" collapsed="false">
      <c r="B19" s="5"/>
      <c r="C19" s="6" t="s">
        <v>2</v>
      </c>
      <c r="D19" s="6" t="s">
        <v>3</v>
      </c>
      <c r="E19" s="6" t="s">
        <v>4</v>
      </c>
      <c r="F19" s="6" t="s">
        <v>11</v>
      </c>
      <c r="G19" s="6" t="s">
        <v>5</v>
      </c>
      <c r="H19" s="4"/>
      <c r="I19" s="8"/>
      <c r="J19" s="6" t="s">
        <v>2</v>
      </c>
      <c r="K19" s="6" t="s">
        <v>3</v>
      </c>
      <c r="L19" s="6" t="s">
        <v>4</v>
      </c>
      <c r="M19" s="6" t="s">
        <v>11</v>
      </c>
      <c r="N19" s="5"/>
    </row>
    <row r="20" customFormat="false" ht="14.25" hidden="false" customHeight="false" outlineLevel="0" collapsed="false">
      <c r="B20" s="5" t="s">
        <v>6</v>
      </c>
      <c r="C20" s="6" t="n">
        <f aca="false">COUNTIF('Percent Difference '!$K:$V, "&gt;0") + COUNTIF('Percent Difference '!$K:$V, "&lt;0") + COUNTIF('Percent Difference '!$K:$V, "=0")-D20-E20</f>
        <v>977</v>
      </c>
      <c r="D20" s="6" t="n">
        <f aca="false">COUNTIF('Percent Difference '!$K:$V, "&gt;0.05") + COUNTIF('Percent Difference '!$K:$V, "&lt;-0.05") -E20</f>
        <v>276</v>
      </c>
      <c r="E20" s="6" t="n">
        <f aca="false">COUNTIF('Percent Difference '!$K:$V, "&gt;0.10") + COUNTIF('Percent Difference '!$K:$V, "&lt;-0.10")</f>
        <v>1240</v>
      </c>
      <c r="F20" s="6" t="n">
        <f aca="false">COUNTIF('Percent Difference '!$K:$V, "NA")</f>
        <v>121</v>
      </c>
      <c r="G20" s="6" t="n">
        <f aca="false">SUM(C20:F20)</f>
        <v>2614</v>
      </c>
      <c r="H20" s="4"/>
      <c r="I20" s="8" t="s">
        <v>6</v>
      </c>
      <c r="J20" s="6" t="e">
        <f aca="false">(N12*3)-K20-L20-M20</f>
        <v>#REF!</v>
      </c>
      <c r="K20" s="6" t="e">
        <f aca="false">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-L20</f>
        <v>#VALUE!</v>
      </c>
      <c r="L20" s="6" t="e">
        <f aca="false"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#VALUE!</v>
      </c>
      <c r="M20" s="6" t="e">
        <f aca="false">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+COUNTIFS(#REF!,"none",#REF!,"NA")</f>
        <v>#VALUE!</v>
      </c>
      <c r="N20" s="6" t="e">
        <f aca="false">SUM(J20:M20)</f>
        <v>#REF!</v>
      </c>
    </row>
    <row r="21" customFormat="false" ht="14.25" hidden="false" customHeight="false" outlineLevel="0" collapsed="false">
      <c r="B21" s="5" t="s">
        <v>7</v>
      </c>
      <c r="C21" s="6" t="e">
        <f aca="false">(F5*12)-D21-E21-F21</f>
        <v>#REF!</v>
      </c>
      <c r="D21" s="6" t="e">
        <f aca="false"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-E21</f>
        <v>#VALUE!</v>
      </c>
      <c r="E21" s="6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F21" s="6" t="e">
        <f aca="false"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#VALUE!</v>
      </c>
      <c r="G21" s="6" t="e">
        <f aca="false">SUM(C21:F21)</f>
        <v>#REF!</v>
      </c>
      <c r="H21" s="4"/>
      <c r="I21" s="5" t="s">
        <v>7</v>
      </c>
      <c r="J21" s="6" t="e">
        <f aca="false">(M5*12)-K21-L21-M21</f>
        <v>#REF!</v>
      </c>
      <c r="K21" s="6" t="e">
        <f aca="false"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-L21</f>
        <v>#VALUE!</v>
      </c>
      <c r="L21" s="6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M21" s="6" t="e">
        <f aca="false"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#VALUE!</v>
      </c>
      <c r="N21" s="6" t="e">
        <f aca="false">SUM(J21:M21)</f>
        <v>#REF!</v>
      </c>
    </row>
    <row r="22" customFormat="false" ht="14.25" hidden="false" customHeight="false" outlineLevel="0" collapsed="false">
      <c r="B22" s="5" t="s">
        <v>8</v>
      </c>
      <c r="C22" s="10" t="e">
        <f aca="false">(C21/$G$21)-(C20/$G$20)</f>
        <v>#REF!</v>
      </c>
      <c r="D22" s="10" t="e">
        <f aca="false">(D21/$G$21)-(D20/$G$20)</f>
        <v>#REF!</v>
      </c>
      <c r="E22" s="10" t="e">
        <f aca="false">(E21/$G$21)-(E20/$G$20)</f>
        <v>#REF!</v>
      </c>
      <c r="F22" s="10" t="e">
        <f aca="false">(F21/$G$21)-(F20/$G$20)</f>
        <v>#REF!</v>
      </c>
      <c r="G22" s="6"/>
      <c r="H22" s="4"/>
      <c r="I22" s="8" t="s">
        <v>8</v>
      </c>
      <c r="J22" s="10" t="e">
        <f aca="false">(J21/$N$21)-(J20/$N$20)</f>
        <v>#REF!</v>
      </c>
      <c r="K22" s="10" t="e">
        <f aca="false">(K21/$N$21)-(K20/$N$20)</f>
        <v>#REF!</v>
      </c>
      <c r="L22" s="10" t="e">
        <f aca="false">(L21/$N$21)-(L20/$N$20)</f>
        <v>#REF!</v>
      </c>
      <c r="M22" s="10" t="e">
        <f aca="false">(M21/$N$21)-(M20/$N$20)</f>
        <v>#REF!</v>
      </c>
      <c r="N22" s="6"/>
    </row>
    <row r="23" customFormat="false" ht="14.25" hidden="false" customHeight="false" outlineLevel="0" collapsed="false">
      <c r="B23" s="5" t="s">
        <v>9</v>
      </c>
      <c r="C23" s="6" t="e">
        <f aca="false">(F7*12)-D23-E23-F23</f>
        <v>#REF!</v>
      </c>
      <c r="D23" s="6" t="e">
        <f aca="false">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-E23</f>
        <v>#VALUE!</v>
      </c>
      <c r="E23" s="6" t="e">
        <f aca="false"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#VALUE!</v>
      </c>
      <c r="F23" s="6" t="e">
        <f aca="false">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+COUNTIFS(#REF!,"2nd",#REF!,"NA")</f>
        <v>#VALUE!</v>
      </c>
      <c r="G23" s="6" t="e">
        <f aca="false">SUM(C23:F23)</f>
        <v>#REF!</v>
      </c>
      <c r="H23" s="4"/>
      <c r="I23" s="4"/>
      <c r="J23" s="4"/>
      <c r="K23" s="4"/>
      <c r="L23" s="4"/>
      <c r="M23" s="4"/>
      <c r="N23" s="4"/>
    </row>
    <row r="24" customFormat="false" ht="14.25" hidden="false" customHeight="false" outlineLevel="0" collapsed="false">
      <c r="B24" s="5" t="s">
        <v>8</v>
      </c>
      <c r="C24" s="10" t="e">
        <f aca="false">(C23/$G$23)-(C21/$G$21)</f>
        <v>#REF!</v>
      </c>
      <c r="D24" s="10" t="e">
        <f aca="false">(D23/$G$23)-(D21/$G$21)</f>
        <v>#REF!</v>
      </c>
      <c r="E24" s="10" t="e">
        <f aca="false">(E23/$G$23)-(E21/$G$21)</f>
        <v>#REF!</v>
      </c>
      <c r="F24" s="10" t="e">
        <f aca="false">(F23/$G$23)-(F21/$G$21)</f>
        <v>#REF!</v>
      </c>
      <c r="G24" s="6"/>
      <c r="H24" s="4"/>
      <c r="I24" s="4"/>
      <c r="J24" s="4"/>
      <c r="K24" s="4"/>
      <c r="L24" s="4"/>
      <c r="M24" s="4"/>
      <c r="N24" s="4"/>
    </row>
    <row r="25" customFormat="false" ht="14.25" hidden="false" customHeight="false" outlineLevel="0" collapsed="false">
      <c r="B25" s="4"/>
      <c r="H25" s="4"/>
      <c r="I25" s="4"/>
      <c r="J25" s="4"/>
      <c r="K25" s="4"/>
      <c r="L25" s="4"/>
      <c r="M25" s="4"/>
      <c r="N25" s="4"/>
    </row>
    <row r="26" customFormat="false" ht="14.25" hidden="false" customHeight="false" outlineLevel="0" collapsed="false">
      <c r="B26" s="4"/>
      <c r="H26" s="4"/>
      <c r="I26" s="4"/>
      <c r="J26" s="4"/>
      <c r="K26" s="4"/>
      <c r="L26" s="4"/>
      <c r="M26" s="4"/>
      <c r="N26" s="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23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1" topLeftCell="A2" activePane="bottomLeft" state="frozen"/>
      <selection pane="topLeft" activeCell="A1" activeCellId="0" sqref="A1"/>
      <selection pane="bottomLeft" activeCell="B15" activeCellId="0" sqref="B15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1" width="73.42"/>
    <col collapsed="false" customWidth="true" hidden="false" outlineLevel="0" max="3" min="3" style="12" width="14.71"/>
    <col collapsed="false" customWidth="true" hidden="false" outlineLevel="0" max="4" min="4" style="13" width="10.57"/>
    <col collapsed="false" customWidth="true" hidden="false" outlineLevel="0" max="5" min="5" style="14" width="15.42"/>
    <col collapsed="false" customWidth="true" hidden="false" outlineLevel="0" max="6" min="6" style="15" width="9.57"/>
    <col collapsed="false" customWidth="true" hidden="false" outlineLevel="0" max="7" min="7" style="15" width="12.29"/>
    <col collapsed="false" customWidth="true" hidden="false" outlineLevel="0" max="8" min="8" style="15" width="13"/>
    <col collapsed="false" customWidth="true" hidden="false" outlineLevel="0" max="9" min="9" style="15" width="12.57"/>
    <col collapsed="false" customWidth="true" hidden="false" outlineLevel="0" max="10" min="10" style="15" width="12.29"/>
    <col collapsed="false" customWidth="true" hidden="false" outlineLevel="0" max="11" min="11" style="15" width="8.42"/>
    <col collapsed="false" customWidth="true" hidden="false" outlineLevel="0" max="13" min="12" style="15" width="8.57"/>
    <col collapsed="false" customWidth="true" hidden="false" outlineLevel="0" max="14" min="14" style="15" width="9.29"/>
    <col collapsed="false" customWidth="true" hidden="false" outlineLevel="0" max="15" min="15" style="15" width="9.71"/>
    <col collapsed="false" customWidth="true" hidden="false" outlineLevel="0" max="16" min="16" style="15" width="9.42"/>
    <col collapsed="false" customWidth="false" hidden="false" outlineLevel="0" max="18" min="17" style="15" width="8.71"/>
    <col collapsed="false" customWidth="true" hidden="false" outlineLevel="0" max="19" min="19" style="15" width="9"/>
    <col collapsed="false" customWidth="true" hidden="false" outlineLevel="0" max="20" min="20" style="15" width="8.42"/>
    <col collapsed="false" customWidth="true" hidden="false" outlineLevel="0" max="22" min="21" style="15" width="8.57"/>
  </cols>
  <sheetData>
    <row r="1" s="22" customFormat="true" ht="15" hidden="false" customHeight="false" outlineLevel="0" collapsed="false">
      <c r="A1" s="16" t="s">
        <v>13</v>
      </c>
      <c r="B1" s="17" t="s">
        <v>14</v>
      </c>
      <c r="C1" s="18" t="s">
        <v>15</v>
      </c>
      <c r="D1" s="19" t="s">
        <v>16</v>
      </c>
      <c r="E1" s="20" t="s">
        <v>17</v>
      </c>
      <c r="F1" s="21" t="s">
        <v>5</v>
      </c>
      <c r="G1" s="21" t="s">
        <v>18</v>
      </c>
      <c r="H1" s="21" t="s">
        <v>19</v>
      </c>
      <c r="I1" s="21" t="s">
        <v>20</v>
      </c>
      <c r="J1" s="21" t="s">
        <v>21</v>
      </c>
      <c r="K1" s="21" t="s">
        <v>22</v>
      </c>
      <c r="L1" s="21" t="s">
        <v>23</v>
      </c>
      <c r="M1" s="21" t="s">
        <v>24</v>
      </c>
      <c r="N1" s="21" t="s">
        <v>25</v>
      </c>
      <c r="O1" s="21" t="s">
        <v>26</v>
      </c>
      <c r="P1" s="21" t="s">
        <v>27</v>
      </c>
      <c r="Q1" s="21" t="s">
        <v>28</v>
      </c>
      <c r="R1" s="21" t="s">
        <v>29</v>
      </c>
      <c r="S1" s="21" t="s">
        <v>30</v>
      </c>
      <c r="T1" s="21" t="s">
        <v>31</v>
      </c>
      <c r="U1" s="21" t="s">
        <v>32</v>
      </c>
      <c r="V1" s="21" t="s">
        <v>33</v>
      </c>
    </row>
    <row r="2" customFormat="false" ht="14.9" hidden="false" customHeight="false" outlineLevel="0" collapsed="false">
      <c r="A2" s="23" t="n">
        <v>8059100</v>
      </c>
      <c r="B2" s="24" t="s">
        <v>34</v>
      </c>
      <c r="C2" s="12" t="s">
        <v>35</v>
      </c>
      <c r="D2" s="13" t="n">
        <v>45839</v>
      </c>
      <c r="E2" s="25" t="n">
        <v>0.625</v>
      </c>
      <c r="F2" s="15" t="n">
        <v>-0.0073</v>
      </c>
      <c r="G2" s="15" t="n">
        <v>0</v>
      </c>
      <c r="H2" s="15" t="n">
        <v>0.0146</v>
      </c>
      <c r="I2" s="15" t="n">
        <v>0.0396</v>
      </c>
      <c r="J2" s="15" t="n">
        <v>-0.0667</v>
      </c>
      <c r="K2" s="15" t="n">
        <v>0</v>
      </c>
      <c r="L2" s="15" t="n">
        <v>0</v>
      </c>
      <c r="M2" s="15" t="n">
        <v>0</v>
      </c>
      <c r="N2" s="15" t="n">
        <v>0.0328</v>
      </c>
      <c r="O2" s="15" t="n">
        <v>0</v>
      </c>
      <c r="P2" s="15" t="n">
        <v>0</v>
      </c>
      <c r="Q2" s="15" t="n">
        <v>0.1538</v>
      </c>
      <c r="R2" s="15" t="n">
        <v>0.0225</v>
      </c>
      <c r="S2" s="15" t="n">
        <v>0.04</v>
      </c>
      <c r="T2" s="15" t="n">
        <v>-0.1573</v>
      </c>
      <c r="U2" s="15" t="n">
        <v>0</v>
      </c>
      <c r="V2" s="15" t="n">
        <v>2</v>
      </c>
      <c r="W2" s="4"/>
      <c r="X2" s="4" t="s">
        <v>36</v>
      </c>
      <c r="Y2" s="4"/>
      <c r="Z2" s="26" t="s">
        <v>37</v>
      </c>
      <c r="AA2" s="26"/>
    </row>
    <row r="3" customFormat="false" ht="14.9" hidden="false" customHeight="false" outlineLevel="0" collapsed="false">
      <c r="A3" s="23" t="n">
        <v>8008400</v>
      </c>
      <c r="B3" s="24" t="s">
        <v>38</v>
      </c>
      <c r="C3" s="12" t="s">
        <v>39</v>
      </c>
      <c r="D3" s="13" t="n">
        <v>45118</v>
      </c>
      <c r="E3" s="14" t="s">
        <v>40</v>
      </c>
      <c r="F3" s="15" t="n">
        <v>0.0156075808249721</v>
      </c>
      <c r="G3" s="15" t="n">
        <v>0.00626959247648903</v>
      </c>
      <c r="H3" s="15" t="n">
        <v>0.0496894409937888</v>
      </c>
      <c r="I3" s="15" t="n">
        <v>-0.0194174757281553</v>
      </c>
      <c r="J3" s="15" t="n">
        <v>-0.0130718954248366</v>
      </c>
      <c r="K3" s="15" t="n">
        <v>-0.025974025974026</v>
      </c>
      <c r="L3" s="15" t="n">
        <v>0.0344827586206897</v>
      </c>
      <c r="M3" s="15" t="n">
        <v>-0.4</v>
      </c>
      <c r="N3" s="15" t="n">
        <v>-0.857142857142857</v>
      </c>
      <c r="O3" s="15" t="n">
        <v>0.187919463087248</v>
      </c>
      <c r="P3" s="15" t="n">
        <v>-2</v>
      </c>
      <c r="Q3" s="15" t="n">
        <v>-0.142857142857143</v>
      </c>
      <c r="R3" s="15" t="n">
        <v>0.426229508196721</v>
      </c>
      <c r="S3" s="15" t="n">
        <v>-1.71428571428571</v>
      </c>
      <c r="T3" s="15" t="n">
        <v>0</v>
      </c>
      <c r="U3" s="15" t="n">
        <v>0.113207547169811</v>
      </c>
      <c r="V3" s="15" t="n">
        <v>-0.142857142857143</v>
      </c>
      <c r="W3" s="4"/>
      <c r="X3" s="4"/>
      <c r="Y3" s="4"/>
      <c r="Z3" s="4"/>
      <c r="AA3" s="4"/>
    </row>
    <row r="4" customFormat="false" ht="14.9" hidden="false" customHeight="false" outlineLevel="0" collapsed="false">
      <c r="A4" s="23" t="n">
        <v>8018400</v>
      </c>
      <c r="B4" s="24" t="s">
        <v>41</v>
      </c>
      <c r="C4" s="12" t="s">
        <v>42</v>
      </c>
      <c r="D4" s="13" t="n">
        <v>45379</v>
      </c>
      <c r="E4" s="14" t="s">
        <v>43</v>
      </c>
      <c r="F4" s="15" t="n">
        <v>-0.280433060470029</v>
      </c>
      <c r="G4" s="15" t="n">
        <v>-0.268493150684932</v>
      </c>
      <c r="H4" s="15" t="n">
        <v>-0.00763941940412529</v>
      </c>
      <c r="I4" s="15" t="n">
        <v>-0.368663594470046</v>
      </c>
      <c r="J4" s="15" t="n">
        <v>-0.856164383561644</v>
      </c>
      <c r="K4" s="15" t="n">
        <v>-1.18730158730159</v>
      </c>
      <c r="L4" s="15" t="n">
        <v>0.10760667903525</v>
      </c>
      <c r="M4" s="15" t="n">
        <v>-2</v>
      </c>
      <c r="N4" s="15" t="n">
        <v>-0.464646464646465</v>
      </c>
      <c r="O4" s="15" t="n">
        <v>0.205405405405405</v>
      </c>
      <c r="P4" s="15" t="n">
        <v>-1.92</v>
      </c>
      <c r="Q4" s="15" t="n">
        <v>-0.0689655172413793</v>
      </c>
      <c r="R4" s="15" t="n">
        <v>-0.0185185185185185</v>
      </c>
      <c r="S4" s="15" t="n">
        <v>-2</v>
      </c>
      <c r="T4" s="15" t="n">
        <v>-0.0731707317073171</v>
      </c>
      <c r="U4" s="15" t="n">
        <v>-0.0224719101123596</v>
      </c>
      <c r="V4" s="15" t="n">
        <v>-2</v>
      </c>
      <c r="W4" s="4"/>
      <c r="X4" s="4"/>
      <c r="Y4" s="4"/>
      <c r="Z4" s="4"/>
      <c r="AA4" s="4"/>
    </row>
    <row r="5" customFormat="false" ht="14.9" hidden="false" customHeight="false" outlineLevel="0" collapsed="false">
      <c r="A5" s="23" t="n">
        <v>8044600</v>
      </c>
      <c r="B5" s="24" t="s">
        <v>44</v>
      </c>
      <c r="C5" s="12" t="s">
        <v>45</v>
      </c>
      <c r="D5" s="13" t="n">
        <v>45114</v>
      </c>
      <c r="E5" s="14" t="s">
        <v>40</v>
      </c>
      <c r="F5" s="15" t="n">
        <v>-0.416918429003021</v>
      </c>
      <c r="G5" s="15" t="n">
        <v>-0.327272727272727</v>
      </c>
      <c r="H5" s="15" t="n">
        <v>-0.549618320610687</v>
      </c>
      <c r="I5" s="15" t="n">
        <v>-0.555555555555556</v>
      </c>
      <c r="J5" s="15" t="n">
        <v>-0.117647058823529</v>
      </c>
      <c r="K5" s="15" t="n">
        <v>0</v>
      </c>
      <c r="L5" s="15" t="n">
        <v>-0.304635761589404</v>
      </c>
      <c r="M5" s="15" t="n">
        <v>-2</v>
      </c>
      <c r="N5" s="15" t="n">
        <v>0</v>
      </c>
      <c r="O5" s="15" t="n">
        <v>-0.626086956521739</v>
      </c>
      <c r="P5" s="15" t="n">
        <v>0</v>
      </c>
      <c r="Q5" s="15" t="n">
        <v>-0.333333333333333</v>
      </c>
      <c r="R5" s="15" t="n">
        <v>1</v>
      </c>
      <c r="S5" s="15" t="n">
        <v>-2</v>
      </c>
      <c r="T5" s="15" t="n">
        <v>0.222222222222222</v>
      </c>
      <c r="U5" s="15" t="n">
        <v>0</v>
      </c>
      <c r="V5" s="15" t="n">
        <v>-0.285714285714286</v>
      </c>
      <c r="W5" s="4"/>
      <c r="X5" s="4"/>
      <c r="Y5" s="4"/>
      <c r="Z5" s="4"/>
      <c r="AA5" s="4"/>
    </row>
    <row r="6" customFormat="false" ht="14.9" hidden="false" customHeight="false" outlineLevel="0" collapsed="false">
      <c r="A6" s="23" t="n">
        <v>8022400</v>
      </c>
      <c r="B6" s="24" t="s">
        <v>46</v>
      </c>
      <c r="C6" s="12" t="s">
        <v>47</v>
      </c>
      <c r="D6" s="13" t="n">
        <v>45350</v>
      </c>
      <c r="E6" s="14" t="s">
        <v>43</v>
      </c>
      <c r="F6" s="15" t="n">
        <v>-0.317422434367542</v>
      </c>
      <c r="G6" s="15" t="n">
        <v>-0.456737588652482</v>
      </c>
      <c r="H6" s="15" t="n">
        <v>-0.144393241167435</v>
      </c>
      <c r="I6" s="15" t="n">
        <v>-0.439024390243902</v>
      </c>
      <c r="J6" s="15" t="n">
        <v>-0.108108108108108</v>
      </c>
      <c r="K6" s="15" t="n">
        <v>0.923076923076923</v>
      </c>
      <c r="L6" s="15" t="n">
        <v>-0.281833616298812</v>
      </c>
      <c r="M6" s="15" t="n">
        <v>-2</v>
      </c>
      <c r="N6" s="15" t="n">
        <v>0</v>
      </c>
      <c r="O6" s="15" t="n">
        <v>-0.150882825040128</v>
      </c>
      <c r="P6" s="15" t="n">
        <v>0</v>
      </c>
      <c r="Q6" s="15" t="n">
        <v>-0.475</v>
      </c>
      <c r="R6" s="15" t="n">
        <v>-0.4</v>
      </c>
      <c r="S6" s="15" t="n">
        <v>-0.32258064516129</v>
      </c>
      <c r="T6" s="15" t="n">
        <v>-1</v>
      </c>
      <c r="U6" s="15" t="n">
        <v>0.0444444444444444</v>
      </c>
      <c r="V6" s="15" t="n">
        <v>0.117647058823529</v>
      </c>
      <c r="W6" s="4"/>
      <c r="X6" s="4"/>
      <c r="Y6" s="4"/>
      <c r="Z6" s="4"/>
      <c r="AA6" s="4"/>
    </row>
    <row r="7" customFormat="false" ht="14.9" hidden="false" customHeight="false" outlineLevel="0" collapsed="false">
      <c r="A7" s="23" t="n">
        <v>8052100</v>
      </c>
      <c r="B7" s="24" t="s">
        <v>48</v>
      </c>
      <c r="C7" s="12" t="s">
        <v>49</v>
      </c>
      <c r="D7" s="13" t="n">
        <v>45772</v>
      </c>
      <c r="E7" s="25" t="n">
        <v>0.322916666666667</v>
      </c>
      <c r="F7" s="15" t="n">
        <v>-0.0335</v>
      </c>
      <c r="G7" s="15" t="n">
        <v>-0.0651</v>
      </c>
      <c r="H7" s="15" t="n">
        <v>-0.0241</v>
      </c>
      <c r="I7" s="15" t="n">
        <v>0.0351</v>
      </c>
      <c r="J7" s="15" t="n">
        <v>0</v>
      </c>
      <c r="K7" s="15" t="n">
        <v>0</v>
      </c>
      <c r="L7" s="15" t="n">
        <v>-0.069</v>
      </c>
      <c r="M7" s="15" t="n">
        <v>0</v>
      </c>
      <c r="N7" s="15" t="n">
        <v>0</v>
      </c>
      <c r="O7" s="15" t="n">
        <v>-0.026</v>
      </c>
      <c r="P7" s="15" t="n">
        <v>0</v>
      </c>
      <c r="Q7" s="15" t="n">
        <v>0</v>
      </c>
      <c r="R7" s="15" t="n">
        <v>0.6667</v>
      </c>
      <c r="S7" s="15" t="n">
        <v>0</v>
      </c>
      <c r="T7" s="15" t="n">
        <v>0</v>
      </c>
      <c r="U7" s="15" t="n">
        <v>0</v>
      </c>
      <c r="V7" s="15" t="n">
        <v>0</v>
      </c>
      <c r="W7" s="4"/>
      <c r="X7" s="4" t="s">
        <v>50</v>
      </c>
      <c r="Y7" s="4"/>
      <c r="Z7" s="26" t="s">
        <v>37</v>
      </c>
      <c r="AA7" s="26"/>
    </row>
    <row r="8" customFormat="false" ht="14.25" hidden="false" customHeight="false" outlineLevel="0" collapsed="false">
      <c r="A8" s="23" t="n">
        <v>8037200</v>
      </c>
      <c r="B8" s="24" t="s">
        <v>51</v>
      </c>
      <c r="C8" s="12" t="s">
        <v>52</v>
      </c>
      <c r="D8" s="13" t="n">
        <v>45391</v>
      </c>
      <c r="E8" s="2" t="s">
        <v>43</v>
      </c>
      <c r="F8" s="27" t="n">
        <v>-0.019</v>
      </c>
      <c r="G8" s="28" t="n">
        <v>0.205250596658711</v>
      </c>
      <c r="H8" s="29" t="n">
        <v>-0.0563380281690141</v>
      </c>
      <c r="I8" s="28" t="n">
        <v>-0.171875</v>
      </c>
      <c r="J8" s="29" t="n">
        <v>-0.079136690647482</v>
      </c>
      <c r="K8" s="28" t="n">
        <v>0.352941176470588</v>
      </c>
      <c r="L8" s="27" t="n">
        <v>0.00809716599190283</v>
      </c>
      <c r="M8" s="28" t="n">
        <v>0.792452830188679</v>
      </c>
      <c r="N8" s="28" t="n">
        <v>0.5</v>
      </c>
      <c r="O8" s="28" t="n">
        <v>-0.206896551724138</v>
      </c>
      <c r="P8" s="29" t="n">
        <v>0.0977777777777778</v>
      </c>
      <c r="Q8" s="29" t="n">
        <v>-0.0571428571428571</v>
      </c>
      <c r="R8" s="27" t="n">
        <v>-0.0295566502463054</v>
      </c>
      <c r="S8" s="28" t="n">
        <v>-2</v>
      </c>
      <c r="T8" s="29" t="n">
        <v>-0.1</v>
      </c>
      <c r="U8" s="29" t="n">
        <v>-0.0535714285714286</v>
      </c>
      <c r="V8" s="29" t="n">
        <v>-0.0909090909090909</v>
      </c>
      <c r="W8" s="4"/>
      <c r="X8" s="4" t="s">
        <v>50</v>
      </c>
      <c r="Y8" s="4"/>
      <c r="Z8" s="26" t="s">
        <v>37</v>
      </c>
      <c r="AA8" s="26"/>
    </row>
    <row r="9" customFormat="false" ht="14.9" hidden="false" customHeight="false" outlineLevel="0" collapsed="false">
      <c r="A9" s="23" t="n">
        <v>8057300</v>
      </c>
      <c r="B9" s="24" t="s">
        <v>53</v>
      </c>
      <c r="C9" s="12" t="s">
        <v>54</v>
      </c>
      <c r="D9" s="13" t="n">
        <v>45119</v>
      </c>
      <c r="E9" s="14" t="s">
        <v>40</v>
      </c>
      <c r="F9" s="30" t="n">
        <v>0.00531914893617021</v>
      </c>
      <c r="G9" s="30" t="n">
        <v>-0.0235294117647059</v>
      </c>
      <c r="H9" s="30" t="n">
        <v>0.0366300366300366</v>
      </c>
      <c r="I9" s="30" t="n">
        <v>-0.0253164556962025</v>
      </c>
      <c r="J9" s="30" t="n">
        <v>0.0132450331125828</v>
      </c>
      <c r="K9" s="15" t="n">
        <v>-0.0392156862745098</v>
      </c>
      <c r="L9" s="30" t="n">
        <v>0.0884955752212389</v>
      </c>
      <c r="M9" s="30" t="n">
        <v>-2</v>
      </c>
      <c r="N9" s="30" t="n">
        <v>0</v>
      </c>
      <c r="O9" s="30" t="n">
        <v>0.0540540540540541</v>
      </c>
      <c r="P9" s="30" t="n">
        <v>0.0253164556962025</v>
      </c>
      <c r="Q9" s="30" t="n">
        <v>0</v>
      </c>
      <c r="R9" s="30" t="n">
        <v>0.156028368794326</v>
      </c>
      <c r="S9" s="30" t="n">
        <v>-2</v>
      </c>
      <c r="T9" s="30" t="n">
        <v>-0.0465116279069767</v>
      </c>
      <c r="U9" s="30" t="n">
        <v>0.716049382716049</v>
      </c>
      <c r="V9" s="30" t="n">
        <v>-2</v>
      </c>
      <c r="W9" s="4"/>
      <c r="X9" s="4" t="s">
        <v>50</v>
      </c>
      <c r="Y9" s="4"/>
      <c r="Z9" s="26" t="s">
        <v>37</v>
      </c>
      <c r="AA9" s="26"/>
    </row>
    <row r="10" customFormat="false" ht="14.9" hidden="false" customHeight="false" outlineLevel="0" collapsed="false">
      <c r="A10" s="23" t="n">
        <v>8051400</v>
      </c>
      <c r="B10" s="24" t="s">
        <v>55</v>
      </c>
      <c r="C10" s="12" t="s">
        <v>56</v>
      </c>
      <c r="D10" s="13" t="n">
        <v>45776</v>
      </c>
      <c r="E10" s="25" t="n">
        <v>0.34375</v>
      </c>
      <c r="F10" s="15" t="n">
        <v>-0.0596</v>
      </c>
      <c r="G10" s="15" t="n">
        <v>0.0606</v>
      </c>
      <c r="H10" s="15" t="n">
        <v>-0.0417</v>
      </c>
      <c r="I10" s="15" t="n">
        <v>-0.3429</v>
      </c>
      <c r="J10" s="15" t="n">
        <v>-0.0282</v>
      </c>
      <c r="K10" s="15" t="n">
        <v>0.0339</v>
      </c>
      <c r="L10" s="15" t="n">
        <v>0.0822</v>
      </c>
      <c r="M10" s="15" t="n">
        <v>0</v>
      </c>
      <c r="N10" s="15" t="n">
        <v>-0.2222</v>
      </c>
      <c r="O10" s="15" t="n">
        <v>-0.0465</v>
      </c>
      <c r="P10" s="15" t="n">
        <v>0</v>
      </c>
      <c r="Q10" s="15" t="n">
        <v>0</v>
      </c>
      <c r="R10" s="15" t="n">
        <v>-0.0377</v>
      </c>
      <c r="S10" s="15" t="n">
        <v>-1.6923</v>
      </c>
      <c r="T10" s="15" t="n">
        <v>-0.069</v>
      </c>
      <c r="U10" s="15" t="n">
        <v>0</v>
      </c>
      <c r="V10" s="15" t="n">
        <v>0</v>
      </c>
      <c r="W10" s="4"/>
      <c r="X10" s="4" t="s">
        <v>50</v>
      </c>
      <c r="Y10" s="4"/>
      <c r="Z10" s="26" t="s">
        <v>37</v>
      </c>
      <c r="AA10" s="26" t="s">
        <v>57</v>
      </c>
    </row>
    <row r="11" customFormat="false" ht="14.9" hidden="false" customHeight="false" outlineLevel="0" collapsed="false">
      <c r="A11" s="23" t="n">
        <v>8037400</v>
      </c>
      <c r="B11" s="24" t="s">
        <v>58</v>
      </c>
      <c r="C11" s="12" t="s">
        <v>59</v>
      </c>
      <c r="D11" s="13" t="n">
        <v>45777</v>
      </c>
      <c r="E11" s="25" t="n">
        <v>0.322916666666667</v>
      </c>
      <c r="F11" s="15" t="n">
        <v>-0.2278</v>
      </c>
      <c r="G11" s="15" t="n">
        <v>-0.2353</v>
      </c>
      <c r="H11" s="15" t="n">
        <v>-0.2353</v>
      </c>
      <c r="I11" s="15" t="n">
        <v>-0.3158</v>
      </c>
      <c r="J11" s="15" t="n">
        <v>0</v>
      </c>
      <c r="K11" s="15" t="n">
        <v>-0.2857</v>
      </c>
      <c r="L11" s="15" t="n">
        <v>-0.2394</v>
      </c>
      <c r="M11" s="15" t="n">
        <v>0</v>
      </c>
      <c r="N11" s="15" t="n">
        <v>-0.1818</v>
      </c>
      <c r="O11" s="15" t="n">
        <v>-0.2081</v>
      </c>
      <c r="P11" s="15" t="n">
        <v>-1.3333</v>
      </c>
      <c r="Q11" s="15" t="n">
        <v>-0.6667</v>
      </c>
      <c r="R11" s="15" t="n">
        <v>0.2857</v>
      </c>
      <c r="S11" s="15" t="n">
        <v>0</v>
      </c>
      <c r="T11" s="15" t="n">
        <v>-2</v>
      </c>
      <c r="U11" s="15" t="n">
        <v>1.1429</v>
      </c>
      <c r="V11" s="15" t="n">
        <v>0</v>
      </c>
      <c r="W11" s="4"/>
      <c r="X11" s="4" t="s">
        <v>36</v>
      </c>
      <c r="Y11" s="4"/>
      <c r="Z11" s="26" t="s">
        <v>37</v>
      </c>
      <c r="AA11" s="26"/>
    </row>
    <row r="12" customFormat="false" ht="14.9" hidden="false" customHeight="false" outlineLevel="0" collapsed="false">
      <c r="A12" s="23" t="n">
        <v>8037300</v>
      </c>
      <c r="B12" s="24" t="s">
        <v>60</v>
      </c>
      <c r="C12" s="12" t="s">
        <v>61</v>
      </c>
      <c r="D12" s="13" t="n">
        <v>45778</v>
      </c>
      <c r="E12" s="25" t="n">
        <v>0.322916666666667</v>
      </c>
      <c r="F12" s="15" t="n">
        <v>-0.0159</v>
      </c>
      <c r="G12" s="15" t="n">
        <v>0.0153</v>
      </c>
      <c r="H12" s="15" t="n">
        <v>-0.013</v>
      </c>
      <c r="I12" s="15" t="n">
        <v>-0.0556</v>
      </c>
      <c r="J12" s="15" t="n">
        <v>-0.1</v>
      </c>
      <c r="K12" s="15" t="n">
        <v>0</v>
      </c>
      <c r="L12" s="15" t="n">
        <v>0.0185</v>
      </c>
      <c r="M12" s="15" t="n">
        <v>0</v>
      </c>
      <c r="N12" s="15" t="n">
        <v>-0.3529</v>
      </c>
      <c r="O12" s="15" t="n">
        <v>0.063</v>
      </c>
      <c r="P12" s="15" t="n">
        <v>-0.3784</v>
      </c>
      <c r="Q12" s="15" t="n">
        <v>-0.0328</v>
      </c>
      <c r="R12" s="15" t="n">
        <v>0.0952</v>
      </c>
      <c r="S12" s="15" t="n">
        <v>-0.2439</v>
      </c>
      <c r="T12" s="15" t="n">
        <v>-0.087</v>
      </c>
      <c r="U12" s="15" t="n">
        <v>0</v>
      </c>
      <c r="V12" s="15" t="n">
        <v>-2</v>
      </c>
      <c r="W12" s="4"/>
      <c r="X12" s="4" t="s">
        <v>50</v>
      </c>
      <c r="Y12" s="4"/>
      <c r="Z12" s="26" t="s">
        <v>37</v>
      </c>
      <c r="AA12" s="26"/>
    </row>
    <row r="13" customFormat="false" ht="14.9" hidden="false" customHeight="false" outlineLevel="0" collapsed="false">
      <c r="A13" s="23" t="n">
        <v>8048500</v>
      </c>
      <c r="B13" s="24" t="s">
        <v>62</v>
      </c>
      <c r="C13" s="12" t="s">
        <v>63</v>
      </c>
      <c r="D13" s="13" t="n">
        <v>45812</v>
      </c>
      <c r="E13" s="25" t="n">
        <v>0.635416666666667</v>
      </c>
      <c r="F13" s="15" t="n">
        <v>-0.011</v>
      </c>
      <c r="G13" s="15" t="n">
        <v>-0.0426</v>
      </c>
      <c r="H13" s="15" t="n">
        <v>0.0164</v>
      </c>
      <c r="I13" s="15" t="n">
        <v>0.0952</v>
      </c>
      <c r="J13" s="15" t="n">
        <v>-0.0465</v>
      </c>
      <c r="K13" s="15" t="n">
        <v>-1.4286</v>
      </c>
      <c r="L13" s="15" t="n">
        <v>0</v>
      </c>
      <c r="M13" s="15" t="n">
        <v>0</v>
      </c>
      <c r="N13" s="15" t="n">
        <v>0</v>
      </c>
      <c r="O13" s="15" t="n">
        <v>0.0174</v>
      </c>
      <c r="P13" s="15" t="n">
        <v>0</v>
      </c>
      <c r="Q13" s="15" t="n">
        <v>0</v>
      </c>
      <c r="R13" s="15" t="n">
        <v>0.2222</v>
      </c>
      <c r="S13" s="15" t="n">
        <v>0</v>
      </c>
      <c r="T13" s="15" t="n">
        <v>0</v>
      </c>
      <c r="U13" s="15" t="n">
        <v>-0.1538</v>
      </c>
      <c r="V13" s="15" t="n">
        <v>0</v>
      </c>
      <c r="W13" s="4"/>
      <c r="X13" s="4" t="s">
        <v>50</v>
      </c>
      <c r="Y13" s="4"/>
      <c r="Z13" s="26" t="s">
        <v>64</v>
      </c>
      <c r="AA13" s="26"/>
    </row>
    <row r="14" customFormat="false" ht="14.9" hidden="false" customHeight="false" outlineLevel="0" collapsed="false">
      <c r="A14" s="23" t="n">
        <v>8052000</v>
      </c>
      <c r="B14" s="24" t="s">
        <v>65</v>
      </c>
      <c r="C14" s="12" t="s">
        <v>66</v>
      </c>
      <c r="D14" s="13" t="n">
        <v>45812</v>
      </c>
      <c r="E14" s="25" t="n">
        <v>0.354166666666667</v>
      </c>
      <c r="F14" s="15" t="n">
        <v>-0.0706</v>
      </c>
      <c r="G14" s="15" t="n">
        <v>-0.0578</v>
      </c>
      <c r="H14" s="15" t="n">
        <v>0.0134</v>
      </c>
      <c r="I14" s="15" t="n">
        <v>-2</v>
      </c>
      <c r="J14" s="15" t="n">
        <v>-0.75</v>
      </c>
      <c r="K14" s="15" t="n">
        <v>0</v>
      </c>
      <c r="L14" s="15" t="n">
        <v>-0.0621</v>
      </c>
      <c r="M14" s="15" t="n">
        <v>0</v>
      </c>
      <c r="N14" s="15" t="n">
        <v>0</v>
      </c>
      <c r="O14" s="15" t="n">
        <v>0.0142</v>
      </c>
      <c r="P14" s="15" t="n">
        <v>0</v>
      </c>
      <c r="Q14" s="15" t="n">
        <v>0</v>
      </c>
      <c r="R14" s="15" t="n">
        <v>0</v>
      </c>
      <c r="S14" s="15" t="n">
        <v>-2</v>
      </c>
      <c r="T14" s="15" t="n">
        <v>0.2222</v>
      </c>
      <c r="U14" s="15" t="n">
        <v>0</v>
      </c>
      <c r="V14" s="15" t="n">
        <v>-2</v>
      </c>
      <c r="W14" s="4"/>
      <c r="X14" s="4" t="s">
        <v>50</v>
      </c>
      <c r="Y14" s="4"/>
      <c r="Z14" s="26" t="s">
        <v>64</v>
      </c>
      <c r="AA14" s="26"/>
    </row>
    <row r="15" customFormat="false" ht="14.9" hidden="false" customHeight="false" outlineLevel="0" collapsed="false">
      <c r="A15" s="23" t="n">
        <v>8015500</v>
      </c>
      <c r="B15" s="24" t="s">
        <v>67</v>
      </c>
      <c r="C15" s="12" t="s">
        <v>68</v>
      </c>
      <c r="D15" s="13" t="n">
        <v>45119</v>
      </c>
      <c r="E15" s="13" t="s">
        <v>43</v>
      </c>
      <c r="F15" s="15" t="n">
        <v>-0.0448555499239736</v>
      </c>
      <c r="G15" s="15" t="n">
        <v>-0.408376963350785</v>
      </c>
      <c r="H15" s="15" t="n">
        <v>-0.041335453100159</v>
      </c>
      <c r="I15" s="15" t="n">
        <v>0</v>
      </c>
      <c r="J15" s="15" t="n">
        <v>0</v>
      </c>
      <c r="K15" s="15" t="n">
        <v>-0.4</v>
      </c>
      <c r="L15" s="15" t="n">
        <v>-0.415770609318996</v>
      </c>
      <c r="M15" s="15" t="n">
        <v>0</v>
      </c>
      <c r="N15" s="15" t="n">
        <v>0</v>
      </c>
      <c r="O15" s="15" t="n">
        <v>-0.0425531914893617</v>
      </c>
      <c r="P15" s="15" t="n">
        <v>0</v>
      </c>
      <c r="Q15" s="15" t="n">
        <v>0</v>
      </c>
      <c r="R15" s="15" t="n">
        <v>0</v>
      </c>
      <c r="S15" s="15" t="n">
        <v>0</v>
      </c>
      <c r="T15" s="15" t="n">
        <v>0</v>
      </c>
      <c r="U15" s="15" t="n">
        <v>0</v>
      </c>
      <c r="V15" s="15" t="n">
        <v>0</v>
      </c>
      <c r="W15" s="4"/>
      <c r="X15" s="4"/>
      <c r="Y15" s="4"/>
      <c r="Z15" s="4"/>
      <c r="AA15" s="4"/>
    </row>
    <row r="16" customFormat="false" ht="14.9" hidden="false" customHeight="false" outlineLevel="0" collapsed="false">
      <c r="A16" s="23" t="n">
        <v>8025600</v>
      </c>
      <c r="B16" s="24" t="s">
        <v>69</v>
      </c>
      <c r="C16" s="12" t="s">
        <v>70</v>
      </c>
      <c r="D16" s="13" t="n">
        <v>45117</v>
      </c>
      <c r="E16" s="14" t="s">
        <v>40</v>
      </c>
      <c r="F16" s="15" t="n">
        <v>-0.036697247706422</v>
      </c>
      <c r="G16" s="15" t="n">
        <v>-0.0655737704918033</v>
      </c>
      <c r="H16" s="15" t="n">
        <v>-0.156521739130435</v>
      </c>
      <c r="I16" s="15" t="n">
        <v>0.0546448087431694</v>
      </c>
      <c r="J16" s="15" t="n">
        <v>-0.0341880341880342</v>
      </c>
      <c r="K16" s="15" t="n">
        <v>0</v>
      </c>
      <c r="L16" s="15" t="n">
        <v>-0.140845070422535</v>
      </c>
      <c r="M16" s="15" t="n">
        <v>0.0740740740740741</v>
      </c>
      <c r="N16" s="15" t="n">
        <v>0</v>
      </c>
      <c r="O16" s="15" t="n">
        <v>-0.117647058823529</v>
      </c>
      <c r="P16" s="15" t="n">
        <v>-0.24390243902439</v>
      </c>
      <c r="Q16" s="15" t="n">
        <v>0.0689655172413793</v>
      </c>
      <c r="R16" s="15" t="n">
        <v>0</v>
      </c>
      <c r="S16" s="15" t="n">
        <v>0.333333333333333</v>
      </c>
      <c r="T16" s="15" t="n">
        <v>-0.0740740740740741</v>
      </c>
      <c r="U16" s="15" t="n">
        <v>-0.5625</v>
      </c>
      <c r="V16" s="15" t="n">
        <v>1.30769230769231</v>
      </c>
      <c r="W16" s="4"/>
      <c r="X16" s="4"/>
      <c r="Y16" s="4"/>
      <c r="Z16" s="4"/>
      <c r="AA16" s="4"/>
    </row>
    <row r="17" customFormat="false" ht="14.9" hidden="false" customHeight="false" outlineLevel="0" collapsed="false">
      <c r="A17" s="23" t="n">
        <v>8043800</v>
      </c>
      <c r="B17" s="24" t="s">
        <v>71</v>
      </c>
      <c r="C17" s="12" t="s">
        <v>72</v>
      </c>
      <c r="D17" s="13" t="n">
        <v>45098</v>
      </c>
      <c r="E17" s="2" t="s">
        <v>40</v>
      </c>
      <c r="F17" s="15" t="n">
        <v>-0.38228055783429</v>
      </c>
      <c r="G17" s="15" t="n">
        <v>0</v>
      </c>
      <c r="H17" s="15" t="n">
        <v>0</v>
      </c>
      <c r="I17" s="15" t="n">
        <v>-0.13682092555332</v>
      </c>
      <c r="J17" s="15" t="n">
        <v>-0.0977948226270374</v>
      </c>
      <c r="K17" s="15" t="n">
        <v>-0.0952380952380952</v>
      </c>
      <c r="L17" s="15" t="n">
        <v>0.0769230769230769</v>
      </c>
      <c r="M17" s="15" t="n">
        <v>0.153846153846154</v>
      </c>
      <c r="N17" s="15" t="n">
        <v>-0.102564102564103</v>
      </c>
      <c r="O17" s="15" t="n">
        <v>0.142857142857143</v>
      </c>
      <c r="P17" s="15" t="n">
        <v>0</v>
      </c>
      <c r="Q17" s="15" t="n">
        <v>-0.181818181818182</v>
      </c>
      <c r="R17" s="15" t="n">
        <v>-0.124463519313305</v>
      </c>
      <c r="S17" s="15" t="n">
        <v>-0.352941176470588</v>
      </c>
      <c r="T17" s="15" t="n">
        <v>-0.0350877192982456</v>
      </c>
      <c r="U17" s="15" t="n">
        <v>-0.115107913669065</v>
      </c>
      <c r="V17" s="15" t="n">
        <v>-0.0210526315789474</v>
      </c>
      <c r="W17" s="4"/>
      <c r="X17" s="4"/>
      <c r="Y17" s="4"/>
      <c r="Z17" s="4"/>
      <c r="AA17" s="4"/>
    </row>
    <row r="18" customFormat="false" ht="14.9" hidden="false" customHeight="false" outlineLevel="0" collapsed="false">
      <c r="A18" s="23" t="n">
        <v>8013100</v>
      </c>
      <c r="B18" s="24" t="s">
        <v>73</v>
      </c>
      <c r="C18" s="12" t="s">
        <v>74</v>
      </c>
      <c r="D18" s="13" t="n">
        <v>45098</v>
      </c>
      <c r="E18" s="2" t="s">
        <v>40</v>
      </c>
      <c r="F18" s="15" t="n">
        <v>-0.174546887312845</v>
      </c>
      <c r="G18" s="15" t="n">
        <v>0.0204778156996587</v>
      </c>
      <c r="H18" s="15" t="n">
        <v>-0.0208768267223382</v>
      </c>
      <c r="I18" s="15" t="n">
        <v>0.0860215053763441</v>
      </c>
      <c r="J18" s="15" t="n">
        <v>0</v>
      </c>
      <c r="K18" s="15" t="n">
        <v>-0.0952380952380952</v>
      </c>
      <c r="L18" s="15" t="n">
        <v>0.0258620689655172</v>
      </c>
      <c r="M18" s="15" t="n">
        <v>0.0198019801980198</v>
      </c>
      <c r="N18" s="15" t="n">
        <v>0.1</v>
      </c>
      <c r="O18" s="15" t="n">
        <v>-0.0246913580246914</v>
      </c>
      <c r="P18" s="15" t="n">
        <v>-0.117647058823529</v>
      </c>
      <c r="Q18" s="15" t="n">
        <v>0.0975609756097561</v>
      </c>
      <c r="R18" s="15" t="n">
        <v>0.125</v>
      </c>
      <c r="S18" s="15" t="n">
        <v>0.0555555555555556</v>
      </c>
      <c r="T18" s="15" t="n">
        <v>-0.0833333333333333</v>
      </c>
      <c r="U18" s="15" t="n">
        <v>0.0465116279069767</v>
      </c>
      <c r="V18" s="15" t="n">
        <v>0.105263157894737</v>
      </c>
      <c r="W18" s="4"/>
      <c r="X18" s="4"/>
      <c r="Y18" s="4"/>
      <c r="Z18" s="4"/>
      <c r="AA18" s="4"/>
    </row>
    <row r="19" customFormat="false" ht="14.9" hidden="false" customHeight="false" outlineLevel="0" collapsed="false">
      <c r="A19" s="23" t="n">
        <v>8038800</v>
      </c>
      <c r="B19" s="24" t="s">
        <v>75</v>
      </c>
      <c r="C19" s="12" t="s">
        <v>76</v>
      </c>
      <c r="D19" s="13" t="n">
        <v>45110</v>
      </c>
      <c r="E19" s="14" t="s">
        <v>77</v>
      </c>
      <c r="F19" s="15" t="n">
        <v>-0.200267022696929</v>
      </c>
      <c r="G19" s="15" t="n">
        <v>-0.260223048327138</v>
      </c>
      <c r="H19" s="15" t="n">
        <v>0.00542005420054201</v>
      </c>
      <c r="I19" s="15" t="n">
        <v>-0.844444444444444</v>
      </c>
      <c r="J19" s="15" t="n">
        <v>-0.285714285714286</v>
      </c>
      <c r="K19" s="15" t="n">
        <v>0</v>
      </c>
      <c r="L19" s="15" t="n">
        <v>-0.253275109170306</v>
      </c>
      <c r="M19" s="15" t="n">
        <v>-0.375</v>
      </c>
      <c r="N19" s="15" t="n">
        <v>-0.08</v>
      </c>
      <c r="O19" s="15" t="n">
        <v>0.051948051948052</v>
      </c>
      <c r="P19" s="15" t="n">
        <v>-0.909090909090909</v>
      </c>
      <c r="Q19" s="15" t="n">
        <v>0</v>
      </c>
      <c r="R19" s="15" t="n">
        <v>-0.4</v>
      </c>
      <c r="S19" s="15" t="n">
        <v>-1.34545454545455</v>
      </c>
      <c r="T19" s="15" t="n">
        <v>-0.181818181818182</v>
      </c>
      <c r="U19" s="15" t="n">
        <v>0.4</v>
      </c>
      <c r="V19" s="15" t="n">
        <v>-1.2</v>
      </c>
      <c r="W19" s="4"/>
      <c r="X19" s="4"/>
      <c r="Y19" s="4"/>
      <c r="Z19" s="4"/>
      <c r="AA19" s="4"/>
    </row>
    <row r="20" customFormat="false" ht="14.9" hidden="false" customHeight="false" outlineLevel="0" collapsed="false">
      <c r="A20" s="23" t="n">
        <v>8021000</v>
      </c>
      <c r="B20" s="24" t="s">
        <v>78</v>
      </c>
      <c r="C20" s="12" t="s">
        <v>79</v>
      </c>
      <c r="D20" s="13" t="n">
        <v>45104</v>
      </c>
      <c r="E20" s="14" t="s">
        <v>77</v>
      </c>
      <c r="F20" s="15" t="n">
        <v>-0.373333333333333</v>
      </c>
      <c r="G20" s="15" t="n">
        <v>-0.251497005988024</v>
      </c>
      <c r="H20" s="15" t="n">
        <v>-0.588235294117647</v>
      </c>
      <c r="I20" s="15" t="n">
        <v>0</v>
      </c>
      <c r="J20" s="15" t="n">
        <v>0</v>
      </c>
      <c r="K20" s="15" t="n">
        <v>-0.5</v>
      </c>
      <c r="L20" s="15" t="n">
        <v>-0.238993710691824</v>
      </c>
      <c r="M20" s="15" t="n">
        <v>0</v>
      </c>
      <c r="N20" s="15" t="n">
        <v>0</v>
      </c>
      <c r="O20" s="15" t="n">
        <v>-0.588235294117647</v>
      </c>
      <c r="P20" s="15" t="n">
        <v>0</v>
      </c>
      <c r="Q20" s="15" t="n">
        <v>0</v>
      </c>
      <c r="R20" s="15" t="n">
        <v>0</v>
      </c>
      <c r="S20" s="15" t="n">
        <v>0</v>
      </c>
      <c r="T20" s="15" t="n">
        <v>0</v>
      </c>
      <c r="U20" s="15" t="n">
        <v>0</v>
      </c>
      <c r="V20" s="15" t="n">
        <v>0</v>
      </c>
      <c r="W20" s="4"/>
      <c r="X20" s="4"/>
      <c r="Y20" s="4"/>
      <c r="Z20" s="4"/>
      <c r="AA20" s="4"/>
    </row>
    <row r="21" customFormat="false" ht="14.9" hidden="false" customHeight="false" outlineLevel="0" collapsed="false">
      <c r="A21" s="23" t="n">
        <v>8029100</v>
      </c>
      <c r="B21" s="24" t="s">
        <v>80</v>
      </c>
      <c r="C21" s="12" t="s">
        <v>81</v>
      </c>
      <c r="D21" s="13" t="n">
        <v>45125</v>
      </c>
      <c r="E21" s="14" t="s">
        <v>77</v>
      </c>
      <c r="F21" s="15" t="n">
        <v>-0.0347666971637694</v>
      </c>
      <c r="G21" s="15" t="n">
        <v>-0.0287474332648871</v>
      </c>
      <c r="H21" s="15" t="n">
        <v>-0.00763358778625954</v>
      </c>
      <c r="I21" s="15" t="n">
        <v>-0.37037037037037</v>
      </c>
      <c r="J21" s="15" t="n">
        <v>0</v>
      </c>
      <c r="K21" s="15" t="n">
        <v>0</v>
      </c>
      <c r="L21" s="15" t="n">
        <v>-0.027027027027027</v>
      </c>
      <c r="M21" s="15" t="n">
        <v>-0.0869565217391304</v>
      </c>
      <c r="N21" s="15" t="n">
        <v>-0.0253164556962025</v>
      </c>
      <c r="O21" s="15" t="n">
        <v>-0.00930232558139535</v>
      </c>
      <c r="P21" s="15" t="n">
        <v>0.133333333333333</v>
      </c>
      <c r="Q21" s="15" t="n">
        <v>0</v>
      </c>
      <c r="R21" s="15" t="n">
        <v>-0.666666666666667</v>
      </c>
      <c r="S21" s="15" t="n">
        <v>-0.418604651162791</v>
      </c>
      <c r="T21" s="15" t="n">
        <v>-0.105263157894737</v>
      </c>
      <c r="U21" s="15" t="n">
        <v>0.4</v>
      </c>
      <c r="V21" s="15" t="n">
        <v>0</v>
      </c>
      <c r="W21" s="4"/>
      <c r="X21" s="4"/>
      <c r="Y21" s="4"/>
      <c r="Z21" s="4"/>
      <c r="AA21" s="4"/>
    </row>
    <row r="22" customFormat="false" ht="14.9" hidden="false" customHeight="false" outlineLevel="0" collapsed="false">
      <c r="A22" s="23" t="n">
        <v>8013500</v>
      </c>
      <c r="B22" s="24" t="s">
        <v>82</v>
      </c>
      <c r="C22" s="12" t="s">
        <v>83</v>
      </c>
      <c r="D22" s="13" t="n">
        <v>45112</v>
      </c>
      <c r="E22" s="2" t="s">
        <v>43</v>
      </c>
      <c r="F22" s="15" t="n">
        <v>0.259172154280339</v>
      </c>
      <c r="G22" s="15" t="n">
        <v>-0.0151745068285281</v>
      </c>
      <c r="H22" s="15" t="n">
        <v>-0.0594059405940594</v>
      </c>
      <c r="I22" s="15" t="n">
        <v>-0.0242424242424242</v>
      </c>
      <c r="J22" s="15" t="n">
        <v>-0.0144927536231884</v>
      </c>
      <c r="K22" s="15" t="n">
        <v>1.30097087378641</v>
      </c>
      <c r="L22" s="15" t="n">
        <v>-1.45519713261649</v>
      </c>
      <c r="M22" s="15" t="n">
        <v>-0.0845070422535211</v>
      </c>
      <c r="N22" s="15" t="n">
        <v>-0.028169014084507</v>
      </c>
      <c r="O22" s="15" t="n">
        <v>-0.151724137931034</v>
      </c>
      <c r="P22" s="15" t="n">
        <v>0.508474576271186</v>
      </c>
      <c r="Q22" s="15" t="n">
        <v>-0.625</v>
      </c>
      <c r="R22" s="15" t="n">
        <v>0.0779220779220779</v>
      </c>
      <c r="S22" s="15" t="n">
        <v>0</v>
      </c>
      <c r="T22" s="15" t="n">
        <v>-0.666666666666667</v>
      </c>
      <c r="U22" s="15" t="n">
        <v>0.00975609756097561</v>
      </c>
      <c r="V22" s="15" t="n">
        <v>-0.0307692307692308</v>
      </c>
      <c r="W22" s="4"/>
      <c r="X22" s="4"/>
      <c r="Y22" s="4"/>
      <c r="Z22" s="4"/>
      <c r="AA22" s="4"/>
    </row>
    <row r="23" customFormat="false" ht="14.9" hidden="false" customHeight="false" outlineLevel="0" collapsed="false">
      <c r="A23" s="23" t="n">
        <v>8031600</v>
      </c>
      <c r="B23" s="24" t="s">
        <v>84</v>
      </c>
      <c r="C23" s="12" t="s">
        <v>85</v>
      </c>
      <c r="D23" s="13" t="n">
        <v>45348</v>
      </c>
      <c r="E23" s="14" t="s">
        <v>43</v>
      </c>
      <c r="F23" s="15" t="n">
        <v>-0.131117266851339</v>
      </c>
      <c r="G23" s="15" t="n">
        <v>-0.149253731343284</v>
      </c>
      <c r="H23" s="15" t="n">
        <v>-0.151150054764513</v>
      </c>
      <c r="I23" s="15" t="n">
        <v>0</v>
      </c>
      <c r="J23" s="15" t="n">
        <v>-0.0418848167539267</v>
      </c>
      <c r="K23" s="15" t="n">
        <v>-0.31304347826087</v>
      </c>
      <c r="L23" s="15" t="n">
        <v>-0.0913385826771654</v>
      </c>
      <c r="M23" s="15" t="n">
        <v>0</v>
      </c>
      <c r="N23" s="15" t="n">
        <v>0</v>
      </c>
      <c r="O23" s="15" t="n">
        <v>-0.0493827160493827</v>
      </c>
      <c r="P23" s="15" t="n">
        <v>-0.951456310679612</v>
      </c>
      <c r="Q23" s="15" t="n">
        <v>0</v>
      </c>
      <c r="R23" s="15" t="n">
        <v>0</v>
      </c>
      <c r="S23" s="15" t="n">
        <v>0</v>
      </c>
      <c r="T23" s="15" t="n">
        <v>-0.142857142857143</v>
      </c>
      <c r="U23" s="15" t="n">
        <v>0</v>
      </c>
      <c r="V23" s="15" t="n">
        <v>-0.0134228187919463</v>
      </c>
      <c r="W23" s="4"/>
      <c r="X23" s="4"/>
      <c r="Y23" s="4"/>
      <c r="Z23" s="4"/>
      <c r="AA23" s="4"/>
    </row>
    <row r="24" customFormat="false" ht="14.9" hidden="false" customHeight="false" outlineLevel="0" collapsed="false">
      <c r="A24" s="23" t="n">
        <v>8052700</v>
      </c>
      <c r="B24" s="24" t="s">
        <v>86</v>
      </c>
      <c r="C24" s="12" t="s">
        <v>87</v>
      </c>
      <c r="D24" s="13" t="n">
        <v>45355</v>
      </c>
      <c r="E24" s="14" t="s">
        <v>43</v>
      </c>
      <c r="F24" s="15" t="n">
        <v>-0.0621453661172656</v>
      </c>
      <c r="G24" s="15" t="n">
        <v>-0.132126696832579</v>
      </c>
      <c r="H24" s="15" t="n">
        <v>-0.0290697674418605</v>
      </c>
      <c r="I24" s="15" t="n">
        <v>-0.0193103448275862</v>
      </c>
      <c r="J24" s="15" t="n">
        <v>-0.0606060606060606</v>
      </c>
      <c r="K24" s="15" t="n">
        <v>-0.96875</v>
      </c>
      <c r="L24" s="15" t="n">
        <v>-0.0256410256410256</v>
      </c>
      <c r="M24" s="15" t="n">
        <v>-0.0101522842639594</v>
      </c>
      <c r="N24" s="15" t="n">
        <v>-0.10126582278481</v>
      </c>
      <c r="O24" s="15" t="n">
        <v>-0.0142857142857143</v>
      </c>
      <c r="P24" s="15" t="n">
        <v>-0.0816326530612245</v>
      </c>
      <c r="Q24" s="15" t="n">
        <v>-0.19672131147541</v>
      </c>
      <c r="R24" s="15" t="n">
        <v>0.67741935483871</v>
      </c>
      <c r="S24" s="15" t="n">
        <v>-2</v>
      </c>
      <c r="T24" s="15" t="n">
        <v>-0.230769230769231</v>
      </c>
      <c r="U24" s="15" t="n">
        <v>0.757142857142857</v>
      </c>
      <c r="V24" s="15" t="n">
        <v>-1.96396396396396</v>
      </c>
      <c r="W24" s="4"/>
      <c r="X24" s="4"/>
      <c r="Y24" s="4"/>
      <c r="Z24" s="4"/>
      <c r="AA24" s="4"/>
    </row>
    <row r="25" customFormat="false" ht="14.9" hidden="false" customHeight="false" outlineLevel="0" collapsed="false">
      <c r="A25" s="23" t="n">
        <v>8005200</v>
      </c>
      <c r="B25" s="24" t="s">
        <v>88</v>
      </c>
      <c r="C25" s="12" t="s">
        <v>89</v>
      </c>
      <c r="D25" s="13" t="n">
        <v>45098</v>
      </c>
      <c r="E25" s="13" t="s">
        <v>43</v>
      </c>
      <c r="F25" s="15" t="n">
        <v>0.0144</v>
      </c>
      <c r="G25" s="15" t="n">
        <v>0.0127118644067797</v>
      </c>
      <c r="H25" s="15" t="n">
        <v>0.0210249671484888</v>
      </c>
      <c r="I25" s="15" t="n">
        <v>-0.0421487603305785</v>
      </c>
      <c r="J25" s="15" t="n">
        <v>-0.20801317233809</v>
      </c>
      <c r="K25" s="15" t="n">
        <v>-0.161971830985916</v>
      </c>
      <c r="L25" s="15" t="n">
        <v>0.0886939571150097</v>
      </c>
      <c r="M25" s="15" t="n">
        <v>-0.254716981132075</v>
      </c>
      <c r="N25" s="15" t="n">
        <v>-0.0963855421686747</v>
      </c>
      <c r="O25" s="15" t="n">
        <v>0.0444915254237288</v>
      </c>
      <c r="P25" s="15" t="n">
        <v>-0.00404040404040404</v>
      </c>
      <c r="Q25" s="15" t="n">
        <v>-0.072202166064982</v>
      </c>
      <c r="R25" s="15" t="n">
        <v>0.031210986267166</v>
      </c>
      <c r="S25" s="15" t="n">
        <v>-0.424242424242424</v>
      </c>
      <c r="T25" s="15" t="n">
        <v>-0.16235632183908</v>
      </c>
      <c r="U25" s="15" t="n">
        <v>0.0138121546961326</v>
      </c>
      <c r="V25" s="15" t="n">
        <v>-0.686567164179105</v>
      </c>
      <c r="W25" s="4"/>
      <c r="X25" s="4"/>
      <c r="Y25" s="4"/>
      <c r="Z25" s="4"/>
      <c r="AA25" s="4"/>
    </row>
    <row r="26" customFormat="false" ht="14.9" hidden="false" customHeight="false" outlineLevel="0" collapsed="false">
      <c r="A26" s="23" t="n">
        <v>8024100</v>
      </c>
      <c r="B26" s="24" t="s">
        <v>90</v>
      </c>
      <c r="C26" s="12" t="s">
        <v>91</v>
      </c>
      <c r="D26" s="13" t="n">
        <v>45110</v>
      </c>
      <c r="E26" s="14" t="s">
        <v>40</v>
      </c>
      <c r="F26" s="15" t="n">
        <v>-0.316353887399464</v>
      </c>
      <c r="G26" s="15" t="n">
        <v>-0.506329113924051</v>
      </c>
      <c r="H26" s="15" t="n">
        <v>-0.184397163120567</v>
      </c>
      <c r="I26" s="15" t="n">
        <v>-0.181818181818182</v>
      </c>
      <c r="J26" s="15" t="n">
        <v>0</v>
      </c>
      <c r="K26" s="15" t="n">
        <v>-0.666666666666667</v>
      </c>
      <c r="L26" s="15" t="n">
        <v>-0.586466165413534</v>
      </c>
      <c r="M26" s="15" t="n">
        <v>0</v>
      </c>
      <c r="N26" s="15" t="n">
        <v>-0.315789473684211</v>
      </c>
      <c r="O26" s="15" t="n">
        <v>-0.0917431192660551</v>
      </c>
      <c r="P26" s="15" t="n">
        <v>-0.769230769230769</v>
      </c>
      <c r="Q26" s="15" t="n">
        <v>-1.38461538461538</v>
      </c>
      <c r="R26" s="15" t="n">
        <v>1.2</v>
      </c>
      <c r="S26" s="15" t="n">
        <v>-2</v>
      </c>
      <c r="T26" s="15" t="n">
        <v>0</v>
      </c>
      <c r="U26" s="15" t="n">
        <v>0</v>
      </c>
      <c r="V26" s="15" t="n">
        <v>0</v>
      </c>
      <c r="W26" s="4"/>
      <c r="X26" s="4"/>
      <c r="Y26" s="4"/>
      <c r="Z26" s="4"/>
      <c r="AA26" s="4"/>
    </row>
    <row r="27" customFormat="false" ht="14.9" hidden="false" customHeight="false" outlineLevel="0" collapsed="false">
      <c r="A27" s="23" t="n">
        <v>8056000</v>
      </c>
      <c r="B27" s="24" t="s">
        <v>92</v>
      </c>
      <c r="C27" s="12" t="s">
        <v>93</v>
      </c>
      <c r="D27" s="13" t="n">
        <v>45118</v>
      </c>
      <c r="E27" s="14" t="s">
        <v>40</v>
      </c>
      <c r="F27" s="15" t="n">
        <v>-0.0777385159010601</v>
      </c>
      <c r="G27" s="15" t="n">
        <v>-0.0387096774193548</v>
      </c>
      <c r="H27" s="15" t="n">
        <v>0.0210526315789474</v>
      </c>
      <c r="I27" s="15" t="n">
        <v>-0.127659574468085</v>
      </c>
      <c r="J27" s="15" t="n">
        <v>-0.126126126126126</v>
      </c>
      <c r="K27" s="15" t="n">
        <v>-0.666666666666667</v>
      </c>
      <c r="L27" s="15" t="n">
        <v>0.0202020202020202</v>
      </c>
      <c r="M27" s="15" t="n">
        <v>-0.08</v>
      </c>
      <c r="N27" s="15" t="n">
        <v>0</v>
      </c>
      <c r="O27" s="15" t="n">
        <v>0.0363636363636364</v>
      </c>
      <c r="P27" s="15" t="n">
        <v>0</v>
      </c>
      <c r="Q27" s="15" t="n">
        <v>-0.153846153846154</v>
      </c>
      <c r="R27" s="15" t="n">
        <v>-0.025974025974026</v>
      </c>
      <c r="S27" s="15" t="n">
        <v>-2</v>
      </c>
      <c r="T27" s="15" t="n">
        <v>-0.72</v>
      </c>
      <c r="U27" s="15" t="n">
        <v>0</v>
      </c>
      <c r="V27" s="15" t="n">
        <v>-2</v>
      </c>
      <c r="W27" s="4"/>
      <c r="X27" s="4"/>
      <c r="Y27" s="4"/>
      <c r="Z27" s="4"/>
      <c r="AA27" s="4"/>
    </row>
    <row r="28" customFormat="false" ht="14.9" hidden="false" customHeight="false" outlineLevel="0" collapsed="false">
      <c r="A28" s="23" t="n">
        <v>8040000</v>
      </c>
      <c r="B28" s="24" t="s">
        <v>94</v>
      </c>
      <c r="C28" s="12" t="s">
        <v>95</v>
      </c>
      <c r="D28" s="13" t="n">
        <v>45350</v>
      </c>
      <c r="E28" s="14" t="s">
        <v>43</v>
      </c>
      <c r="F28" s="15" t="n">
        <v>-0.247689463955638</v>
      </c>
      <c r="G28" s="15" t="n">
        <v>-0.0645161290322581</v>
      </c>
      <c r="H28" s="15" t="n">
        <v>-1.04477611940299</v>
      </c>
      <c r="I28" s="15" t="n">
        <v>-0.12639405204461</v>
      </c>
      <c r="J28" s="15" t="n">
        <v>-0.3552</v>
      </c>
      <c r="K28" s="15" t="n">
        <v>-0.0909090909090909</v>
      </c>
      <c r="L28" s="15" t="n">
        <v>-0.461538461538462</v>
      </c>
      <c r="M28" s="15" t="n">
        <v>0.0298507462686567</v>
      </c>
      <c r="N28" s="15" t="n">
        <v>-2</v>
      </c>
      <c r="O28" s="15" t="n">
        <v>-0.4</v>
      </c>
      <c r="P28" s="15" t="n">
        <v>-0.8</v>
      </c>
      <c r="Q28" s="15" t="n">
        <v>-0.448979591836735</v>
      </c>
      <c r="R28" s="15" t="n">
        <v>-0.105849582172702</v>
      </c>
      <c r="S28" s="15" t="n">
        <v>-0.1</v>
      </c>
      <c r="T28" s="15" t="n">
        <v>0</v>
      </c>
      <c r="U28" s="15" t="n">
        <v>-0.391608391608392</v>
      </c>
      <c r="V28" s="15" t="n">
        <v>0.0645161290322581</v>
      </c>
      <c r="W28" s="4"/>
      <c r="X28" s="4"/>
      <c r="Y28" s="4"/>
      <c r="Z28" s="4"/>
      <c r="AA28" s="4"/>
    </row>
    <row r="29" customFormat="false" ht="14.9" hidden="false" customHeight="false" outlineLevel="0" collapsed="false">
      <c r="A29" s="23" t="n">
        <v>8035100</v>
      </c>
      <c r="B29" s="24" t="s">
        <v>96</v>
      </c>
      <c r="C29" s="12" t="s">
        <v>97</v>
      </c>
      <c r="D29" s="13" t="n">
        <v>45813</v>
      </c>
      <c r="E29" s="25" t="n">
        <v>0.625</v>
      </c>
      <c r="F29" s="15" t="n">
        <v>0.0222</v>
      </c>
      <c r="G29" s="15" t="n">
        <v>0.0285</v>
      </c>
      <c r="H29" s="15" t="n">
        <v>0.0406</v>
      </c>
      <c r="I29" s="15" t="n">
        <v>-0.3529</v>
      </c>
      <c r="J29" s="15" t="n">
        <v>0.0064</v>
      </c>
      <c r="K29" s="15" t="n">
        <v>0</v>
      </c>
      <c r="L29" s="15" t="n">
        <v>0.0386</v>
      </c>
      <c r="M29" s="15" t="n">
        <v>0</v>
      </c>
      <c r="N29" s="15" t="n">
        <v>0</v>
      </c>
      <c r="O29" s="15" t="n">
        <v>0.0659</v>
      </c>
      <c r="P29" s="15" t="n">
        <v>0</v>
      </c>
      <c r="Q29" s="15" t="n">
        <v>0</v>
      </c>
      <c r="R29" s="15" t="n">
        <v>0</v>
      </c>
      <c r="S29" s="15" t="n">
        <v>-0.8572</v>
      </c>
      <c r="T29" s="15" t="n">
        <v>-0.0964</v>
      </c>
      <c r="U29" s="15" t="n">
        <v>0.5885</v>
      </c>
      <c r="V29" s="15" t="n">
        <v>0.0615</v>
      </c>
      <c r="W29" s="4"/>
      <c r="X29" s="4" t="s">
        <v>50</v>
      </c>
      <c r="Y29" s="4"/>
      <c r="Z29" s="26" t="s">
        <v>98</v>
      </c>
      <c r="AA29" s="26" t="s">
        <v>99</v>
      </c>
    </row>
    <row r="30" customFormat="false" ht="14.9" hidden="false" customHeight="false" outlineLevel="0" collapsed="false">
      <c r="A30" s="23" t="n">
        <v>8049100</v>
      </c>
      <c r="B30" s="24" t="s">
        <v>100</v>
      </c>
      <c r="C30" s="12" t="s">
        <v>101</v>
      </c>
      <c r="D30" s="13" t="n">
        <v>45817</v>
      </c>
      <c r="E30" s="25" t="n">
        <v>0.520833333333333</v>
      </c>
      <c r="F30" s="15" t="n">
        <v>-0.0885</v>
      </c>
      <c r="G30" s="15" t="n">
        <v>-0.1235</v>
      </c>
      <c r="H30" s="15" t="n">
        <v>0.069</v>
      </c>
      <c r="I30" s="15" t="n">
        <v>-0.2205</v>
      </c>
      <c r="J30" s="15" t="n">
        <v>0.0197</v>
      </c>
      <c r="K30" s="15" t="n">
        <v>-0.4762</v>
      </c>
      <c r="L30" s="15" t="n">
        <v>0.6667</v>
      </c>
      <c r="M30" s="15" t="n">
        <v>0.2222</v>
      </c>
      <c r="N30" s="15" t="n">
        <v>0</v>
      </c>
      <c r="O30" s="15" t="n">
        <v>0.1176</v>
      </c>
      <c r="P30" s="15" t="n">
        <v>0</v>
      </c>
      <c r="Q30" s="15" t="n">
        <v>0</v>
      </c>
      <c r="R30" s="15" t="n">
        <v>-0.2578</v>
      </c>
      <c r="S30" s="15" t="n">
        <v>0</v>
      </c>
      <c r="T30" s="15" t="n">
        <v>0.1429</v>
      </c>
      <c r="U30" s="15" t="n">
        <v>0.0083</v>
      </c>
      <c r="V30" s="15" t="n">
        <v>0</v>
      </c>
      <c r="W30" s="4"/>
      <c r="X30" s="4" t="s">
        <v>36</v>
      </c>
      <c r="Y30" s="4"/>
      <c r="Z30" s="26" t="s">
        <v>98</v>
      </c>
      <c r="AA30" s="26" t="s">
        <v>57</v>
      </c>
    </row>
    <row r="31" customFormat="false" ht="14.9" hidden="false" customHeight="false" outlineLevel="0" collapsed="false">
      <c r="A31" s="23" t="n">
        <v>8049200</v>
      </c>
      <c r="B31" s="24" t="s">
        <v>102</v>
      </c>
      <c r="C31" s="12" t="s">
        <v>103</v>
      </c>
      <c r="D31" s="13" t="n">
        <v>45323</v>
      </c>
      <c r="E31" s="14" t="s">
        <v>43</v>
      </c>
      <c r="F31" s="15" t="n">
        <v>-0.0912403439731818</v>
      </c>
      <c r="G31" s="15" t="n">
        <v>-0.036036036036036</v>
      </c>
      <c r="H31" s="15" t="n">
        <v>-0.0113636363636364</v>
      </c>
      <c r="I31" s="15" t="n">
        <v>-0.639154504277806</v>
      </c>
      <c r="J31" s="15" t="n">
        <v>-0.0401146131805158</v>
      </c>
      <c r="K31" s="15" t="n">
        <v>-0.0275482093663912</v>
      </c>
      <c r="L31" s="15" t="n">
        <v>-0.246153846153846</v>
      </c>
      <c r="M31" s="15" t="n">
        <v>-0.00715137067938021</v>
      </c>
      <c r="N31" s="15" t="n">
        <v>0.0194174757281553</v>
      </c>
      <c r="O31" s="15" t="n">
        <v>-0.24113475177305</v>
      </c>
      <c r="P31" s="15" t="n">
        <v>0</v>
      </c>
      <c r="Q31" s="15" t="n">
        <v>-0.611940298507463</v>
      </c>
      <c r="R31" s="15" t="n">
        <v>-0.151228733459357</v>
      </c>
      <c r="S31" s="15" t="n">
        <v>-1.98982188295165</v>
      </c>
      <c r="T31" s="15" t="n">
        <v>-0.0101522842639594</v>
      </c>
      <c r="U31" s="15" t="n">
        <v>-0.0506550218340611</v>
      </c>
      <c r="V31" s="15" t="n">
        <v>-0.0388349514563107</v>
      </c>
      <c r="W31" s="4"/>
      <c r="X31" s="4"/>
      <c r="Y31" s="4"/>
      <c r="Z31" s="4"/>
      <c r="AA31" s="4"/>
    </row>
    <row r="32" customFormat="false" ht="14.9" hidden="false" customHeight="false" outlineLevel="0" collapsed="false">
      <c r="A32" s="23" t="n">
        <v>8054500</v>
      </c>
      <c r="B32" s="24" t="s">
        <v>104</v>
      </c>
      <c r="C32" s="12" t="s">
        <v>105</v>
      </c>
      <c r="D32" s="13" t="n">
        <v>45295</v>
      </c>
      <c r="E32" s="14" t="s">
        <v>77</v>
      </c>
      <c r="F32" s="15" t="n">
        <v>0.0477223427331887</v>
      </c>
      <c r="G32" s="15" t="n">
        <v>0.0526315789473684</v>
      </c>
      <c r="H32" s="15" t="n">
        <v>0.0909090909090909</v>
      </c>
      <c r="I32" s="15" t="n">
        <v>0.0148148148148148</v>
      </c>
      <c r="J32" s="15" t="n">
        <v>0.058252427184466</v>
      </c>
      <c r="K32" s="15" t="n">
        <v>0.206896551724138</v>
      </c>
      <c r="L32" s="15" t="n">
        <v>-0.571428571428571</v>
      </c>
      <c r="M32" s="15" t="n">
        <v>0</v>
      </c>
      <c r="N32" s="15" t="n">
        <v>0</v>
      </c>
      <c r="O32" s="15" t="n">
        <v>-0.25</v>
      </c>
      <c r="P32" s="15" t="n">
        <v>0.307692307692308</v>
      </c>
      <c r="Q32" s="15" t="n">
        <v>0.666666666666667</v>
      </c>
      <c r="R32" s="15" t="n">
        <v>0</v>
      </c>
      <c r="S32" s="15" t="n">
        <v>0</v>
      </c>
      <c r="T32" s="15" t="n">
        <v>0.0540540540540541</v>
      </c>
      <c r="U32" s="15" t="n">
        <v>0.0606060606060606</v>
      </c>
      <c r="V32" s="15" t="n">
        <v>0.0540540540540541</v>
      </c>
      <c r="W32" s="4"/>
      <c r="X32" s="4"/>
      <c r="Y32" s="4"/>
      <c r="Z32" s="4"/>
      <c r="AA32" s="4"/>
    </row>
    <row r="33" customFormat="false" ht="14.9" hidden="false" customHeight="false" outlineLevel="0" collapsed="false">
      <c r="A33" s="23" t="n">
        <v>8056300</v>
      </c>
      <c r="B33" s="24" t="s">
        <v>106</v>
      </c>
      <c r="C33" s="12" t="s">
        <v>107</v>
      </c>
      <c r="D33" s="13" t="n">
        <v>45357</v>
      </c>
      <c r="E33" s="14" t="s">
        <v>43</v>
      </c>
      <c r="F33" s="15" t="n">
        <v>-0.404160475482912</v>
      </c>
      <c r="G33" s="15" t="n">
        <v>0.0289855072463768</v>
      </c>
      <c r="H33" s="15" t="s">
        <v>11</v>
      </c>
      <c r="I33" s="15" t="n">
        <v>-0.289193302891933</v>
      </c>
      <c r="J33" s="15" t="n">
        <v>-0.6497277676951</v>
      </c>
      <c r="K33" s="15" t="n">
        <v>-0.0338983050847458</v>
      </c>
      <c r="L33" s="15" t="n">
        <v>2</v>
      </c>
      <c r="M33" s="15" t="n">
        <v>0.0512820512820513</v>
      </c>
      <c r="N33" s="15" t="s">
        <v>11</v>
      </c>
      <c r="O33" s="15" t="s">
        <v>11</v>
      </c>
      <c r="P33" s="15" t="s">
        <v>11</v>
      </c>
      <c r="Q33" s="15" t="n">
        <v>0</v>
      </c>
      <c r="R33" s="15" t="n">
        <v>-0.313014827018122</v>
      </c>
      <c r="S33" s="15" t="s">
        <v>11</v>
      </c>
      <c r="T33" s="15" t="s">
        <v>11</v>
      </c>
      <c r="U33" s="15" t="n">
        <v>-0.776371308016878</v>
      </c>
      <c r="V33" s="15" t="n">
        <v>0.12987012987013</v>
      </c>
      <c r="W33" s="4"/>
      <c r="X33" s="4"/>
      <c r="Y33" s="4"/>
      <c r="Z33" s="4"/>
      <c r="AA33" s="4"/>
    </row>
    <row r="34" customFormat="false" ht="13.5" hidden="false" customHeight="true" outlineLevel="0" collapsed="false">
      <c r="A34" s="23" t="n">
        <v>8046600</v>
      </c>
      <c r="B34" s="24" t="s">
        <v>108</v>
      </c>
      <c r="C34" s="12" t="s">
        <v>109</v>
      </c>
      <c r="D34" s="13" t="n">
        <v>45113</v>
      </c>
      <c r="E34" s="14" t="s">
        <v>40</v>
      </c>
      <c r="F34" s="15" t="n">
        <v>-0.288248337028825</v>
      </c>
      <c r="G34" s="15" t="n">
        <v>-0.285714285714286</v>
      </c>
      <c r="H34" s="15" t="n">
        <v>-0.0363636363636364</v>
      </c>
      <c r="I34" s="15" t="n">
        <v>-0.502564102564103</v>
      </c>
      <c r="J34" s="15" t="n">
        <v>-0.144329896907216</v>
      </c>
      <c r="K34" s="15" t="n">
        <v>0</v>
      </c>
      <c r="L34" s="15" t="n">
        <v>0</v>
      </c>
      <c r="M34" s="15" t="n">
        <v>-0.666666666666667</v>
      </c>
      <c r="N34" s="15" t="n">
        <v>-0.285714285714286</v>
      </c>
      <c r="O34" s="15" t="n">
        <v>0.4</v>
      </c>
      <c r="P34" s="15" t="n">
        <v>0.181818181818182</v>
      </c>
      <c r="Q34" s="15" t="n">
        <v>-0.285714285714286</v>
      </c>
      <c r="R34" s="15" t="n">
        <v>-0.624203821656051</v>
      </c>
      <c r="S34" s="15" t="n">
        <v>0.0645161290322581</v>
      </c>
      <c r="T34" s="15" t="n">
        <v>0</v>
      </c>
      <c r="U34" s="15" t="n">
        <v>-0.175</v>
      </c>
      <c r="V34" s="15" t="n">
        <v>0</v>
      </c>
      <c r="W34" s="4"/>
      <c r="X34" s="4"/>
      <c r="Y34" s="4"/>
      <c r="Z34" s="4"/>
      <c r="AA34" s="4"/>
    </row>
    <row r="35" customFormat="false" ht="14.9" hidden="false" customHeight="false" outlineLevel="0" collapsed="false">
      <c r="A35" s="23" t="n">
        <v>8008600</v>
      </c>
      <c r="B35" s="24" t="s">
        <v>110</v>
      </c>
      <c r="C35" s="12" t="s">
        <v>111</v>
      </c>
      <c r="D35" s="13" t="n">
        <v>45100</v>
      </c>
      <c r="E35" s="14" t="s">
        <v>40</v>
      </c>
      <c r="F35" s="15" t="n">
        <v>-0.1797</v>
      </c>
      <c r="G35" s="15" t="n">
        <v>-0.1031</v>
      </c>
      <c r="H35" s="15" t="n">
        <v>-0.08</v>
      </c>
      <c r="I35" s="15" t="n">
        <v>-0.8276</v>
      </c>
      <c r="J35" s="15" t="n">
        <v>-0.1408</v>
      </c>
      <c r="K35" s="15" t="n">
        <v>-0.5455</v>
      </c>
      <c r="L35" s="15" t="n">
        <v>0</v>
      </c>
      <c r="M35" s="15" t="n">
        <v>-2</v>
      </c>
      <c r="N35" s="15" t="n">
        <v>-0.4444</v>
      </c>
      <c r="O35" s="15" t="n">
        <v>0.1579</v>
      </c>
      <c r="P35" s="15" t="n">
        <v>-2</v>
      </c>
      <c r="Q35" s="15" t="n">
        <v>-0.6667</v>
      </c>
      <c r="R35" s="15" t="n">
        <v>0</v>
      </c>
      <c r="S35" s="15" t="n">
        <v>-1.68</v>
      </c>
      <c r="T35" s="15" t="n">
        <v>0</v>
      </c>
      <c r="U35" s="15" t="n">
        <v>0</v>
      </c>
      <c r="V35" s="15" t="n">
        <v>-0.5882</v>
      </c>
      <c r="W35" s="4"/>
      <c r="X35" s="4"/>
      <c r="Y35" s="4"/>
      <c r="Z35" s="4"/>
      <c r="AA35" s="4"/>
    </row>
    <row r="36" customFormat="false" ht="14.9" hidden="false" customHeight="false" outlineLevel="0" collapsed="false">
      <c r="A36" s="23" t="n">
        <v>8017900</v>
      </c>
      <c r="B36" s="24" t="s">
        <v>112</v>
      </c>
      <c r="C36" s="12" t="s">
        <v>113</v>
      </c>
      <c r="D36" s="13" t="n">
        <v>45103</v>
      </c>
      <c r="E36" s="14" t="s">
        <v>40</v>
      </c>
      <c r="F36" s="15" t="n">
        <v>-0.287937743190661</v>
      </c>
      <c r="G36" s="15" t="n">
        <v>-0.352941176470588</v>
      </c>
      <c r="H36" s="15" t="n">
        <v>0</v>
      </c>
      <c r="I36" s="15" t="n">
        <v>-0.313725490196078</v>
      </c>
      <c r="J36" s="15" t="n">
        <v>-0.321428571428571</v>
      </c>
      <c r="K36" s="15" t="n">
        <v>-0.5</v>
      </c>
      <c r="L36" s="15" t="n">
        <v>0.666666666666667</v>
      </c>
      <c r="M36" s="15" t="n">
        <v>-2</v>
      </c>
      <c r="N36" s="15" t="n">
        <v>0</v>
      </c>
      <c r="O36" s="15" t="n">
        <v>0</v>
      </c>
      <c r="P36" s="15" t="n">
        <v>0</v>
      </c>
      <c r="Q36" s="15" t="n">
        <v>0.4</v>
      </c>
      <c r="R36" s="15" t="n">
        <v>-0.297872340425532</v>
      </c>
      <c r="S36" s="15" t="n">
        <v>-2</v>
      </c>
      <c r="T36" s="15" t="n">
        <v>-0.666666666666667</v>
      </c>
      <c r="U36" s="15" t="n">
        <v>-0.264150943396226</v>
      </c>
      <c r="V36" s="15" t="n">
        <v>-2</v>
      </c>
      <c r="W36" s="4"/>
      <c r="X36" s="4"/>
      <c r="Y36" s="4"/>
      <c r="Z36" s="4"/>
      <c r="AA36" s="4"/>
    </row>
    <row r="37" customFormat="false" ht="14.9" hidden="false" customHeight="false" outlineLevel="0" collapsed="false">
      <c r="A37" s="23" t="n">
        <v>8010300</v>
      </c>
      <c r="B37" s="24" t="s">
        <v>114</v>
      </c>
      <c r="C37" s="12" t="s">
        <v>115</v>
      </c>
      <c r="D37" s="13" t="n">
        <v>45378</v>
      </c>
      <c r="E37" s="14" t="s">
        <v>43</v>
      </c>
      <c r="F37" s="15" t="n">
        <v>-0.452084857351865</v>
      </c>
      <c r="G37" s="15" t="n">
        <v>-0.347826086956522</v>
      </c>
      <c r="H37" s="15" t="s">
        <v>11</v>
      </c>
      <c r="I37" s="15" t="n">
        <v>-0.265129682997118</v>
      </c>
      <c r="J37" s="15" t="n">
        <v>-0.691910499139415</v>
      </c>
      <c r="K37" s="15" t="n">
        <v>-0.933333333333333</v>
      </c>
      <c r="L37" s="15" t="n">
        <v>2</v>
      </c>
      <c r="M37" s="15" t="n">
        <v>0.133333333333333</v>
      </c>
      <c r="N37" s="15" t="s">
        <v>11</v>
      </c>
      <c r="O37" s="15" t="s">
        <v>11</v>
      </c>
      <c r="P37" s="15" t="s">
        <v>11</v>
      </c>
      <c r="Q37" s="15" t="s">
        <v>11</v>
      </c>
      <c r="R37" s="15" t="n">
        <v>-0.260869565217391</v>
      </c>
      <c r="S37" s="15" t="n">
        <v>-0.32</v>
      </c>
      <c r="T37" s="15" t="n">
        <v>0.444444444444444</v>
      </c>
      <c r="U37" s="15" t="n">
        <v>-0.733096085409253</v>
      </c>
      <c r="V37" s="15" t="n">
        <v>2</v>
      </c>
      <c r="W37" s="4"/>
      <c r="X37" s="4"/>
      <c r="Y37" s="4"/>
      <c r="Z37" s="4"/>
      <c r="AA37" s="4"/>
    </row>
    <row r="38" customFormat="false" ht="14.9" hidden="false" customHeight="false" outlineLevel="0" collapsed="false">
      <c r="A38" s="23" t="n">
        <v>8024500</v>
      </c>
      <c r="B38" s="24" t="s">
        <v>116</v>
      </c>
      <c r="C38" s="12" t="s">
        <v>117</v>
      </c>
      <c r="D38" s="13" t="n">
        <v>45106</v>
      </c>
      <c r="E38" s="2" t="s">
        <v>40</v>
      </c>
      <c r="F38" s="15" t="n">
        <v>0.0169735327963176</v>
      </c>
      <c r="G38" s="15" t="n">
        <v>0.277222514466071</v>
      </c>
      <c r="H38" s="15" t="n">
        <v>0.0595514307811292</v>
      </c>
      <c r="I38" s="15" t="n">
        <v>3.00657894736842</v>
      </c>
      <c r="J38" s="15" t="n">
        <v>0.0452538631346578</v>
      </c>
      <c r="K38" s="15" t="n">
        <v>0.840064620355412</v>
      </c>
      <c r="L38" s="15" t="n">
        <v>0.00485044462409054</v>
      </c>
      <c r="M38" s="15" t="n">
        <v>0.0222222222222222</v>
      </c>
      <c r="N38" s="15" t="n">
        <v>0.202952029520295</v>
      </c>
      <c r="O38" s="15" t="n">
        <v>0.0357142857142857</v>
      </c>
      <c r="P38" s="15" t="n">
        <v>-0.0793650793650794</v>
      </c>
      <c r="Q38" s="15" t="n">
        <v>-1</v>
      </c>
      <c r="R38" s="15" t="n">
        <v>16.6666666666667</v>
      </c>
      <c r="S38" s="15" t="n">
        <v>-0.0365853658536585</v>
      </c>
      <c r="T38" s="15" t="n">
        <v>-0.476190476190476</v>
      </c>
      <c r="U38" s="15" t="n">
        <v>0.366279069767442</v>
      </c>
      <c r="V38" s="15" t="n">
        <v>0.0445151033386328</v>
      </c>
      <c r="W38" s="4"/>
      <c r="X38" s="4" t="s">
        <v>50</v>
      </c>
      <c r="Y38" s="4"/>
      <c r="Z38" s="26" t="s">
        <v>37</v>
      </c>
      <c r="AA38" s="26"/>
    </row>
    <row r="39" customFormat="false" ht="14.9" hidden="false" customHeight="false" outlineLevel="0" collapsed="false">
      <c r="A39" s="23" t="n">
        <v>8037100</v>
      </c>
      <c r="B39" s="24" t="s">
        <v>118</v>
      </c>
      <c r="C39" s="12" t="s">
        <v>119</v>
      </c>
      <c r="D39" s="13" t="n">
        <v>45817</v>
      </c>
      <c r="E39" s="25" t="n">
        <v>0.666666666666667</v>
      </c>
      <c r="F39" s="15" t="n">
        <v>-0.1156</v>
      </c>
      <c r="G39" s="15" t="n">
        <v>-0.4691</v>
      </c>
      <c r="H39" s="15" t="n">
        <v>-0.5556</v>
      </c>
      <c r="I39" s="15" t="n">
        <v>-0.0597</v>
      </c>
      <c r="J39" s="15" t="n">
        <v>-0.0361</v>
      </c>
      <c r="K39" s="15" t="n">
        <v>-0.1053</v>
      </c>
      <c r="L39" s="15" t="n">
        <v>0</v>
      </c>
      <c r="M39" s="15" t="n">
        <v>-2</v>
      </c>
      <c r="N39" s="15" t="n">
        <v>-0.3333</v>
      </c>
      <c r="O39" s="15" t="n">
        <v>0</v>
      </c>
      <c r="P39" s="15" t="n">
        <v>-0.8</v>
      </c>
      <c r="Q39" s="15" t="n">
        <v>0</v>
      </c>
      <c r="R39" s="15" t="n">
        <v>-0.0645</v>
      </c>
      <c r="S39" s="15" t="n">
        <v>-0.0645</v>
      </c>
      <c r="T39" s="15" t="n">
        <v>0</v>
      </c>
      <c r="U39" s="15" t="n">
        <v>-0.0175</v>
      </c>
      <c r="V39" s="15" t="n">
        <v>-0.1714</v>
      </c>
      <c r="W39" s="4"/>
      <c r="X39" s="4" t="s">
        <v>36</v>
      </c>
      <c r="Y39" s="4"/>
      <c r="Z39" s="26" t="s">
        <v>37</v>
      </c>
      <c r="AA39" s="26" t="s">
        <v>99</v>
      </c>
    </row>
    <row r="40" customFormat="false" ht="14.9" hidden="false" customHeight="false" outlineLevel="0" collapsed="false">
      <c r="A40" s="23" t="n">
        <v>9010810</v>
      </c>
      <c r="B40" s="24" t="s">
        <v>120</v>
      </c>
      <c r="C40" s="12" t="s">
        <v>121</v>
      </c>
      <c r="D40" s="13" t="n">
        <v>45818</v>
      </c>
      <c r="E40" s="25" t="n">
        <v>0.625</v>
      </c>
      <c r="F40" s="15" t="n">
        <v>0.0615</v>
      </c>
      <c r="G40" s="15" t="n">
        <v>0</v>
      </c>
      <c r="H40" s="15" t="n">
        <v>0</v>
      </c>
      <c r="I40" s="15" t="n">
        <v>0.1053</v>
      </c>
      <c r="J40" s="15" t="n">
        <v>0.0324</v>
      </c>
      <c r="K40" s="15" t="n">
        <v>0</v>
      </c>
      <c r="L40" s="15" t="n">
        <v>0</v>
      </c>
      <c r="M40" s="15" t="n">
        <v>0</v>
      </c>
      <c r="N40" s="15" t="n">
        <v>0.3784</v>
      </c>
      <c r="O40" s="15" t="n">
        <v>-2</v>
      </c>
      <c r="P40" s="15" t="n">
        <v>-0.0444</v>
      </c>
      <c r="Q40" s="15" t="n">
        <v>-2</v>
      </c>
      <c r="R40" s="15" t="n">
        <v>0.0168</v>
      </c>
      <c r="S40" s="15" t="n">
        <v>0.314</v>
      </c>
      <c r="T40" s="15" t="n">
        <v>0.0625</v>
      </c>
      <c r="U40" s="15" t="n">
        <v>0.0165</v>
      </c>
      <c r="V40" s="15" t="n">
        <v>0</v>
      </c>
      <c r="W40" s="4"/>
      <c r="X40" s="4" t="s">
        <v>36</v>
      </c>
      <c r="Y40" s="4"/>
      <c r="Z40" s="26" t="s">
        <v>64</v>
      </c>
      <c r="AA40" s="26"/>
    </row>
    <row r="41" customFormat="false" ht="14.9" hidden="false" customHeight="false" outlineLevel="0" collapsed="false">
      <c r="A41" s="23" t="n">
        <v>8057750</v>
      </c>
      <c r="B41" s="24" t="s">
        <v>122</v>
      </c>
      <c r="C41" s="12" t="s">
        <v>123</v>
      </c>
      <c r="D41" s="13" t="n">
        <v>45118</v>
      </c>
      <c r="E41" s="14" t="s">
        <v>40</v>
      </c>
      <c r="F41" s="15" t="n">
        <v>-0.0796019900497512</v>
      </c>
      <c r="G41" s="15" t="n">
        <v>-0.0571428571428571</v>
      </c>
      <c r="H41" s="15" t="n">
        <v>0.0303030303030303</v>
      </c>
      <c r="I41" s="15" t="n">
        <v>0</v>
      </c>
      <c r="J41" s="15" t="n">
        <v>-0.337078651685393</v>
      </c>
      <c r="K41" s="15" t="n">
        <v>0</v>
      </c>
      <c r="L41" s="15" t="n">
        <v>-0.028169014084507</v>
      </c>
      <c r="M41" s="15" t="n">
        <v>-0.181818181818182</v>
      </c>
      <c r="N41" s="15" t="n">
        <v>-0.105263157894737</v>
      </c>
      <c r="O41" s="15" t="n">
        <v>0.170212765957447</v>
      </c>
      <c r="P41" s="15" t="n">
        <v>-0.526315789473684</v>
      </c>
      <c r="Q41" s="15" t="n">
        <v>-0.105263157894737</v>
      </c>
      <c r="R41" s="15" t="n">
        <v>0.0377358490566038</v>
      </c>
      <c r="S41" s="15" t="n">
        <v>0</v>
      </c>
      <c r="T41" s="15" t="n">
        <v>-0.545454545454545</v>
      </c>
      <c r="U41" s="15" t="n">
        <v>0</v>
      </c>
      <c r="V41" s="15" t="n">
        <v>-0.857142857142857</v>
      </c>
      <c r="W41" s="4"/>
      <c r="X41" s="4"/>
      <c r="Y41" s="4"/>
      <c r="Z41" s="4"/>
      <c r="AA41" s="4"/>
    </row>
    <row r="42" customFormat="false" ht="14.9" hidden="false" customHeight="false" outlineLevel="0" collapsed="false">
      <c r="A42" s="23" t="n">
        <v>8051900</v>
      </c>
      <c r="B42" s="24" t="s">
        <v>124</v>
      </c>
      <c r="C42" s="12" t="s">
        <v>125</v>
      </c>
      <c r="D42" s="13" t="n">
        <v>45818</v>
      </c>
      <c r="E42" s="25" t="n">
        <v>0.322916666666667</v>
      </c>
      <c r="F42" s="15" t="n">
        <v>0.4583</v>
      </c>
      <c r="G42" s="15" t="n">
        <v>0.5068</v>
      </c>
      <c r="H42" s="15" t="n">
        <v>0.6719</v>
      </c>
      <c r="I42" s="15" t="n">
        <v>0</v>
      </c>
      <c r="J42" s="15" t="n">
        <v>-0.1622</v>
      </c>
      <c r="K42" s="15" t="n">
        <v>0</v>
      </c>
      <c r="L42" s="15" t="n">
        <v>0.5827</v>
      </c>
      <c r="M42" s="15" t="n">
        <v>0</v>
      </c>
      <c r="N42" s="15" t="n">
        <v>0</v>
      </c>
      <c r="O42" s="15" t="n">
        <v>0.6719</v>
      </c>
      <c r="P42" s="15" t="n">
        <v>0</v>
      </c>
      <c r="Q42" s="15" t="n">
        <v>0</v>
      </c>
      <c r="R42" s="15" t="n">
        <v>0</v>
      </c>
      <c r="S42" s="15" t="n">
        <v>0</v>
      </c>
      <c r="T42" s="15" t="n">
        <v>-0.125</v>
      </c>
      <c r="U42" s="15" t="n">
        <v>-2</v>
      </c>
      <c r="V42" s="15" t="n">
        <v>-0.1739</v>
      </c>
      <c r="W42" s="4"/>
      <c r="X42" s="4" t="s">
        <v>36</v>
      </c>
      <c r="Y42" s="4"/>
      <c r="Z42" s="26" t="s">
        <v>37</v>
      </c>
      <c r="AA42" s="26"/>
    </row>
    <row r="43" customFormat="false" ht="14.9" hidden="false" customHeight="false" outlineLevel="0" collapsed="false">
      <c r="A43" s="23" t="n">
        <v>8048700</v>
      </c>
      <c r="B43" s="24" t="s">
        <v>126</v>
      </c>
      <c r="C43" s="12" t="s">
        <v>127</v>
      </c>
      <c r="D43" s="31" t="n">
        <v>45769</v>
      </c>
      <c r="E43" s="25" t="n">
        <v>0.34375</v>
      </c>
      <c r="F43" s="15" t="n">
        <v>-0.2394</v>
      </c>
      <c r="G43" s="15" t="n">
        <v>-0.2881</v>
      </c>
      <c r="H43" s="15" t="n">
        <v>-0.1949</v>
      </c>
      <c r="I43" s="15" t="n">
        <v>0</v>
      </c>
      <c r="J43" s="15" t="n">
        <v>-0.3273</v>
      </c>
      <c r="K43" s="15" t="n">
        <v>-0.2857</v>
      </c>
      <c r="L43" s="15" t="n">
        <v>-0.2308</v>
      </c>
      <c r="M43" s="15" t="n">
        <v>-2</v>
      </c>
      <c r="N43" s="15" t="n">
        <v>0.1538</v>
      </c>
      <c r="O43" s="15" t="n">
        <v>0.0131</v>
      </c>
      <c r="P43" s="15" t="n">
        <v>-1.4483</v>
      </c>
      <c r="Q43" s="15" t="n">
        <v>-0.1176</v>
      </c>
      <c r="R43" s="15" t="n">
        <v>0.4</v>
      </c>
      <c r="S43" s="15" t="n">
        <v>0</v>
      </c>
      <c r="T43" s="15" t="n">
        <v>0.1818</v>
      </c>
      <c r="U43" s="15" t="n">
        <v>-2</v>
      </c>
      <c r="V43" s="15" t="n">
        <v>-0.2222</v>
      </c>
      <c r="W43" s="4"/>
      <c r="X43" s="4" t="s">
        <v>128</v>
      </c>
      <c r="Y43" s="4"/>
      <c r="Z43" s="26" t="s">
        <v>37</v>
      </c>
      <c r="AA43" s="26"/>
    </row>
    <row r="44" customFormat="false" ht="14.9" hidden="false" customHeight="false" outlineLevel="0" collapsed="false">
      <c r="A44" s="23" t="n">
        <v>8040200</v>
      </c>
      <c r="B44" s="24" t="s">
        <v>129</v>
      </c>
      <c r="C44" s="12" t="s">
        <v>130</v>
      </c>
      <c r="D44" s="13" t="n">
        <v>45112</v>
      </c>
      <c r="E44" s="14" t="s">
        <v>40</v>
      </c>
      <c r="F44" s="15" t="n">
        <v>-0.23696682464455</v>
      </c>
      <c r="G44" s="15" t="n">
        <v>-0.40650406504065</v>
      </c>
      <c r="H44" s="15" t="n">
        <v>-0.147368421052632</v>
      </c>
      <c r="I44" s="15" t="n">
        <v>-1</v>
      </c>
      <c r="J44" s="15" t="n">
        <v>0</v>
      </c>
      <c r="K44" s="15" t="n">
        <v>0</v>
      </c>
      <c r="L44" s="15" t="n">
        <v>-0.38655462184874</v>
      </c>
      <c r="M44" s="15" t="n">
        <v>-1</v>
      </c>
      <c r="N44" s="15" t="n">
        <v>0</v>
      </c>
      <c r="O44" s="15" t="n">
        <v>-0.143396226415094</v>
      </c>
      <c r="P44" s="15" t="n">
        <v>-1</v>
      </c>
      <c r="Q44" s="15" t="n">
        <v>0</v>
      </c>
      <c r="R44" s="15" t="n">
        <v>0</v>
      </c>
      <c r="S44" s="15" t="n">
        <v>-2</v>
      </c>
      <c r="T44" s="15" t="n">
        <v>0</v>
      </c>
      <c r="U44" s="15" t="n">
        <v>0</v>
      </c>
      <c r="V44" s="15" t="n">
        <v>0</v>
      </c>
      <c r="W44" s="4"/>
      <c r="X44" s="4"/>
      <c r="Y44" s="4"/>
      <c r="Z44" s="4"/>
      <c r="AA44" s="4"/>
    </row>
    <row r="45" customFormat="false" ht="14.9" hidden="false" customHeight="false" outlineLevel="0" collapsed="false">
      <c r="A45" s="23" t="n">
        <v>8042200</v>
      </c>
      <c r="B45" s="24" t="s">
        <v>131</v>
      </c>
      <c r="C45" s="12" t="s">
        <v>132</v>
      </c>
      <c r="D45" s="13" t="n">
        <v>45118</v>
      </c>
      <c r="E45" s="14" t="s">
        <v>40</v>
      </c>
      <c r="F45" s="15" t="n">
        <v>-0.212581344902386</v>
      </c>
      <c r="G45" s="15" t="n">
        <v>-0.113636363636364</v>
      </c>
      <c r="H45" s="15" t="n">
        <v>-0.324324324324324</v>
      </c>
      <c r="I45" s="15" t="n">
        <v>-0.16</v>
      </c>
      <c r="J45" s="15" t="n">
        <v>0.153846153846154</v>
      </c>
      <c r="K45" s="15" t="n">
        <v>-0.117647058823529</v>
      </c>
      <c r="L45" s="15" t="n">
        <v>-0.12987012987013</v>
      </c>
      <c r="M45" s="15" t="n">
        <v>0.4</v>
      </c>
      <c r="N45" s="15" t="n">
        <v>-0.125</v>
      </c>
      <c r="O45" s="15" t="n">
        <v>-0.307692307692308</v>
      </c>
      <c r="P45" s="15" t="n">
        <v>-1.5</v>
      </c>
      <c r="Q45" s="15" t="n">
        <v>-0.08</v>
      </c>
      <c r="R45" s="15" t="n">
        <v>0.222222222222222</v>
      </c>
      <c r="S45" s="15" t="n">
        <v>-0.5</v>
      </c>
      <c r="T45" s="15" t="n">
        <v>0</v>
      </c>
      <c r="U45" s="15" t="n">
        <v>0</v>
      </c>
      <c r="V45" s="15" t="n">
        <v>0.285714285714286</v>
      </c>
      <c r="W45" s="4"/>
      <c r="X45" s="4"/>
      <c r="Y45" s="4"/>
      <c r="Z45" s="4"/>
      <c r="AA45" s="4"/>
    </row>
    <row r="46" customFormat="false" ht="14.9" hidden="false" customHeight="false" outlineLevel="0" collapsed="false">
      <c r="A46" s="23" t="n">
        <v>8042300</v>
      </c>
      <c r="B46" s="24" t="s">
        <v>133</v>
      </c>
      <c r="C46" s="12" t="s">
        <v>134</v>
      </c>
      <c r="D46" s="13" t="n">
        <v>45392</v>
      </c>
      <c r="E46" s="2" t="s">
        <v>43</v>
      </c>
      <c r="F46" s="15" t="n">
        <v>-0.0396600566572238</v>
      </c>
      <c r="G46" s="15" t="n">
        <v>-0.114068441064639</v>
      </c>
      <c r="H46" s="15" t="n">
        <v>0.0113765642775882</v>
      </c>
      <c r="I46" s="15" t="n">
        <v>0.00477326968973747</v>
      </c>
      <c r="J46" s="15" t="n">
        <v>-0.193548387096774</v>
      </c>
      <c r="K46" s="15" t="n">
        <v>-1.2</v>
      </c>
      <c r="L46" s="15" t="n">
        <v>0.224887556221889</v>
      </c>
      <c r="M46" s="15" t="n">
        <v>-2</v>
      </c>
      <c r="N46" s="15" t="n">
        <v>-0.0186915887850467</v>
      </c>
      <c r="O46" s="15" t="n">
        <v>0.0332829046898638</v>
      </c>
      <c r="P46" s="15" t="n">
        <v>-2</v>
      </c>
      <c r="Q46" s="15" t="n">
        <v>-0.00930232558139535</v>
      </c>
      <c r="R46" s="15" t="n">
        <v>0.285714285714286</v>
      </c>
      <c r="S46" s="15" t="n">
        <v>0.0101522842639594</v>
      </c>
      <c r="T46" s="15" t="n">
        <v>-0.285714285714286</v>
      </c>
      <c r="U46" s="15" t="n">
        <v>-2</v>
      </c>
      <c r="V46" s="15" t="n">
        <v>0</v>
      </c>
      <c r="W46" s="4"/>
      <c r="X46" s="4"/>
      <c r="Y46" s="4"/>
      <c r="Z46" s="4"/>
      <c r="AA46" s="4"/>
    </row>
    <row r="47" customFormat="false" ht="14.9" hidden="false" customHeight="false" outlineLevel="0" collapsed="false">
      <c r="A47" s="23" t="n">
        <v>8030200</v>
      </c>
      <c r="B47" s="24" t="s">
        <v>135</v>
      </c>
      <c r="C47" s="12" t="s">
        <v>136</v>
      </c>
      <c r="D47" s="13" t="n">
        <v>45384</v>
      </c>
      <c r="E47" s="2" t="s">
        <v>43</v>
      </c>
      <c r="F47" s="15" t="n">
        <v>-0.0863570391872279</v>
      </c>
      <c r="G47" s="15" t="n">
        <v>-0.112688172043011</v>
      </c>
      <c r="H47" s="15" t="n">
        <v>0.000893255917820456</v>
      </c>
      <c r="I47" s="15" t="n">
        <v>-0.217543859649123</v>
      </c>
      <c r="J47" s="15" t="n">
        <v>-0.243386243386243</v>
      </c>
      <c r="K47" s="15" t="n">
        <v>-0.170940170940171</v>
      </c>
      <c r="L47" s="15" t="n">
        <v>-0.130515848353014</v>
      </c>
      <c r="M47" s="15" t="n">
        <v>-0.024896265560166</v>
      </c>
      <c r="N47" s="15" t="n">
        <v>-0.0298507462686567</v>
      </c>
      <c r="O47" s="15" t="n">
        <v>-0.000991571641051066</v>
      </c>
      <c r="P47" s="15" t="n">
        <v>0.0387096774193548</v>
      </c>
      <c r="Q47" s="15" t="n">
        <v>-0.31700288184438</v>
      </c>
      <c r="R47" s="15" t="n">
        <v>0.0645161290322581</v>
      </c>
      <c r="S47" s="15" t="n">
        <v>-0.153846153846154</v>
      </c>
      <c r="T47" s="15" t="n">
        <v>-0.0465116279069767</v>
      </c>
      <c r="U47" s="15" t="n">
        <v>-0.275862068965517</v>
      </c>
      <c r="V47" s="15" t="n">
        <v>-0.267148014440433</v>
      </c>
      <c r="W47" s="4"/>
      <c r="X47" s="4"/>
      <c r="Y47" s="4"/>
      <c r="Z47" s="4"/>
      <c r="AA47" s="4"/>
    </row>
    <row r="48" customFormat="false" ht="14.9" hidden="false" customHeight="false" outlineLevel="0" collapsed="false">
      <c r="A48" s="23" t="n">
        <v>8032400</v>
      </c>
      <c r="B48" s="24" t="s">
        <v>137</v>
      </c>
      <c r="C48" s="12" t="s">
        <v>138</v>
      </c>
      <c r="D48" s="13" t="n">
        <v>45385</v>
      </c>
      <c r="E48" s="2" t="s">
        <v>43</v>
      </c>
      <c r="F48" s="15" t="n">
        <v>-0.0934386808656819</v>
      </c>
      <c r="G48" s="15" t="n">
        <v>-0.117908787541713</v>
      </c>
      <c r="H48" s="15" t="n">
        <v>-0.0360189573459716</v>
      </c>
      <c r="I48" s="15" t="n">
        <v>-0.0979636763896533</v>
      </c>
      <c r="J48" s="15" t="n">
        <v>-0.100694444444444</v>
      </c>
      <c r="K48" s="15" t="n">
        <v>0</v>
      </c>
      <c r="L48" s="15" t="n">
        <v>-0.00843881856540084</v>
      </c>
      <c r="M48" s="15" t="n">
        <v>-0.255900621118012</v>
      </c>
      <c r="N48" s="15" t="n">
        <v>-0.245614035087719</v>
      </c>
      <c r="O48" s="15" t="n">
        <v>-0.0495867768595041</v>
      </c>
      <c r="P48" s="15" t="n">
        <v>0.12093023255814</v>
      </c>
      <c r="Q48" s="15" t="n">
        <v>-0.140151515151515</v>
      </c>
      <c r="R48" s="15" t="n">
        <v>-0.00291970802919708</v>
      </c>
      <c r="S48" s="15" t="n">
        <v>-0.368421052631579</v>
      </c>
      <c r="T48" s="15" t="n">
        <v>-0.524064171122995</v>
      </c>
      <c r="U48" s="15" t="n">
        <v>-0.171779141104294</v>
      </c>
      <c r="V48" s="15" t="n">
        <v>0.300319488817891</v>
      </c>
      <c r="W48" s="4"/>
      <c r="X48" s="4"/>
      <c r="Y48" s="4"/>
      <c r="Z48" s="4"/>
      <c r="AA48" s="4"/>
    </row>
    <row r="49" customFormat="false" ht="14.9" hidden="false" customHeight="false" outlineLevel="0" collapsed="false">
      <c r="A49" s="23" t="n">
        <v>8052300</v>
      </c>
      <c r="B49" s="24" t="s">
        <v>139</v>
      </c>
      <c r="C49" s="12" t="s">
        <v>140</v>
      </c>
      <c r="D49" s="13" t="n">
        <v>45819</v>
      </c>
      <c r="E49" s="25" t="n">
        <v>0.510416666666667</v>
      </c>
      <c r="F49" s="15" t="n">
        <v>-0.0118</v>
      </c>
      <c r="G49" s="15" t="n">
        <v>0.0339</v>
      </c>
      <c r="H49" s="15" t="n">
        <v>0</v>
      </c>
      <c r="I49" s="15" t="n">
        <v>-0.0308</v>
      </c>
      <c r="J49" s="15" t="n">
        <v>-0.0153</v>
      </c>
      <c r="K49" s="15" t="n">
        <v>0.0833</v>
      </c>
      <c r="L49" s="15" t="n">
        <v>0</v>
      </c>
      <c r="M49" s="15" t="n">
        <v>0</v>
      </c>
      <c r="N49" s="15" t="n">
        <v>0</v>
      </c>
      <c r="O49" s="15" t="n">
        <v>0</v>
      </c>
      <c r="P49" s="15" t="n">
        <v>0</v>
      </c>
      <c r="Q49" s="15" t="n">
        <v>-0.1154</v>
      </c>
      <c r="R49" s="15" t="n">
        <v>0.0256</v>
      </c>
      <c r="S49" s="15" t="n">
        <v>0</v>
      </c>
      <c r="T49" s="15" t="n">
        <v>0</v>
      </c>
      <c r="U49" s="15" t="n">
        <v>0</v>
      </c>
      <c r="V49" s="15" t="n">
        <v>-0.087</v>
      </c>
      <c r="W49" s="4"/>
      <c r="X49" s="4" t="s">
        <v>36</v>
      </c>
      <c r="Y49" s="4"/>
      <c r="Z49" s="26" t="s">
        <v>64</v>
      </c>
      <c r="AA49" s="26"/>
    </row>
    <row r="50" customFormat="false" ht="14.9" hidden="false" customHeight="false" outlineLevel="0" collapsed="false">
      <c r="A50" s="23" t="n">
        <v>8047000</v>
      </c>
      <c r="B50" s="24" t="s">
        <v>141</v>
      </c>
      <c r="C50" s="12" t="s">
        <v>142</v>
      </c>
      <c r="D50" s="13" t="n">
        <v>45819</v>
      </c>
      <c r="E50" s="32" t="n">
        <v>0.34375</v>
      </c>
      <c r="F50" s="15" t="n">
        <v>-0.0278</v>
      </c>
      <c r="G50" s="15" t="n">
        <v>0</v>
      </c>
      <c r="H50" s="15" t="n">
        <v>-0.0889</v>
      </c>
      <c r="I50" s="15" t="n">
        <v>-0.03433</v>
      </c>
      <c r="J50" s="15" t="n">
        <v>0.012</v>
      </c>
      <c r="K50" s="15" t="n">
        <v>0</v>
      </c>
      <c r="L50" s="15" t="n">
        <v>0</v>
      </c>
      <c r="M50" s="15" t="n">
        <v>0</v>
      </c>
      <c r="N50" s="15" t="n">
        <v>0</v>
      </c>
      <c r="O50" s="15" t="n">
        <v>0</v>
      </c>
      <c r="P50" s="15" t="n">
        <v>-0.1379</v>
      </c>
      <c r="Q50" s="15" t="n">
        <v>0</v>
      </c>
      <c r="R50" s="15" t="n">
        <v>-0.0282</v>
      </c>
      <c r="S50" s="15" t="n">
        <v>-0.0606</v>
      </c>
      <c r="T50" s="15" t="n">
        <v>-0.087</v>
      </c>
      <c r="U50" s="15" t="n">
        <v>0.0278</v>
      </c>
      <c r="V50" s="15" t="n">
        <v>0</v>
      </c>
      <c r="W50" s="4"/>
      <c r="X50" s="4" t="s">
        <v>36</v>
      </c>
      <c r="Y50" s="4"/>
      <c r="Z50" s="26" t="s">
        <v>64</v>
      </c>
      <c r="AA50" s="26"/>
    </row>
    <row r="51" customFormat="false" ht="14.9" hidden="false" customHeight="false" outlineLevel="0" collapsed="false">
      <c r="A51" s="23" t="n">
        <v>8012600</v>
      </c>
      <c r="B51" s="24" t="s">
        <v>143</v>
      </c>
      <c r="C51" s="12" t="s">
        <v>144</v>
      </c>
      <c r="D51" s="13" t="n">
        <v>45391</v>
      </c>
      <c r="E51" s="14" t="s">
        <v>43</v>
      </c>
      <c r="F51" s="15" t="n">
        <v>-0.0227395776935571</v>
      </c>
      <c r="G51" s="15" t="n">
        <v>-0.0412371134020619</v>
      </c>
      <c r="H51" s="15" t="n">
        <v>0.0186915887850467</v>
      </c>
      <c r="I51" s="15" t="n">
        <v>-0.00762388818297332</v>
      </c>
      <c r="J51" s="15" t="n">
        <v>-0.0395256916996047</v>
      </c>
      <c r="K51" s="15" t="n">
        <v>-0.114942528735632</v>
      </c>
      <c r="L51" s="15" t="n">
        <v>0.181818181818182</v>
      </c>
      <c r="M51" s="15" t="n">
        <v>0</v>
      </c>
      <c r="N51" s="15" t="n">
        <v>0.153846153846154</v>
      </c>
      <c r="O51" s="15" t="n">
        <v>0</v>
      </c>
      <c r="P51" s="15" t="n">
        <v>-0.0298507462686567</v>
      </c>
      <c r="Q51" s="15" t="n">
        <v>-0.0526315789473684</v>
      </c>
      <c r="R51" s="15" t="n">
        <v>-0.00581395348837209</v>
      </c>
      <c r="S51" s="15" t="n">
        <v>0.0869565217391304</v>
      </c>
      <c r="T51" s="15" t="n">
        <v>-0.0327868852459016</v>
      </c>
      <c r="U51" s="15" t="n">
        <v>-0.0483091787439614</v>
      </c>
      <c r="V51" s="15" t="n">
        <v>0.025974025974026</v>
      </c>
      <c r="W51" s="4"/>
      <c r="X51" s="4"/>
      <c r="Y51" s="4"/>
      <c r="Z51" s="4"/>
      <c r="AA51" s="4"/>
    </row>
    <row r="52" customFormat="false" ht="14.9" hidden="false" customHeight="false" outlineLevel="0" collapsed="false">
      <c r="A52" s="23" t="n">
        <v>8057925</v>
      </c>
      <c r="B52" s="24" t="s">
        <v>145</v>
      </c>
      <c r="C52" s="12" t="s">
        <v>146</v>
      </c>
      <c r="D52" s="13" t="n">
        <v>45121</v>
      </c>
      <c r="E52" s="14" t="s">
        <v>40</v>
      </c>
      <c r="F52" s="15" t="n">
        <v>-0.1259</v>
      </c>
      <c r="G52" s="15" t="s">
        <v>11</v>
      </c>
      <c r="H52" s="15" t="n">
        <v>-0.520547945205479</v>
      </c>
      <c r="I52" s="15" t="n">
        <v>0</v>
      </c>
      <c r="J52" s="15" t="n">
        <v>-0.0594059405940594</v>
      </c>
      <c r="K52" s="15" t="s">
        <v>11</v>
      </c>
      <c r="L52" s="15" t="s">
        <v>11</v>
      </c>
      <c r="M52" s="15" t="s">
        <v>11</v>
      </c>
      <c r="N52" s="15" t="n">
        <v>-0.37037037037037</v>
      </c>
      <c r="O52" s="15" t="n">
        <v>2</v>
      </c>
      <c r="P52" s="15" t="n">
        <v>-0.666666666666667</v>
      </c>
      <c r="Q52" s="15" t="s">
        <v>11</v>
      </c>
      <c r="R52" s="15" t="n">
        <v>0</v>
      </c>
      <c r="S52" s="15" t="n">
        <v>0</v>
      </c>
      <c r="T52" s="15" t="n">
        <v>-0.222222222222222</v>
      </c>
      <c r="U52" s="15" t="n">
        <v>-0.0240963855421687</v>
      </c>
      <c r="V52" s="15" t="s">
        <v>11</v>
      </c>
      <c r="W52" s="4"/>
      <c r="X52" s="4"/>
      <c r="Y52" s="4"/>
      <c r="Z52" s="4"/>
      <c r="AA52" s="4"/>
    </row>
    <row r="53" customFormat="false" ht="14.9" hidden="false" customHeight="false" outlineLevel="0" collapsed="false">
      <c r="A53" s="23" t="n">
        <v>9010710</v>
      </c>
      <c r="B53" s="24" t="s">
        <v>147</v>
      </c>
      <c r="C53" s="12" t="s">
        <v>148</v>
      </c>
      <c r="D53" s="13" t="n">
        <v>45118</v>
      </c>
      <c r="E53" s="14" t="s">
        <v>40</v>
      </c>
      <c r="F53" s="15" t="n">
        <v>-0.166666666666667</v>
      </c>
      <c r="G53" s="15" t="n">
        <v>-0.174496644295302</v>
      </c>
      <c r="H53" s="15" t="n">
        <v>-0.117647058823529</v>
      </c>
      <c r="I53" s="15" t="n">
        <v>-2</v>
      </c>
      <c r="J53" s="15" t="n">
        <v>0</v>
      </c>
      <c r="K53" s="15" t="n">
        <v>0</v>
      </c>
      <c r="L53" s="15" t="n">
        <v>-0.17687074829932</v>
      </c>
      <c r="M53" s="15" t="n">
        <v>0</v>
      </c>
      <c r="N53" s="15" t="n">
        <v>-2</v>
      </c>
      <c r="O53" s="15" t="n">
        <v>0</v>
      </c>
      <c r="P53" s="15" t="n">
        <v>-0.666666666666667</v>
      </c>
      <c r="Q53" s="15" t="n">
        <v>0</v>
      </c>
      <c r="R53" s="15" t="n">
        <v>0</v>
      </c>
      <c r="S53" s="15" t="n">
        <v>-2</v>
      </c>
      <c r="T53" s="15" t="n">
        <v>0</v>
      </c>
      <c r="U53" s="15" t="n">
        <v>0</v>
      </c>
      <c r="V53" s="15" t="n">
        <v>0</v>
      </c>
      <c r="W53" s="4"/>
      <c r="X53" s="4"/>
      <c r="Y53" s="4"/>
      <c r="Z53" s="4"/>
      <c r="AA53" s="4"/>
    </row>
    <row r="54" customFormat="false" ht="14.9" hidden="false" customHeight="false" outlineLevel="0" collapsed="false">
      <c r="A54" s="23" t="n">
        <v>9010695</v>
      </c>
      <c r="B54" s="24" t="s">
        <v>149</v>
      </c>
      <c r="C54" s="12" t="s">
        <v>150</v>
      </c>
      <c r="D54" s="13" t="n">
        <v>45819</v>
      </c>
      <c r="E54" s="25" t="n">
        <v>0.635416666666667</v>
      </c>
      <c r="F54" s="15" t="n">
        <v>-0.1952</v>
      </c>
      <c r="G54" s="15" t="n">
        <v>-0.3696</v>
      </c>
      <c r="H54" s="15" t="n">
        <v>-0.0403</v>
      </c>
      <c r="I54" s="15" t="n">
        <v>-0.0975</v>
      </c>
      <c r="J54" s="15" t="n">
        <v>-0.3116</v>
      </c>
      <c r="K54" s="15" t="n">
        <v>-0.5743</v>
      </c>
      <c r="L54" s="15" t="n">
        <v>-0.3784</v>
      </c>
      <c r="M54" s="15" t="n">
        <v>0.087</v>
      </c>
      <c r="N54" s="15" t="n">
        <v>-0.2326</v>
      </c>
      <c r="O54" s="15" t="n">
        <v>0.0741</v>
      </c>
      <c r="P54" s="15" t="n">
        <v>0</v>
      </c>
      <c r="Q54" s="15" t="n">
        <v>0.383</v>
      </c>
      <c r="R54" s="15" t="n">
        <v>-0.1955</v>
      </c>
      <c r="S54" s="15" t="n">
        <v>-0.4</v>
      </c>
      <c r="T54" s="15" t="n">
        <v>0.0769</v>
      </c>
      <c r="U54" s="15" t="n">
        <v>-0.3607</v>
      </c>
      <c r="V54" s="15" t="n">
        <v>-0.4561</v>
      </c>
      <c r="W54" s="4"/>
      <c r="X54" s="4" t="s">
        <v>50</v>
      </c>
      <c r="Y54" s="4"/>
      <c r="Z54" s="26" t="s">
        <v>37</v>
      </c>
      <c r="AA54" s="26"/>
    </row>
    <row r="55" customFormat="false" ht="14.9" hidden="false" customHeight="false" outlineLevel="0" collapsed="false">
      <c r="A55" s="23" t="n">
        <v>9010690</v>
      </c>
      <c r="B55" s="24" t="s">
        <v>151</v>
      </c>
      <c r="C55" s="12" t="s">
        <v>152</v>
      </c>
      <c r="D55" s="13" t="n">
        <v>45820</v>
      </c>
      <c r="E55" s="25" t="n">
        <v>0.354166666666667</v>
      </c>
      <c r="F55" s="15" t="n">
        <v>0.2507</v>
      </c>
      <c r="G55" s="15" t="n">
        <v>0.02</v>
      </c>
      <c r="H55" s="15" t="n">
        <v>0.0147</v>
      </c>
      <c r="I55" s="15" t="n">
        <v>0</v>
      </c>
      <c r="J55" s="15" t="n">
        <v>-0.1224</v>
      </c>
      <c r="K55" s="15" t="n">
        <v>0.0465</v>
      </c>
      <c r="L55" s="15" t="n">
        <v>-0.0109</v>
      </c>
      <c r="M55" s="15" t="n">
        <v>2</v>
      </c>
      <c r="N55" s="15" t="n">
        <v>-2</v>
      </c>
      <c r="O55" s="15" t="n">
        <v>0.0283</v>
      </c>
      <c r="P55" s="15" t="n">
        <v>-0.0364</v>
      </c>
      <c r="Q55" s="15" t="n">
        <v>0</v>
      </c>
      <c r="R55" s="15" t="n">
        <v>0</v>
      </c>
      <c r="S55" s="15" t="n">
        <v>0</v>
      </c>
      <c r="T55" s="15" t="n">
        <v>0</v>
      </c>
      <c r="U55" s="15" t="n">
        <v>-2</v>
      </c>
      <c r="V55" s="15" t="n">
        <v>-0.1373</v>
      </c>
      <c r="W55" s="4"/>
      <c r="X55" s="4" t="s">
        <v>36</v>
      </c>
      <c r="Y55" s="4"/>
      <c r="Z55" s="26" t="s">
        <v>37</v>
      </c>
      <c r="AA55" s="26"/>
    </row>
    <row r="56" customFormat="false" ht="14.25" hidden="false" customHeight="false" outlineLevel="0" collapsed="false">
      <c r="A56" s="23" t="n">
        <v>9010685</v>
      </c>
      <c r="B56" s="24" t="s">
        <v>153</v>
      </c>
      <c r="C56" s="12" t="s">
        <v>154</v>
      </c>
      <c r="D56" s="33" t="s">
        <v>11</v>
      </c>
      <c r="E56" s="34" t="s">
        <v>11</v>
      </c>
      <c r="W56" s="4"/>
      <c r="X56" s="35" t="s">
        <v>155</v>
      </c>
      <c r="Y56" s="35"/>
      <c r="Z56" s="4"/>
      <c r="AA56" s="4"/>
    </row>
    <row r="57" customFormat="false" ht="14.9" hidden="false" customHeight="false" outlineLevel="0" collapsed="false">
      <c r="A57" s="23" t="n">
        <v>8035000</v>
      </c>
      <c r="B57" s="24" t="s">
        <v>156</v>
      </c>
      <c r="C57" s="12" t="s">
        <v>157</v>
      </c>
      <c r="D57" s="13" t="n">
        <v>45119</v>
      </c>
      <c r="E57" s="14" t="s">
        <v>40</v>
      </c>
      <c r="F57" s="15" t="n">
        <v>0.0682926829268293</v>
      </c>
      <c r="G57" s="15" t="n">
        <v>-0.0331491712707182</v>
      </c>
      <c r="H57" s="15" t="n">
        <v>0.255924170616114</v>
      </c>
      <c r="I57" s="15" t="n">
        <v>-0.258823529411765</v>
      </c>
      <c r="J57" s="15" t="n">
        <v>0.115942028985507</v>
      </c>
      <c r="K57" s="15" t="n">
        <v>0</v>
      </c>
      <c r="L57" s="15" t="n">
        <v>0.186666666666667</v>
      </c>
      <c r="M57" s="15" t="n">
        <v>-1.61904761904762</v>
      </c>
      <c r="N57" s="15" t="n">
        <v>0.0952380952380952</v>
      </c>
      <c r="O57" s="15" t="n">
        <v>0.416666666666667</v>
      </c>
      <c r="P57" s="15" t="n">
        <v>0.127659574468085</v>
      </c>
      <c r="Q57" s="15" t="n">
        <v>0.0869565217391304</v>
      </c>
      <c r="R57" s="15" t="n">
        <v>-0.0392156862745098</v>
      </c>
      <c r="S57" s="15" t="n">
        <v>-2</v>
      </c>
      <c r="T57" s="15" t="n">
        <v>0.0540540540540541</v>
      </c>
      <c r="U57" s="15" t="n">
        <v>0.206896551724138</v>
      </c>
      <c r="V57" s="15" t="n">
        <v>0</v>
      </c>
      <c r="W57" s="4"/>
      <c r="X57" s="4"/>
      <c r="Y57" s="4"/>
      <c r="Z57" s="4"/>
      <c r="AA57" s="4"/>
    </row>
    <row r="58" customFormat="false" ht="14.9" hidden="false" customHeight="false" outlineLevel="0" collapsed="false">
      <c r="A58" s="23" t="n">
        <v>8026400</v>
      </c>
      <c r="B58" s="24" t="s">
        <v>158</v>
      </c>
      <c r="C58" s="12" t="s">
        <v>159</v>
      </c>
      <c r="D58" s="13" t="n">
        <v>45117</v>
      </c>
      <c r="E58" s="14" t="s">
        <v>40</v>
      </c>
      <c r="F58" s="15" t="n">
        <v>-0.09375</v>
      </c>
      <c r="G58" s="15" t="n">
        <v>0</v>
      </c>
      <c r="H58" s="15" t="n">
        <v>-0.127659574468085</v>
      </c>
      <c r="I58" s="15" t="n">
        <v>-0.0048661800486618</v>
      </c>
      <c r="J58" s="15" t="n">
        <v>-0.224852071005917</v>
      </c>
      <c r="K58" s="15" t="n">
        <v>0</v>
      </c>
      <c r="L58" s="15" t="n">
        <v>0.105263157894737</v>
      </c>
      <c r="M58" s="15" t="n">
        <v>-0.0224719101123596</v>
      </c>
      <c r="N58" s="15" t="n">
        <v>-0.229508196721311</v>
      </c>
      <c r="O58" s="15" t="n">
        <v>-0.0540540540540541</v>
      </c>
      <c r="P58" s="15" t="n">
        <v>-0.0465116279069767</v>
      </c>
      <c r="Q58" s="15" t="n">
        <v>0</v>
      </c>
      <c r="R58" s="15" t="n">
        <v>0.149253731343284</v>
      </c>
      <c r="S58" s="15" t="n">
        <v>-2</v>
      </c>
      <c r="T58" s="15" t="n">
        <v>-1</v>
      </c>
      <c r="U58" s="15" t="n">
        <v>-0.112211221122112</v>
      </c>
      <c r="V58" s="15" t="n">
        <v>-1.63636363636364</v>
      </c>
      <c r="W58" s="4"/>
      <c r="X58" s="4"/>
      <c r="Y58" s="4"/>
      <c r="Z58" s="4"/>
      <c r="AA58" s="4"/>
    </row>
    <row r="59" customFormat="false" ht="14.9" hidden="false" customHeight="false" outlineLevel="0" collapsed="false">
      <c r="A59" s="23" t="n">
        <v>8045500</v>
      </c>
      <c r="B59" s="24" t="s">
        <v>160</v>
      </c>
      <c r="C59" s="12" t="s">
        <v>161</v>
      </c>
      <c r="D59" s="13" t="n">
        <v>45124</v>
      </c>
      <c r="E59" s="14" t="s">
        <v>77</v>
      </c>
      <c r="F59" s="15" t="n">
        <v>-0.0602582496413199</v>
      </c>
      <c r="G59" s="15" t="n">
        <v>-0.133333333333333</v>
      </c>
      <c r="H59" s="15" t="n">
        <v>-0.1</v>
      </c>
      <c r="I59" s="15" t="n">
        <v>-0.0689655172413793</v>
      </c>
      <c r="J59" s="15" t="n">
        <v>0.02</v>
      </c>
      <c r="K59" s="15" t="n">
        <v>-0.133333333333333</v>
      </c>
      <c r="L59" s="15" t="n">
        <v>-0.0625</v>
      </c>
      <c r="M59" s="15" t="n">
        <v>-0.307692307692308</v>
      </c>
      <c r="N59" s="15" t="n">
        <v>-0.175438596491228</v>
      </c>
      <c r="O59" s="15" t="n">
        <v>0.0555555555555556</v>
      </c>
      <c r="P59" s="15" t="n">
        <v>-0.32258064516129</v>
      </c>
      <c r="Q59" s="15" t="n">
        <v>-0.4</v>
      </c>
      <c r="R59" s="15" t="n">
        <v>0.099290780141844</v>
      </c>
      <c r="S59" s="15" t="n">
        <v>-0.303030303030303</v>
      </c>
      <c r="T59" s="15" t="n">
        <v>-0.166666666666667</v>
      </c>
      <c r="U59" s="15" t="n">
        <v>0.0869565217391304</v>
      </c>
      <c r="V59" s="15" t="n">
        <v>0</v>
      </c>
      <c r="W59" s="4"/>
      <c r="X59" s="4" t="s">
        <v>50</v>
      </c>
      <c r="Y59" s="4"/>
      <c r="Z59" s="26" t="s">
        <v>37</v>
      </c>
      <c r="AA59" s="26"/>
    </row>
    <row r="60" customFormat="false" ht="14.9" hidden="false" customHeight="false" outlineLevel="0" collapsed="false">
      <c r="A60" s="23" t="n">
        <v>8052900</v>
      </c>
      <c r="B60" s="24" t="s">
        <v>162</v>
      </c>
      <c r="C60" s="12" t="s">
        <v>163</v>
      </c>
      <c r="D60" s="13" t="n">
        <v>45089</v>
      </c>
      <c r="E60" s="25" t="n">
        <v>0.53125</v>
      </c>
      <c r="F60" s="15" t="n">
        <v>0.0238</v>
      </c>
      <c r="G60" s="15" t="n">
        <v>2</v>
      </c>
      <c r="H60" s="15" t="n">
        <v>-0.0089</v>
      </c>
      <c r="I60" s="15" t="n">
        <v>0.055</v>
      </c>
      <c r="J60" s="15" t="n">
        <v>0</v>
      </c>
      <c r="K60" s="15" t="n">
        <v>2</v>
      </c>
      <c r="L60" s="15" t="n">
        <v>0</v>
      </c>
      <c r="M60" s="15" t="n">
        <v>2</v>
      </c>
      <c r="N60" s="15" t="n">
        <v>0</v>
      </c>
      <c r="O60" s="15" t="n">
        <v>0</v>
      </c>
      <c r="P60" s="15" t="n">
        <v>0</v>
      </c>
      <c r="Q60" s="15" t="n">
        <v>-0.0089</v>
      </c>
      <c r="R60" s="15" t="n">
        <v>0.0377</v>
      </c>
      <c r="S60" s="15" t="n">
        <v>0</v>
      </c>
      <c r="T60" s="15" t="n">
        <v>0.6667</v>
      </c>
      <c r="U60" s="15" t="n">
        <v>0</v>
      </c>
      <c r="V60" s="15" t="n">
        <v>0</v>
      </c>
      <c r="W60" s="15"/>
      <c r="X60" s="4" t="s">
        <v>36</v>
      </c>
      <c r="Y60" s="4"/>
      <c r="Z60" s="26" t="s">
        <v>37</v>
      </c>
      <c r="AA60" s="26"/>
    </row>
    <row r="61" customFormat="false" ht="14.9" hidden="false" customHeight="false" outlineLevel="0" collapsed="false">
      <c r="A61" s="23" t="n">
        <v>8054000</v>
      </c>
      <c r="B61" s="24" t="s">
        <v>164</v>
      </c>
      <c r="C61" s="12" t="s">
        <v>165</v>
      </c>
      <c r="D61" s="13" t="n">
        <v>45113</v>
      </c>
      <c r="E61" s="14" t="s">
        <v>40</v>
      </c>
      <c r="F61" s="15" t="n">
        <v>0.0581818181818182</v>
      </c>
      <c r="G61" s="15" t="n">
        <v>0.0434782608695652</v>
      </c>
      <c r="H61" s="15" t="n">
        <v>0.0418410041841004</v>
      </c>
      <c r="I61" s="15" t="n">
        <v>0.4</v>
      </c>
      <c r="J61" s="15" t="n">
        <v>0.133333333333333</v>
      </c>
      <c r="K61" s="15" t="n">
        <v>0</v>
      </c>
      <c r="L61" s="15" t="n">
        <v>0.0441176470588235</v>
      </c>
      <c r="M61" s="15" t="n">
        <v>0</v>
      </c>
      <c r="N61" s="15" t="n">
        <v>0.434782608695652</v>
      </c>
      <c r="O61" s="15" t="n">
        <v>0.00956937799043062</v>
      </c>
      <c r="P61" s="15" t="n">
        <v>-0.285714285714286</v>
      </c>
      <c r="Q61" s="15" t="n">
        <v>0.666666666666667</v>
      </c>
      <c r="R61" s="15" t="n">
        <v>0.4</v>
      </c>
      <c r="S61" s="15" t="n">
        <v>0.333333333333333</v>
      </c>
      <c r="T61" s="15" t="n">
        <v>0.133333333333333</v>
      </c>
      <c r="U61" s="15" t="n">
        <v>0</v>
      </c>
      <c r="V61" s="15" t="n">
        <v>0</v>
      </c>
      <c r="W61" s="4"/>
      <c r="X61" s="4"/>
      <c r="Y61" s="4"/>
      <c r="Z61" s="4"/>
      <c r="AA61" s="4"/>
    </row>
    <row r="62" customFormat="false" ht="14.9" hidden="false" customHeight="false" outlineLevel="0" collapsed="false">
      <c r="A62" s="23" t="n">
        <v>8053900</v>
      </c>
      <c r="B62" s="24" t="s">
        <v>166</v>
      </c>
      <c r="C62" s="12" t="s">
        <v>167</v>
      </c>
      <c r="D62" s="13" t="n">
        <v>45356</v>
      </c>
      <c r="E62" s="14" t="s">
        <v>43</v>
      </c>
      <c r="F62" s="15" t="n">
        <v>-0.110291534949069</v>
      </c>
      <c r="G62" s="15" t="n">
        <v>-0.00973709834469328</v>
      </c>
      <c r="H62" s="15" t="n">
        <v>-0.0273531777956557</v>
      </c>
      <c r="I62" s="15" t="n">
        <v>-0.5234375</v>
      </c>
      <c r="J62" s="15" t="n">
        <v>-0.0307692307692308</v>
      </c>
      <c r="K62" s="15" t="n">
        <v>0.333333333333333</v>
      </c>
      <c r="L62" s="15" t="n">
        <v>0.026284348864994</v>
      </c>
      <c r="M62" s="15" t="n">
        <v>-0.202247191011236</v>
      </c>
      <c r="N62" s="15" t="n">
        <v>-0.00892857142857143</v>
      </c>
      <c r="O62" s="15" t="n">
        <v>-0.0381194409148666</v>
      </c>
      <c r="P62" s="15" t="n">
        <v>0</v>
      </c>
      <c r="Q62" s="15" t="n">
        <v>0.0725388601036269</v>
      </c>
      <c r="R62" s="15" t="n">
        <v>1</v>
      </c>
      <c r="S62" s="15" t="n">
        <v>-0.907936507936508</v>
      </c>
      <c r="T62" s="15" t="n">
        <v>-0.0327868852459016</v>
      </c>
      <c r="U62" s="15" t="n">
        <v>0</v>
      </c>
      <c r="V62" s="15" t="n">
        <v>0</v>
      </c>
      <c r="W62" s="4"/>
      <c r="X62" s="4"/>
      <c r="Y62" s="4"/>
      <c r="Z62" s="4"/>
      <c r="AA62" s="4"/>
    </row>
    <row r="63" customFormat="false" ht="14.9" hidden="false" customHeight="false" outlineLevel="0" collapsed="false">
      <c r="A63" s="23" t="n">
        <v>8055850</v>
      </c>
      <c r="B63" s="24" t="s">
        <v>168</v>
      </c>
      <c r="C63" s="12" t="s">
        <v>169</v>
      </c>
      <c r="D63" s="13" t="n">
        <v>45820</v>
      </c>
      <c r="E63" s="25" t="n">
        <v>0.625</v>
      </c>
      <c r="F63" s="15" t="n">
        <v>-0.0344</v>
      </c>
      <c r="G63" s="15" t="n">
        <v>-0.0748</v>
      </c>
      <c r="H63" s="15" t="n">
        <v>0.0061</v>
      </c>
      <c r="I63" s="15" t="n">
        <v>-0.1284</v>
      </c>
      <c r="J63" s="15" t="n">
        <v>0</v>
      </c>
      <c r="K63" s="15" t="n">
        <v>2</v>
      </c>
      <c r="L63" s="15" t="n">
        <v>-0.0825</v>
      </c>
      <c r="M63" s="15" t="n">
        <v>-0.0513</v>
      </c>
      <c r="N63" s="15" t="n">
        <v>0.0299</v>
      </c>
      <c r="O63" s="15" t="n">
        <v>0</v>
      </c>
      <c r="P63" s="15" t="n">
        <v>0.2857</v>
      </c>
      <c r="Q63" s="15" t="n">
        <v>-0.16</v>
      </c>
      <c r="R63" s="15" t="n">
        <v>0</v>
      </c>
      <c r="S63" s="15" t="n">
        <v>-0.1017</v>
      </c>
      <c r="T63" s="15" t="n">
        <v>0</v>
      </c>
      <c r="U63" s="15" t="n">
        <v>0</v>
      </c>
      <c r="V63" s="15" t="n">
        <v>0</v>
      </c>
      <c r="W63" s="4"/>
      <c r="X63" s="4" t="s">
        <v>36</v>
      </c>
      <c r="Y63" s="4"/>
      <c r="Z63" s="26" t="s">
        <v>64</v>
      </c>
      <c r="AA63" s="26"/>
    </row>
    <row r="64" customFormat="false" ht="14.9" hidden="false" customHeight="false" outlineLevel="0" collapsed="false">
      <c r="A64" s="23" t="n">
        <v>8056450</v>
      </c>
      <c r="B64" s="24" t="s">
        <v>170</v>
      </c>
      <c r="C64" s="12" t="s">
        <v>171</v>
      </c>
      <c r="D64" s="13" t="n">
        <v>45821</v>
      </c>
      <c r="E64" s="25" t="n">
        <v>0.322916666666667</v>
      </c>
      <c r="F64" s="15" t="n">
        <v>-0.1032</v>
      </c>
      <c r="G64" s="15" t="n">
        <v>-0.0153</v>
      </c>
      <c r="H64" s="15" t="n">
        <v>-0.087</v>
      </c>
      <c r="I64" s="15" t="n">
        <v>-0.1217</v>
      </c>
      <c r="J64" s="15" t="n">
        <v>-0.3478</v>
      </c>
      <c r="K64" s="15" t="n">
        <v>-0.2857</v>
      </c>
      <c r="L64" s="15" t="n">
        <v>0</v>
      </c>
      <c r="M64" s="15" t="n">
        <v>0</v>
      </c>
      <c r="N64" s="15" t="n">
        <v>-0.1053</v>
      </c>
      <c r="O64" s="15" t="n">
        <v>-0.08</v>
      </c>
      <c r="P64" s="15" t="n">
        <v>-0.0952</v>
      </c>
      <c r="Q64" s="15" t="n">
        <v>-0.2778</v>
      </c>
      <c r="R64" s="15" t="n">
        <v>0.6667</v>
      </c>
      <c r="S64" s="15" t="n">
        <v>-0.0646</v>
      </c>
      <c r="T64" s="15" t="n">
        <v>0.0952</v>
      </c>
      <c r="U64" s="15" t="n">
        <v>-0.8</v>
      </c>
      <c r="V64" s="15" t="n">
        <v>-0.6667</v>
      </c>
      <c r="W64" s="4"/>
      <c r="X64" s="4" t="s">
        <v>36</v>
      </c>
      <c r="Y64" s="4"/>
      <c r="Z64" s="26" t="s">
        <v>64</v>
      </c>
      <c r="AA64" s="26"/>
    </row>
    <row r="65" customFormat="false" ht="14.9" hidden="false" customHeight="false" outlineLevel="0" collapsed="false">
      <c r="A65" s="23" t="n">
        <v>8025300</v>
      </c>
      <c r="B65" s="24" t="s">
        <v>172</v>
      </c>
      <c r="C65" s="12" t="s">
        <v>173</v>
      </c>
      <c r="D65" s="13" t="n">
        <v>45749</v>
      </c>
      <c r="E65" s="25" t="n">
        <v>0.322916666666667</v>
      </c>
      <c r="F65" s="15" t="n">
        <v>0.0613</v>
      </c>
      <c r="G65" s="15" t="n">
        <v>0</v>
      </c>
      <c r="H65" s="15" t="n">
        <v>0.0741</v>
      </c>
      <c r="I65" s="15" t="n">
        <v>0.0979</v>
      </c>
      <c r="J65" s="15" t="n">
        <v>0.0267</v>
      </c>
      <c r="K65" s="15" t="n">
        <v>0</v>
      </c>
      <c r="L65" s="15" t="n">
        <v>0</v>
      </c>
      <c r="M65" s="15" t="n">
        <v>0</v>
      </c>
      <c r="N65" s="15" t="n">
        <v>0.2</v>
      </c>
      <c r="O65" s="15" t="n">
        <v>0.087</v>
      </c>
      <c r="P65" s="15" t="n">
        <v>-0.1818</v>
      </c>
      <c r="Q65" s="15" t="n">
        <v>0.6667</v>
      </c>
      <c r="R65" s="15" t="n">
        <v>0.1053</v>
      </c>
      <c r="S65" s="15" t="n">
        <v>-0.2857</v>
      </c>
      <c r="T65" s="15" t="n">
        <v>0</v>
      </c>
      <c r="U65" s="15" t="n">
        <v>0.0752</v>
      </c>
      <c r="V65" s="15" t="n">
        <v>-0.4</v>
      </c>
      <c r="W65" s="4"/>
      <c r="X65" s="4" t="s">
        <v>36</v>
      </c>
      <c r="Y65" s="4"/>
      <c r="Z65" s="26" t="s">
        <v>64</v>
      </c>
      <c r="AA65" s="26"/>
    </row>
    <row r="66" customFormat="false" ht="14.9" hidden="false" customHeight="false" outlineLevel="0" collapsed="false">
      <c r="A66" s="23" t="n">
        <v>8045400</v>
      </c>
      <c r="B66" s="24" t="s">
        <v>174</v>
      </c>
      <c r="C66" s="12" t="s">
        <v>175</v>
      </c>
      <c r="D66" s="13" t="n">
        <v>45821</v>
      </c>
      <c r="E66" s="25" t="n">
        <v>0.625</v>
      </c>
      <c r="F66" s="15" t="n">
        <v>0.139</v>
      </c>
      <c r="G66" s="15" t="n">
        <v>0.0339</v>
      </c>
      <c r="H66" s="15" t="n">
        <v>0.0299</v>
      </c>
      <c r="I66" s="15" t="n">
        <v>0.2508</v>
      </c>
      <c r="J66" s="15" t="n">
        <v>0.0581</v>
      </c>
      <c r="K66" s="15" t="n">
        <v>-0.3</v>
      </c>
      <c r="L66" s="15" t="n">
        <v>1.27</v>
      </c>
      <c r="M66" s="15" t="n">
        <v>0</v>
      </c>
      <c r="N66" s="15" t="n">
        <v>-0.1333</v>
      </c>
      <c r="O66" s="15" t="n">
        <v>0.3529</v>
      </c>
      <c r="P66" s="15" t="n">
        <v>-0.0571</v>
      </c>
      <c r="Q66" s="15" t="n">
        <v>0</v>
      </c>
      <c r="R66" s="15" t="n">
        <v>0.2929</v>
      </c>
      <c r="S66" s="15" t="n">
        <v>0.1111</v>
      </c>
      <c r="T66" s="15" t="n">
        <v>0</v>
      </c>
      <c r="U66" s="15" t="n">
        <v>0.1143</v>
      </c>
      <c r="V66" s="15" t="n">
        <v>-0.0328</v>
      </c>
      <c r="W66" s="4"/>
      <c r="X66" s="4" t="s">
        <v>36</v>
      </c>
      <c r="Y66" s="4"/>
      <c r="Z66" s="26" t="s">
        <v>64</v>
      </c>
      <c r="AA66" s="26"/>
    </row>
    <row r="67" customFormat="false" ht="14.9" hidden="false" customHeight="false" outlineLevel="0" collapsed="false">
      <c r="A67" s="23" t="n">
        <v>8014800</v>
      </c>
      <c r="B67" s="24" t="s">
        <v>176</v>
      </c>
      <c r="C67" s="12" t="s">
        <v>177</v>
      </c>
      <c r="D67" s="13" t="n">
        <v>45747</v>
      </c>
      <c r="E67" s="2" t="s">
        <v>40</v>
      </c>
      <c r="F67" s="15" t="n">
        <v>0.4893</v>
      </c>
      <c r="G67" s="15" t="n">
        <v>0.1538</v>
      </c>
      <c r="H67" s="15" t="n">
        <v>-2</v>
      </c>
      <c r="I67" s="15" t="n">
        <v>-2</v>
      </c>
      <c r="J67" s="15" t="n">
        <v>-2</v>
      </c>
      <c r="K67" s="15" t="n">
        <v>-0.4</v>
      </c>
      <c r="L67" s="15" t="n">
        <v>0.2857</v>
      </c>
      <c r="M67" s="15" t="n">
        <v>0</v>
      </c>
      <c r="N67" s="15" t="n">
        <v>-2</v>
      </c>
      <c r="O67" s="15" t="n">
        <v>-2</v>
      </c>
      <c r="P67" s="15" t="n">
        <v>-2</v>
      </c>
      <c r="Q67" s="15" t="n">
        <v>-2</v>
      </c>
      <c r="R67" s="15" t="n">
        <v>-2</v>
      </c>
      <c r="S67" s="15" t="n">
        <v>0</v>
      </c>
      <c r="T67" s="15" t="n">
        <v>-2</v>
      </c>
      <c r="U67" s="15" t="n">
        <v>-2</v>
      </c>
      <c r="V67" s="15" t="n">
        <v>-2</v>
      </c>
      <c r="W67" s="4"/>
      <c r="X67" s="4"/>
      <c r="Y67" s="4"/>
      <c r="Z67" s="4"/>
      <c r="AA67" s="4"/>
    </row>
    <row r="68" customFormat="false" ht="14.9" hidden="false" customHeight="false" outlineLevel="0" collapsed="false">
      <c r="A68" s="23" t="n">
        <v>8033500</v>
      </c>
      <c r="B68" s="24" t="s">
        <v>178</v>
      </c>
      <c r="C68" s="12" t="s">
        <v>179</v>
      </c>
      <c r="D68" s="13" t="n">
        <v>45764</v>
      </c>
      <c r="E68" s="25" t="n">
        <v>0.34375</v>
      </c>
      <c r="F68" s="15" t="n">
        <v>-0.0443</v>
      </c>
      <c r="G68" s="15" t="n">
        <v>-0.0583</v>
      </c>
      <c r="H68" s="15" t="n">
        <v>-0.1124</v>
      </c>
      <c r="I68" s="15" t="n">
        <v>0.026</v>
      </c>
      <c r="J68" s="15" t="n">
        <v>-0.0351</v>
      </c>
      <c r="K68" s="15" t="n">
        <v>0</v>
      </c>
      <c r="L68" s="15" t="n">
        <v>-0.0583</v>
      </c>
      <c r="M68" s="15" t="n">
        <v>0</v>
      </c>
      <c r="N68" s="15" t="n">
        <v>-0.1395</v>
      </c>
      <c r="O68" s="15" t="n">
        <v>-0.087</v>
      </c>
      <c r="P68" s="15" t="n">
        <v>0</v>
      </c>
      <c r="Q68" s="15" t="n">
        <v>1.2727</v>
      </c>
      <c r="R68" s="15" t="n">
        <v>-0.6</v>
      </c>
      <c r="S68" s="15" t="n">
        <v>0</v>
      </c>
      <c r="T68" s="15" t="n">
        <v>-1.5094</v>
      </c>
      <c r="U68" s="15" t="n">
        <v>1.2</v>
      </c>
      <c r="V68" s="15" t="n">
        <v>1.5294</v>
      </c>
      <c r="W68" s="4"/>
      <c r="X68" s="4" t="s">
        <v>36</v>
      </c>
      <c r="Y68" s="4"/>
      <c r="Z68" s="26" t="s">
        <v>37</v>
      </c>
      <c r="AA68" s="26"/>
    </row>
    <row r="69" customFormat="false" ht="14.9" hidden="false" customHeight="false" outlineLevel="0" collapsed="false">
      <c r="A69" s="23" t="n">
        <v>8039800</v>
      </c>
      <c r="B69" s="24" t="s">
        <v>180</v>
      </c>
      <c r="C69" s="12" t="s">
        <v>181</v>
      </c>
      <c r="D69" s="13" t="n">
        <v>45119</v>
      </c>
      <c r="E69" s="14" t="s">
        <v>40</v>
      </c>
      <c r="F69" s="15" t="n">
        <v>-0.0242130750605327</v>
      </c>
      <c r="G69" s="15" t="n">
        <v>-0.0148148148148148</v>
      </c>
      <c r="H69" s="15" t="n">
        <v>-0.297872340425532</v>
      </c>
      <c r="I69" s="15" t="n">
        <v>0.0165289256198347</v>
      </c>
      <c r="J69" s="15" t="n">
        <v>0.0363636363636364</v>
      </c>
      <c r="K69" s="15" t="n">
        <v>-0.153846153846154</v>
      </c>
      <c r="L69" s="15" t="n">
        <v>0.0363636363636364</v>
      </c>
      <c r="M69" s="15" t="n">
        <v>-0.0298507462686567</v>
      </c>
      <c r="N69" s="15" t="n">
        <v>0</v>
      </c>
      <c r="O69" s="15" t="n">
        <v>0</v>
      </c>
      <c r="P69" s="15" t="n">
        <v>-1.55555555555556</v>
      </c>
      <c r="Q69" s="15" t="n">
        <v>0</v>
      </c>
      <c r="R69" s="15" t="n">
        <v>0.0240963855421687</v>
      </c>
      <c r="S69" s="15" t="n">
        <v>0</v>
      </c>
      <c r="T69" s="15" t="n">
        <v>0.0869565217391304</v>
      </c>
      <c r="U69" s="15" t="n">
        <v>0.0289855072463768</v>
      </c>
      <c r="V69" s="15" t="n">
        <v>0</v>
      </c>
      <c r="W69" s="4"/>
      <c r="X69" s="4"/>
      <c r="Y69" s="4"/>
      <c r="Z69" s="4"/>
      <c r="AA69" s="4"/>
    </row>
    <row r="70" customFormat="false" ht="14.9" hidden="false" customHeight="false" outlineLevel="0" collapsed="false">
      <c r="A70" s="23" t="n">
        <v>8016800</v>
      </c>
      <c r="B70" s="24" t="s">
        <v>182</v>
      </c>
      <c r="C70" s="4" t="s">
        <v>183</v>
      </c>
      <c r="D70" s="13" t="n">
        <v>45119</v>
      </c>
      <c r="E70" s="2" t="s">
        <v>43</v>
      </c>
      <c r="F70" s="15" t="n">
        <v>-0.1179</v>
      </c>
      <c r="G70" s="36" t="n">
        <v>-0.0327332242225859</v>
      </c>
      <c r="H70" s="36" t="n">
        <v>-0.326424870466321</v>
      </c>
      <c r="I70" s="36" t="n">
        <v>-0.152380952380952</v>
      </c>
      <c r="J70" s="36" t="n">
        <v>-0.169811320754717</v>
      </c>
      <c r="K70" s="15" t="n">
        <v>0.0425531914893617</v>
      </c>
      <c r="L70" s="15" t="n">
        <v>-0.037243947858473</v>
      </c>
      <c r="M70" s="15" t="n">
        <v>-0.0198019801980198</v>
      </c>
      <c r="N70" s="15" t="n">
        <v>-0.233333333333333</v>
      </c>
      <c r="O70" s="15" t="n">
        <v>-0.324786324786325</v>
      </c>
      <c r="P70" s="15" t="n">
        <v>-1</v>
      </c>
      <c r="Q70" s="15" t="n">
        <v>0.0517241379310345</v>
      </c>
      <c r="R70" s="15" t="n">
        <v>-0.375</v>
      </c>
      <c r="S70" s="15" t="n">
        <v>-0.41025641025641</v>
      </c>
      <c r="T70" s="15" t="n">
        <v>0</v>
      </c>
      <c r="U70" s="15" t="n">
        <v>0.2</v>
      </c>
      <c r="V70" s="15" t="n">
        <v>-0.256410256410256</v>
      </c>
      <c r="W70" s="4"/>
      <c r="X70" s="4"/>
      <c r="Y70" s="4"/>
      <c r="Z70" s="4"/>
      <c r="AA70" s="4"/>
    </row>
    <row r="71" customFormat="false" ht="14.9" hidden="false" customHeight="false" outlineLevel="0" collapsed="false">
      <c r="A71" s="23" t="n">
        <v>8025700</v>
      </c>
      <c r="B71" s="24" t="s">
        <v>184</v>
      </c>
      <c r="C71" s="12" t="s">
        <v>185</v>
      </c>
      <c r="D71" s="13" t="n">
        <v>45384</v>
      </c>
      <c r="E71" s="2" t="s">
        <v>40</v>
      </c>
      <c r="F71" s="15" t="n">
        <v>-0.382943143812709</v>
      </c>
      <c r="G71" s="15" t="n">
        <v>-0.243626062322946</v>
      </c>
      <c r="H71" s="15" t="n">
        <v>-0.441481481481482</v>
      </c>
      <c r="I71" s="15" t="n">
        <v>-0.209944751381215</v>
      </c>
      <c r="J71" s="15" t="n">
        <v>-0.570107858243451</v>
      </c>
      <c r="K71" s="15" t="n">
        <v>-0.44559585492228</v>
      </c>
      <c r="L71" s="15" t="n">
        <v>-0.352941176470588</v>
      </c>
      <c r="M71" s="15" t="n">
        <v>0.727272727272727</v>
      </c>
      <c r="N71" s="15" t="n">
        <v>-0.0392156862745098</v>
      </c>
      <c r="O71" s="15" t="n">
        <v>-0.0731707317073171</v>
      </c>
      <c r="P71" s="15" t="n">
        <v>-1.96969696969697</v>
      </c>
      <c r="Q71" s="15" t="n">
        <v>-0.175438596491228</v>
      </c>
      <c r="R71" s="15" t="n">
        <v>-0.0622222222222222</v>
      </c>
      <c r="S71" s="15" t="n">
        <v>-1.82608695652174</v>
      </c>
      <c r="T71" s="15" t="n">
        <v>-0.298507462686567</v>
      </c>
      <c r="U71" s="15" t="n">
        <v>0.135746606334842</v>
      </c>
      <c r="V71" s="15" t="n">
        <v>-2</v>
      </c>
      <c r="W71" s="4"/>
      <c r="X71" s="4"/>
      <c r="Y71" s="4"/>
      <c r="Z71" s="4"/>
      <c r="AA71" s="4"/>
    </row>
    <row r="72" customFormat="false" ht="14.9" hidden="false" customHeight="false" outlineLevel="0" collapsed="false">
      <c r="A72" s="23" t="n">
        <v>8032000</v>
      </c>
      <c r="B72" s="24" t="s">
        <v>186</v>
      </c>
      <c r="C72" s="12" t="s">
        <v>187</v>
      </c>
      <c r="D72" s="13" t="n">
        <v>45384</v>
      </c>
      <c r="E72" s="2" t="s">
        <v>43</v>
      </c>
      <c r="F72" s="15" t="n">
        <v>-0.168878847783112</v>
      </c>
      <c r="G72" s="15" t="n">
        <v>-0.32183908045977</v>
      </c>
      <c r="H72" s="15" t="n">
        <v>-0.0524781341107872</v>
      </c>
      <c r="I72" s="15" t="n">
        <v>-0.149837133550489</v>
      </c>
      <c r="J72" s="15" t="n">
        <v>-0.135007849293564</v>
      </c>
      <c r="K72" s="15" t="n">
        <v>-0.536231884057971</v>
      </c>
      <c r="L72" s="15" t="n">
        <v>-0.253968253968254</v>
      </c>
      <c r="M72" s="15" t="n">
        <v>-0.0714285714285714</v>
      </c>
      <c r="N72" s="15" t="n">
        <v>-0.170212765957447</v>
      </c>
      <c r="O72" s="15" t="n">
        <v>-0.0129032258064516</v>
      </c>
      <c r="P72" s="15" t="n">
        <v>0</v>
      </c>
      <c r="Q72" s="15" t="n">
        <v>-0.4</v>
      </c>
      <c r="R72" s="15" t="n">
        <v>-0.146733668341709</v>
      </c>
      <c r="S72" s="15" t="n">
        <v>0.135922330097087</v>
      </c>
      <c r="T72" s="15" t="n">
        <v>-0.382978723404255</v>
      </c>
      <c r="U72" s="15" t="n">
        <v>-0.0858638743455497</v>
      </c>
      <c r="V72" s="15" t="n">
        <v>-0.137404580152672</v>
      </c>
      <c r="W72" s="4"/>
      <c r="X72" s="4"/>
      <c r="Y72" s="4"/>
      <c r="Z72" s="4"/>
      <c r="AA72" s="4"/>
    </row>
    <row r="73" customFormat="false" ht="14.9" hidden="false" customHeight="false" outlineLevel="0" collapsed="false">
      <c r="A73" s="23" t="n">
        <v>8055100</v>
      </c>
      <c r="B73" s="24" t="s">
        <v>188</v>
      </c>
      <c r="C73" s="12" t="s">
        <v>189</v>
      </c>
      <c r="D73" s="13" t="n">
        <v>45121</v>
      </c>
      <c r="E73" s="14" t="s">
        <v>40</v>
      </c>
      <c r="F73" s="15" t="n">
        <v>-0.0484581497797357</v>
      </c>
      <c r="G73" s="15" t="n">
        <v>0.162162162162162</v>
      </c>
      <c r="H73" s="15" t="n">
        <v>-0.0571428571428571</v>
      </c>
      <c r="I73" s="15" t="n">
        <v>-0.127090301003344</v>
      </c>
      <c r="J73" s="15" t="n">
        <v>-0.0137931034482759</v>
      </c>
      <c r="K73" s="15" t="n">
        <v>0.266666666666667</v>
      </c>
      <c r="L73" s="15" t="n">
        <v>0.181818181818182</v>
      </c>
      <c r="M73" s="15" t="n">
        <v>-0.181818181818182</v>
      </c>
      <c r="N73" s="15" t="n">
        <v>-0.0122699386503067</v>
      </c>
      <c r="O73" s="15" t="n">
        <v>-0.149253731343284</v>
      </c>
      <c r="P73" s="15" t="n">
        <v>-0.133333333333333</v>
      </c>
      <c r="Q73" s="15" t="n">
        <v>-0.174757281553398</v>
      </c>
      <c r="R73" s="15" t="n">
        <v>-0.117647058823529</v>
      </c>
      <c r="S73" s="15" t="n">
        <v>-0.0465116279069767</v>
      </c>
      <c r="T73" s="15" t="n">
        <v>0.285714285714286</v>
      </c>
      <c r="U73" s="15" t="n">
        <v>-0.0590717299578059</v>
      </c>
      <c r="V73" s="15" t="n">
        <v>0.125</v>
      </c>
      <c r="W73" s="4"/>
      <c r="X73" s="4"/>
      <c r="Y73" s="4"/>
      <c r="Z73" s="4"/>
      <c r="AA73" s="4"/>
    </row>
    <row r="74" customFormat="false" ht="14.9" hidden="false" customHeight="false" outlineLevel="0" collapsed="false">
      <c r="A74" s="23" t="n">
        <v>8057970</v>
      </c>
      <c r="B74" s="24" t="s">
        <v>190</v>
      </c>
      <c r="C74" s="12" t="s">
        <v>191</v>
      </c>
      <c r="D74" s="13" t="n">
        <v>45824</v>
      </c>
      <c r="E74" s="25" t="n">
        <v>0.53125</v>
      </c>
      <c r="F74" s="15" t="n">
        <v>-0.0152</v>
      </c>
      <c r="G74" s="15" t="n">
        <v>-0.0831</v>
      </c>
      <c r="H74" s="15" t="n">
        <v>0.073</v>
      </c>
      <c r="I74" s="15" t="n">
        <v>-0.0458</v>
      </c>
      <c r="J74" s="15" t="n">
        <v>0.0881</v>
      </c>
      <c r="K74" s="15" t="n">
        <v>-0.2012</v>
      </c>
      <c r="L74" s="15" t="n">
        <v>0</v>
      </c>
      <c r="M74" s="15" t="n">
        <v>0.0465</v>
      </c>
      <c r="N74" s="15" t="n">
        <v>0</v>
      </c>
      <c r="O74" s="15" t="n">
        <v>0.1075</v>
      </c>
      <c r="P74" s="15" t="n">
        <v>0</v>
      </c>
      <c r="Q74" s="15" t="n">
        <v>-0.2222</v>
      </c>
      <c r="R74" s="15" t="n">
        <v>0.2128</v>
      </c>
      <c r="S74" s="15" t="n">
        <v>-0.0952</v>
      </c>
      <c r="T74" s="15" t="n">
        <v>0.1818</v>
      </c>
      <c r="U74" s="15" t="n">
        <v>0.0606</v>
      </c>
      <c r="V74" s="15" t="n">
        <v>0.087</v>
      </c>
      <c r="W74" s="4"/>
      <c r="X74" s="4" t="s">
        <v>36</v>
      </c>
      <c r="Y74" s="4"/>
      <c r="Z74" s="26" t="s">
        <v>64</v>
      </c>
      <c r="AA74" s="26"/>
    </row>
    <row r="75" customFormat="false" ht="14.9" hidden="false" customHeight="false" outlineLevel="0" collapsed="false">
      <c r="A75" s="23" t="n">
        <v>8057965</v>
      </c>
      <c r="B75" s="24" t="s">
        <v>192</v>
      </c>
      <c r="C75" s="12" t="s">
        <v>193</v>
      </c>
      <c r="D75" s="13" t="n">
        <v>45826</v>
      </c>
      <c r="E75" s="25" t="n">
        <v>0.65625</v>
      </c>
      <c r="F75" s="15" t="n">
        <v>-0.0287</v>
      </c>
      <c r="G75" s="15" t="n">
        <v>-0.0215</v>
      </c>
      <c r="H75" s="15" t="n">
        <v>0</v>
      </c>
      <c r="I75" s="15" t="n">
        <v>-0.0779</v>
      </c>
      <c r="J75" s="15" t="n">
        <v>-0.069</v>
      </c>
      <c r="K75" s="15" t="n">
        <v>0.1818</v>
      </c>
      <c r="L75" s="15" t="n">
        <v>-0.0403</v>
      </c>
      <c r="M75" s="15" t="n">
        <v>0</v>
      </c>
      <c r="N75" s="15" t="n">
        <v>0</v>
      </c>
      <c r="O75" s="15" t="n">
        <v>0</v>
      </c>
      <c r="P75" s="15" t="n">
        <v>0</v>
      </c>
      <c r="Q75" s="15" t="n">
        <v>-0.0408</v>
      </c>
      <c r="R75" s="15" t="n">
        <v>0</v>
      </c>
      <c r="S75" s="15" t="n">
        <v>-0.099</v>
      </c>
      <c r="T75" s="15" t="n">
        <v>-0.1</v>
      </c>
      <c r="U75" s="15" t="n">
        <v>0</v>
      </c>
      <c r="V75" s="15" t="n">
        <v>0</v>
      </c>
      <c r="W75" s="4"/>
      <c r="X75" s="4" t="s">
        <v>36</v>
      </c>
      <c r="Y75" s="4"/>
      <c r="Z75" s="26" t="s">
        <v>64</v>
      </c>
      <c r="AA75" s="26"/>
    </row>
    <row r="76" customFormat="false" ht="14.9" hidden="false" customHeight="false" outlineLevel="0" collapsed="false">
      <c r="A76" s="23" t="n">
        <v>8055800</v>
      </c>
      <c r="B76" s="24" t="s">
        <v>194</v>
      </c>
      <c r="C76" s="12" t="s">
        <v>195</v>
      </c>
      <c r="D76" s="13" t="n">
        <v>45827</v>
      </c>
      <c r="E76" s="25" t="n">
        <v>0.322916666666667</v>
      </c>
      <c r="F76" s="15" t="n">
        <v>0.0127</v>
      </c>
      <c r="G76" s="15" t="n">
        <v>-0.0117</v>
      </c>
      <c r="H76" s="15" t="n">
        <v>0.0451</v>
      </c>
      <c r="I76" s="15" t="n">
        <v>0</v>
      </c>
      <c r="J76" s="15" t="n">
        <v>0</v>
      </c>
      <c r="K76" s="15" t="n">
        <v>-0.0531</v>
      </c>
      <c r="L76" s="15" t="n">
        <v>-0.0153</v>
      </c>
      <c r="M76" s="15" t="n">
        <v>2</v>
      </c>
      <c r="N76" s="15" t="n">
        <v>0</v>
      </c>
      <c r="O76" s="15" t="n">
        <v>0.0465</v>
      </c>
      <c r="P76" s="15" t="n">
        <v>0</v>
      </c>
      <c r="Q76" s="15" t="n">
        <v>0</v>
      </c>
      <c r="R76" s="15" t="n">
        <v>0</v>
      </c>
      <c r="S76" s="15" t="n">
        <v>0</v>
      </c>
      <c r="T76" s="15" t="n">
        <v>0</v>
      </c>
      <c r="U76" s="15" t="n">
        <v>0</v>
      </c>
      <c r="V76" s="15" t="n">
        <v>0</v>
      </c>
      <c r="W76" s="4"/>
      <c r="X76" s="4" t="s">
        <v>36</v>
      </c>
      <c r="Y76" s="4"/>
      <c r="Z76" s="26" t="s">
        <v>64</v>
      </c>
      <c r="AA76" s="26"/>
    </row>
    <row r="77" customFormat="false" ht="14.9" hidden="false" customHeight="false" outlineLevel="0" collapsed="false">
      <c r="A77" s="23" t="n">
        <v>8036600</v>
      </c>
      <c r="B77" s="24" t="s">
        <v>196</v>
      </c>
      <c r="C77" s="12" t="s">
        <v>197</v>
      </c>
      <c r="D77" s="13" t="n">
        <v>45765</v>
      </c>
      <c r="E77" s="25" t="n">
        <v>0.322916666666667</v>
      </c>
      <c r="F77" s="15" t="n">
        <v>-0.0893</v>
      </c>
      <c r="G77" s="15" t="n">
        <v>-0.1356</v>
      </c>
      <c r="H77" s="15" t="n">
        <v>0.1322</v>
      </c>
      <c r="I77" s="15" t="n">
        <v>-0.2857</v>
      </c>
      <c r="J77" s="15" t="n">
        <v>-0.1061</v>
      </c>
      <c r="K77" s="15" t="n">
        <v>0</v>
      </c>
      <c r="L77" s="15" t="n">
        <v>-0.1728</v>
      </c>
      <c r="M77" s="15" t="n">
        <v>0</v>
      </c>
      <c r="N77" s="15" t="n">
        <v>0</v>
      </c>
      <c r="O77" s="15" t="n">
        <v>0</v>
      </c>
      <c r="P77" s="15" t="n">
        <v>0</v>
      </c>
      <c r="Q77" s="15" t="n">
        <v>-1.3333</v>
      </c>
      <c r="R77" s="15" t="n">
        <v>-0.0211</v>
      </c>
      <c r="S77" s="15" t="n">
        <v>-1.8571</v>
      </c>
      <c r="T77" s="15" t="n">
        <v>-0.0699</v>
      </c>
      <c r="U77" s="15" t="n">
        <v>-0.0215</v>
      </c>
      <c r="V77" s="15" t="n">
        <v>-1.5556</v>
      </c>
      <c r="W77" s="4"/>
      <c r="X77" s="4"/>
      <c r="Y77" s="4"/>
      <c r="Z77" s="4"/>
      <c r="AA77" s="4"/>
    </row>
    <row r="78" customFormat="false" ht="14.25" hidden="false" customHeight="false" outlineLevel="0" collapsed="false">
      <c r="A78" s="23" t="n">
        <v>8017200</v>
      </c>
      <c r="B78" s="24" t="s">
        <v>198</v>
      </c>
      <c r="C78" s="12" t="s">
        <v>199</v>
      </c>
      <c r="D78" s="37" t="s">
        <v>11</v>
      </c>
      <c r="E78" s="37" t="s">
        <v>11</v>
      </c>
      <c r="W78" s="4"/>
      <c r="X78" s="38" t="s">
        <v>155</v>
      </c>
      <c r="Y78" s="38"/>
      <c r="Z78" s="4"/>
      <c r="AA78" s="4"/>
    </row>
    <row r="79" customFormat="false" ht="14.9" hidden="false" customHeight="false" outlineLevel="0" collapsed="false">
      <c r="A79" s="23" t="n">
        <v>8013200</v>
      </c>
      <c r="B79" s="24" t="s">
        <v>200</v>
      </c>
      <c r="C79" s="12" t="s">
        <v>201</v>
      </c>
      <c r="D79" s="13" t="n">
        <v>45117</v>
      </c>
      <c r="E79" s="14" t="s">
        <v>43</v>
      </c>
      <c r="F79" s="15" t="n">
        <v>-0.121338912133891</v>
      </c>
      <c r="G79" s="15" t="n">
        <v>0</v>
      </c>
      <c r="H79" s="15" t="n">
        <v>-0.0493827160493827</v>
      </c>
      <c r="I79" s="15" t="n">
        <v>-0.246305418719212</v>
      </c>
      <c r="J79" s="15" t="n">
        <v>-0.427350427350427</v>
      </c>
      <c r="K79" s="15" t="n">
        <v>-0.0923076923076923</v>
      </c>
      <c r="L79" s="15" t="n">
        <v>0.0591715976331361</v>
      </c>
      <c r="M79" s="15" t="n">
        <v>-0.0512820512820513</v>
      </c>
      <c r="N79" s="15" t="n">
        <v>-0.285714285714286</v>
      </c>
      <c r="O79" s="15" t="n">
        <v>0.0251046025104603</v>
      </c>
      <c r="P79" s="15" t="n">
        <v>0</v>
      </c>
      <c r="Q79" s="15" t="n">
        <v>-0.758620689655172</v>
      </c>
      <c r="R79" s="15" t="n">
        <v>0.6</v>
      </c>
      <c r="S79" s="15" t="n">
        <v>-0.888888888888889</v>
      </c>
      <c r="T79" s="15" t="n">
        <v>0.461538461538462</v>
      </c>
      <c r="U79" s="15" t="n">
        <v>-0.634146341463415</v>
      </c>
      <c r="V79" s="15" t="n">
        <v>-2</v>
      </c>
      <c r="W79" s="4"/>
      <c r="X79" s="4"/>
      <c r="Y79" s="4"/>
      <c r="Z79" s="4"/>
      <c r="AA79" s="4"/>
    </row>
    <row r="80" customFormat="false" ht="14.9" hidden="false" customHeight="false" outlineLevel="0" collapsed="false">
      <c r="A80" s="23" t="n">
        <v>8031700</v>
      </c>
      <c r="B80" s="24" t="s">
        <v>202</v>
      </c>
      <c r="C80" s="12" t="s">
        <v>203</v>
      </c>
      <c r="D80" s="13" t="n">
        <v>45827</v>
      </c>
      <c r="E80" s="25" t="n">
        <v>0.53125</v>
      </c>
      <c r="F80" s="15" t="n">
        <v>-0.0247</v>
      </c>
      <c r="G80" s="15" t="n">
        <v>-0.025</v>
      </c>
      <c r="H80" s="15" t="n">
        <v>-0.0288</v>
      </c>
      <c r="I80" s="15" t="n">
        <v>0</v>
      </c>
      <c r="J80" s="15" t="n">
        <v>0</v>
      </c>
      <c r="K80" s="15" t="n">
        <v>-0.0465</v>
      </c>
      <c r="L80" s="15" t="n">
        <v>-0.0217</v>
      </c>
      <c r="M80" s="15" t="n">
        <v>0</v>
      </c>
      <c r="N80" s="15" t="n">
        <v>0</v>
      </c>
      <c r="O80" s="15" t="n">
        <v>-0.0241</v>
      </c>
      <c r="P80" s="15" t="n">
        <v>-0.1333</v>
      </c>
      <c r="Q80" s="15" t="n">
        <v>0</v>
      </c>
      <c r="R80" s="15" t="n">
        <v>0</v>
      </c>
      <c r="S80" s="15" t="n">
        <v>0</v>
      </c>
      <c r="T80" s="15" t="n">
        <v>0</v>
      </c>
      <c r="U80" s="15" t="n">
        <v>0</v>
      </c>
      <c r="V80" s="15" t="n">
        <v>0</v>
      </c>
      <c r="W80" s="4"/>
      <c r="X80" s="26" t="s">
        <v>36</v>
      </c>
      <c r="Y80" s="26" t="s">
        <v>37</v>
      </c>
      <c r="Z80" s="26"/>
      <c r="AA80" s="4"/>
    </row>
    <row r="81" customFormat="false" ht="14.9" hidden="false" customHeight="false" outlineLevel="0" collapsed="false">
      <c r="A81" s="23" t="n">
        <v>8026800</v>
      </c>
      <c r="B81" s="24" t="s">
        <v>204</v>
      </c>
      <c r="C81" s="12" t="s">
        <v>205</v>
      </c>
      <c r="D81" s="13" t="n">
        <v>45344</v>
      </c>
      <c r="E81" s="14" t="s">
        <v>43</v>
      </c>
      <c r="F81" s="15" t="n">
        <v>-0.023926812104152</v>
      </c>
      <c r="G81" s="15" t="n">
        <v>-0.526315789473684</v>
      </c>
      <c r="H81" s="15" t="n">
        <v>0.147540983606557</v>
      </c>
      <c r="I81" s="15" t="n">
        <v>-0.053030303030303</v>
      </c>
      <c r="J81" s="15" t="n">
        <v>-0.0507936507936508</v>
      </c>
      <c r="K81" s="15" t="n">
        <v>-1</v>
      </c>
      <c r="L81" s="15" t="n">
        <v>0</v>
      </c>
      <c r="M81" s="15" t="n">
        <v>0.666666666666667</v>
      </c>
      <c r="N81" s="15" t="n">
        <v>-0.260869565217391</v>
      </c>
      <c r="O81" s="15" t="n">
        <v>0.285714285714286</v>
      </c>
      <c r="P81" s="15" t="n">
        <v>0.240837696335079</v>
      </c>
      <c r="Q81" s="15" t="n">
        <v>0</v>
      </c>
      <c r="R81" s="15" t="n">
        <v>0.0277227722772277</v>
      </c>
      <c r="S81" s="15" t="n">
        <v>-2</v>
      </c>
      <c r="T81" s="15" t="n">
        <v>-0.315789473684211</v>
      </c>
      <c r="U81" s="15" t="n">
        <v>0.0515021459227468</v>
      </c>
      <c r="V81" s="15" t="n">
        <v>-0.666666666666667</v>
      </c>
      <c r="W81" s="4"/>
      <c r="X81" s="4"/>
      <c r="Y81" s="4"/>
      <c r="Z81" s="4"/>
      <c r="AA81" s="4"/>
    </row>
    <row r="82" customFormat="false" ht="14.9" hidden="false" customHeight="false" outlineLevel="0" collapsed="false">
      <c r="A82" s="23" t="n">
        <v>8025900</v>
      </c>
      <c r="B82" s="24" t="s">
        <v>206</v>
      </c>
      <c r="C82" s="12" t="s">
        <v>207</v>
      </c>
      <c r="D82" s="13" t="n">
        <v>45343</v>
      </c>
      <c r="E82" s="14" t="s">
        <v>77</v>
      </c>
      <c r="F82" s="15" t="n">
        <v>-0.0552723370002683</v>
      </c>
      <c r="G82" s="15" t="n">
        <v>-0.148148148148148</v>
      </c>
      <c r="H82" s="15" t="n">
        <v>-0.12280701754386</v>
      </c>
      <c r="I82" s="15" t="n">
        <v>-0.0161899622234215</v>
      </c>
      <c r="J82" s="15" t="n">
        <v>-0.0696864111498258</v>
      </c>
      <c r="K82" s="15" t="n">
        <v>-0.227848101265823</v>
      </c>
      <c r="L82" s="15" t="n">
        <v>0.363636363636364</v>
      </c>
      <c r="M82" s="15" t="n">
        <v>-0.258503401360544</v>
      </c>
      <c r="N82" s="15" t="n">
        <v>0.037940379403794</v>
      </c>
      <c r="O82" s="15" t="n">
        <v>-1.37254901960784</v>
      </c>
      <c r="P82" s="15" t="n">
        <v>0</v>
      </c>
      <c r="Q82" s="15" t="n">
        <v>0.032258064516129</v>
      </c>
      <c r="R82" s="15" t="n">
        <v>0.0270848182466144</v>
      </c>
      <c r="S82" s="15" t="n">
        <v>-0.220858895705521</v>
      </c>
      <c r="T82" s="15" t="n">
        <v>0.0289855072463768</v>
      </c>
      <c r="U82" s="15" t="n">
        <v>-0.0637450199203187</v>
      </c>
      <c r="V82" s="15" t="n">
        <v>-0.24</v>
      </c>
      <c r="W82" s="4"/>
      <c r="X82" s="4"/>
      <c r="Y82" s="4"/>
      <c r="Z82" s="4"/>
      <c r="AA82" s="4"/>
    </row>
    <row r="83" customFormat="false" ht="14.9" hidden="false" customHeight="false" outlineLevel="0" collapsed="false">
      <c r="A83" s="23" t="n">
        <v>8026000</v>
      </c>
      <c r="B83" s="24" t="s">
        <v>208</v>
      </c>
      <c r="C83" s="12" t="s">
        <v>209</v>
      </c>
      <c r="D83" s="13" t="n">
        <v>45384</v>
      </c>
      <c r="E83" s="2" t="s">
        <v>43</v>
      </c>
      <c r="F83" s="15" t="n">
        <v>-0.0219039595619208</v>
      </c>
      <c r="G83" s="15" t="n">
        <v>-0.0930232558139535</v>
      </c>
      <c r="H83" s="15" t="n">
        <v>-0.0460829493087558</v>
      </c>
      <c r="I83" s="15" t="n">
        <v>0.0474137931034483</v>
      </c>
      <c r="J83" s="15" t="n">
        <v>-0.0638516992790937</v>
      </c>
      <c r="K83" s="15" t="n">
        <v>-0.464646464646465</v>
      </c>
      <c r="L83" s="15" t="n">
        <v>0.35</v>
      </c>
      <c r="M83" s="15" t="n">
        <v>-0.0759493670886076</v>
      </c>
      <c r="N83" s="15" t="n">
        <v>-0.121212121212121</v>
      </c>
      <c r="O83" s="15" t="n">
        <v>0.126582278481013</v>
      </c>
      <c r="P83" s="15" t="n">
        <v>-0.166666666666667</v>
      </c>
      <c r="Q83" s="15" t="n">
        <v>-0.222222222222222</v>
      </c>
      <c r="R83" s="15" t="n">
        <v>0.0873907615480649</v>
      </c>
      <c r="S83" s="15" t="n">
        <v>-0.181818181818182</v>
      </c>
      <c r="T83" s="15" t="n">
        <v>-0.448979591836735</v>
      </c>
      <c r="U83" s="15" t="n">
        <v>-0.0567200986436498</v>
      </c>
      <c r="V83" s="15" t="n">
        <v>0.0540540540540541</v>
      </c>
      <c r="W83" s="4"/>
      <c r="X83" s="4"/>
      <c r="Y83" s="4"/>
      <c r="Z83" s="4"/>
      <c r="AA83" s="4"/>
    </row>
    <row r="84" customFormat="false" ht="14.9" hidden="false" customHeight="false" outlineLevel="0" collapsed="false">
      <c r="A84" s="23" t="n">
        <v>8026100</v>
      </c>
      <c r="B84" s="24" t="s">
        <v>210</v>
      </c>
      <c r="C84" s="12" t="s">
        <v>211</v>
      </c>
      <c r="D84" s="13" t="n">
        <v>45125</v>
      </c>
      <c r="E84" s="14" t="s">
        <v>77</v>
      </c>
      <c r="F84" s="15" t="n">
        <v>-0.0106723585912487</v>
      </c>
      <c r="G84" s="15" t="n">
        <v>0.266666666666667</v>
      </c>
      <c r="H84" s="15" t="n">
        <v>-1.2</v>
      </c>
      <c r="I84" s="15" t="n">
        <v>-0.0485436893203884</v>
      </c>
      <c r="J84" s="15" t="n">
        <v>0.0404494382022472</v>
      </c>
      <c r="K84" s="15" t="n">
        <v>0.25</v>
      </c>
      <c r="L84" s="15" t="n">
        <v>-2</v>
      </c>
      <c r="M84" s="15" t="n">
        <v>0.545454545454545</v>
      </c>
      <c r="N84" s="15" t="n">
        <v>-1</v>
      </c>
      <c r="O84" s="15" t="n">
        <v>0.4</v>
      </c>
      <c r="P84" s="15" t="n">
        <v>-2</v>
      </c>
      <c r="Q84" s="15" t="n">
        <v>0.666666666666667</v>
      </c>
      <c r="R84" s="15" t="n">
        <v>-0.0609137055837564</v>
      </c>
      <c r="S84" s="15" t="n">
        <v>-2</v>
      </c>
      <c r="T84" s="15" t="n">
        <v>0.909090909090909</v>
      </c>
      <c r="U84" s="15" t="n">
        <v>0.00544959128065395</v>
      </c>
      <c r="V84" s="15" t="n">
        <v>-0.311111111111111</v>
      </c>
      <c r="W84" s="4"/>
      <c r="X84" s="4"/>
      <c r="Y84" s="4"/>
      <c r="Z84" s="4"/>
      <c r="AA84" s="4"/>
    </row>
    <row r="85" customFormat="false" ht="14.9" hidden="false" customHeight="false" outlineLevel="0" collapsed="false">
      <c r="A85" s="23" t="n">
        <v>8053600</v>
      </c>
      <c r="B85" s="24" t="s">
        <v>212</v>
      </c>
      <c r="C85" s="12" t="s">
        <v>213</v>
      </c>
      <c r="D85" s="13" t="n">
        <v>45357</v>
      </c>
      <c r="E85" s="14" t="s">
        <v>43</v>
      </c>
      <c r="F85" s="15" t="n">
        <v>-0.131545009027599</v>
      </c>
      <c r="G85" s="15" t="n">
        <v>-0.377622377622378</v>
      </c>
      <c r="H85" s="15" t="n">
        <v>-0.171428571428571</v>
      </c>
      <c r="I85" s="15" t="n">
        <v>-0.297053517739026</v>
      </c>
      <c r="J85" s="15" t="n">
        <v>0.0284842319430315</v>
      </c>
      <c r="K85" s="15" t="n">
        <v>-0.315789473684211</v>
      </c>
      <c r="L85" s="15" t="n">
        <v>0.933333333333333</v>
      </c>
      <c r="M85" s="15" t="n">
        <v>-0.622222222222222</v>
      </c>
      <c r="N85" s="15" t="n">
        <v>-1.05882352941176</v>
      </c>
      <c r="O85" s="15" t="n">
        <v>1.68</v>
      </c>
      <c r="P85" s="15" t="n">
        <v>-0.206896551724138</v>
      </c>
      <c r="Q85" s="15" t="n">
        <v>0.294416243654822</v>
      </c>
      <c r="R85" s="15" t="n">
        <v>-0.397142857142857</v>
      </c>
      <c r="S85" s="15" t="n">
        <v>0.0606060606060606</v>
      </c>
      <c r="T85" s="15" t="n">
        <v>0.171428571428571</v>
      </c>
      <c r="U85" s="15" t="n">
        <v>0.032511798636602</v>
      </c>
      <c r="V85" s="15" t="n">
        <v>-0.5</v>
      </c>
      <c r="W85" s="4"/>
      <c r="X85" s="4"/>
      <c r="Y85" s="4"/>
      <c r="Z85" s="4"/>
      <c r="AA85" s="4"/>
    </row>
    <row r="86" customFormat="false" ht="14.9" hidden="false" customHeight="false" outlineLevel="0" collapsed="false">
      <c r="A86" s="23" t="n">
        <v>8026700</v>
      </c>
      <c r="B86" s="24" t="s">
        <v>214</v>
      </c>
      <c r="C86" s="12" t="s">
        <v>215</v>
      </c>
      <c r="D86" s="13" t="n">
        <v>45125</v>
      </c>
      <c r="E86" s="14" t="s">
        <v>77</v>
      </c>
      <c r="F86" s="15" t="n">
        <v>-0.243555555555556</v>
      </c>
      <c r="G86" s="15" t="n">
        <v>0</v>
      </c>
      <c r="H86" s="15" t="n">
        <v>-0.078740157480315</v>
      </c>
      <c r="I86" s="15" t="n">
        <v>-0.438818565400844</v>
      </c>
      <c r="J86" s="15" t="n">
        <v>-0.133333333333333</v>
      </c>
      <c r="K86" s="15" t="n">
        <v>0</v>
      </c>
      <c r="L86" s="15" t="n">
        <v>0.0571428571428571</v>
      </c>
      <c r="M86" s="15" t="n">
        <v>-0.0317460317460317</v>
      </c>
      <c r="N86" s="15" t="n">
        <v>-0.163934426229508</v>
      </c>
      <c r="O86" s="15" t="n">
        <v>0.0487804878048781</v>
      </c>
      <c r="P86" s="15" t="n">
        <v>-0.08</v>
      </c>
      <c r="Q86" s="15" t="n">
        <v>-0.175438596491228</v>
      </c>
      <c r="R86" s="15" t="n">
        <v>-0.543352601156069</v>
      </c>
      <c r="S86" s="15" t="n">
        <v>-0.140845070422535</v>
      </c>
      <c r="T86" s="15" t="n">
        <v>-0.142857142857143</v>
      </c>
      <c r="U86" s="15" t="n">
        <v>-0.140540540540541</v>
      </c>
      <c r="V86" s="15" t="n">
        <v>0</v>
      </c>
      <c r="W86" s="4"/>
      <c r="X86" s="4"/>
      <c r="Y86" s="4"/>
      <c r="Z86" s="4"/>
      <c r="AA86" s="4"/>
    </row>
    <row r="87" customFormat="false" ht="14.9" hidden="false" customHeight="false" outlineLevel="0" collapsed="false">
      <c r="A87" s="23" t="n">
        <v>8037000</v>
      </c>
      <c r="B87" s="24" t="s">
        <v>216</v>
      </c>
      <c r="C87" s="12" t="s">
        <v>217</v>
      </c>
      <c r="D87" s="13" t="n">
        <v>45122</v>
      </c>
      <c r="E87" s="14" t="s">
        <v>43</v>
      </c>
      <c r="F87" s="15" t="n">
        <v>-0.102249488752556</v>
      </c>
      <c r="G87" s="15" t="n">
        <v>-0.075</v>
      </c>
      <c r="H87" s="15" t="n">
        <v>-0.0338983050847458</v>
      </c>
      <c r="I87" s="15" t="n">
        <v>-0.3125</v>
      </c>
      <c r="J87" s="15" t="n">
        <v>-0.344827586206897</v>
      </c>
      <c r="K87" s="15" t="n">
        <v>0.08</v>
      </c>
      <c r="L87" s="15" t="n">
        <v>-0.0176991150442478</v>
      </c>
      <c r="M87" s="15" t="n">
        <v>-0.545454545454545</v>
      </c>
      <c r="N87" s="15" t="n">
        <v>0</v>
      </c>
      <c r="O87" s="15" t="n">
        <v>-0.0115606936416185</v>
      </c>
      <c r="P87" s="15" t="n">
        <v>-0.24</v>
      </c>
      <c r="Q87" s="15" t="n">
        <v>-0.0740740740740741</v>
      </c>
      <c r="R87" s="15" t="n">
        <v>0</v>
      </c>
      <c r="S87" s="15" t="n">
        <v>-0.514285714285714</v>
      </c>
      <c r="T87" s="15" t="n">
        <v>-0.0952380952380952</v>
      </c>
      <c r="U87" s="15" t="n">
        <v>0</v>
      </c>
      <c r="V87" s="15" t="n">
        <v>-2</v>
      </c>
      <c r="W87" s="4"/>
      <c r="X87" s="4"/>
      <c r="Y87" s="4"/>
      <c r="Z87" s="4"/>
      <c r="AA87" s="4"/>
    </row>
    <row r="88" customFormat="false" ht="14.9" hidden="false" customHeight="false" outlineLevel="0" collapsed="false">
      <c r="A88" s="23" t="n">
        <v>8042600</v>
      </c>
      <c r="B88" s="24" t="s">
        <v>218</v>
      </c>
      <c r="C88" s="12" t="s">
        <v>219</v>
      </c>
      <c r="D88" s="13" t="n">
        <v>45392</v>
      </c>
      <c r="E88" s="2" t="s">
        <v>43</v>
      </c>
      <c r="F88" s="15" t="n">
        <v>-0.0796943231441048</v>
      </c>
      <c r="G88" s="15" t="n">
        <v>-0.0294802172226532</v>
      </c>
      <c r="H88" s="15" t="n">
        <v>-0.0717241379310345</v>
      </c>
      <c r="I88" s="15" t="n">
        <v>-0.260089686098655</v>
      </c>
      <c r="J88" s="15" t="n">
        <v>-0.0709812108559499</v>
      </c>
      <c r="K88" s="15" t="n">
        <v>0</v>
      </c>
      <c r="L88" s="15" t="n">
        <v>-0.0823244552058111</v>
      </c>
      <c r="M88" s="15" t="n">
        <v>0.0831024930747922</v>
      </c>
      <c r="N88" s="15" t="n">
        <v>-0.138888888888889</v>
      </c>
      <c r="O88" s="15" t="n">
        <v>-0.0883218842001963</v>
      </c>
      <c r="P88" s="15" t="n">
        <v>0.0209059233449477</v>
      </c>
      <c r="Q88" s="15" t="n">
        <v>-0.113207547169811</v>
      </c>
      <c r="R88" s="15" t="n">
        <v>0</v>
      </c>
      <c r="S88" s="15" t="n">
        <v>-0.905263157894737</v>
      </c>
      <c r="T88" s="15" t="n">
        <v>-0.0766550522648084</v>
      </c>
      <c r="U88" s="15" t="n">
        <v>0.0840336134453782</v>
      </c>
      <c r="V88" s="15" t="n">
        <v>-0.301369863013699</v>
      </c>
      <c r="W88" s="4"/>
      <c r="X88" s="4"/>
      <c r="Y88" s="4"/>
      <c r="Z88" s="4"/>
      <c r="AA88" s="4"/>
    </row>
    <row r="89" customFormat="false" ht="14.9" hidden="false" customHeight="false" outlineLevel="0" collapsed="false">
      <c r="A89" s="23" t="n">
        <v>8042700</v>
      </c>
      <c r="B89" s="24" t="s">
        <v>220</v>
      </c>
      <c r="C89" s="12" t="s">
        <v>221</v>
      </c>
      <c r="D89" s="13" t="n">
        <v>45103</v>
      </c>
      <c r="E89" s="2" t="s">
        <v>40</v>
      </c>
      <c r="F89" s="15" t="n">
        <v>0.221841332027424</v>
      </c>
      <c r="G89" s="15" t="n">
        <v>-0.0443938531587934</v>
      </c>
      <c r="H89" s="15" t="n">
        <v>0.0114099429502852</v>
      </c>
      <c r="I89" s="15" t="n">
        <v>-0.112274024738344</v>
      </c>
      <c r="J89" s="15" t="n">
        <v>-0.294322132097335</v>
      </c>
      <c r="K89" s="15" t="n">
        <v>-0.124293785310734</v>
      </c>
      <c r="L89" s="15" t="n">
        <v>0</v>
      </c>
      <c r="M89" s="15" t="n">
        <v>-0.142259414225941</v>
      </c>
      <c r="N89" s="15" t="n">
        <v>-0.0170940170940171</v>
      </c>
      <c r="O89" s="15" t="n">
        <v>0.260869565217391</v>
      </c>
      <c r="P89" s="15" t="n">
        <v>-2</v>
      </c>
      <c r="Q89" s="15" t="n">
        <v>-0.0229885057471264</v>
      </c>
      <c r="R89" s="15" t="n">
        <v>0.0332409972299169</v>
      </c>
      <c r="S89" s="15" t="n">
        <v>-2</v>
      </c>
      <c r="T89" s="15" t="n">
        <v>0.0388349514563107</v>
      </c>
      <c r="U89" s="15" t="n">
        <v>0.00766283524904215</v>
      </c>
      <c r="V89" s="15" t="n">
        <v>-1.97037037037037</v>
      </c>
      <c r="W89" s="4"/>
      <c r="X89" s="4"/>
      <c r="Y89" s="4"/>
      <c r="Z89" s="4"/>
      <c r="AA89" s="4"/>
    </row>
    <row r="90" customFormat="false" ht="14.9" hidden="false" customHeight="false" outlineLevel="0" collapsed="false">
      <c r="A90" s="23" t="n">
        <v>8026600</v>
      </c>
      <c r="B90" s="24" t="s">
        <v>222</v>
      </c>
      <c r="C90" s="12" t="s">
        <v>223</v>
      </c>
      <c r="D90" s="13" t="n">
        <v>45125</v>
      </c>
      <c r="E90" s="14" t="s">
        <v>77</v>
      </c>
      <c r="F90" s="15" t="n">
        <v>-0.49708284714119</v>
      </c>
      <c r="G90" s="15" t="n">
        <v>0</v>
      </c>
      <c r="H90" s="15" t="n">
        <v>-0.149253731343284</v>
      </c>
      <c r="I90" s="15" t="n">
        <v>-0.622641509433962</v>
      </c>
      <c r="J90" s="15" t="n">
        <v>-0.498245614035088</v>
      </c>
      <c r="K90" s="15" t="n">
        <v>0</v>
      </c>
      <c r="L90" s="15" t="n">
        <v>-0.4</v>
      </c>
      <c r="M90" s="15" t="n">
        <v>2</v>
      </c>
      <c r="N90" s="15" t="n">
        <v>-0.0689655172413793</v>
      </c>
      <c r="O90" s="15" t="n">
        <v>0</v>
      </c>
      <c r="P90" s="15" t="n">
        <v>-2</v>
      </c>
      <c r="Q90" s="15" t="n">
        <v>0</v>
      </c>
      <c r="R90" s="15" t="n">
        <v>-0.647230320699708</v>
      </c>
      <c r="S90" s="15" t="n">
        <v>-0.575342465753425</v>
      </c>
      <c r="T90" s="15" t="n">
        <v>-0.285714285714286</v>
      </c>
      <c r="U90" s="15" t="n">
        <v>-0.507246376811594</v>
      </c>
      <c r="V90" s="15" t="n">
        <v>0</v>
      </c>
      <c r="W90" s="4"/>
      <c r="X90" s="4"/>
      <c r="Y90" s="4"/>
      <c r="Z90" s="4"/>
      <c r="AA90" s="4"/>
    </row>
    <row r="91" customFormat="false" ht="14.9" hidden="false" customHeight="false" outlineLevel="0" collapsed="false">
      <c r="A91" s="23" t="n">
        <v>8038300</v>
      </c>
      <c r="B91" s="24" t="s">
        <v>224</v>
      </c>
      <c r="C91" s="12" t="s">
        <v>225</v>
      </c>
      <c r="D91" s="13" t="n">
        <v>45126</v>
      </c>
      <c r="E91" s="14" t="s">
        <v>40</v>
      </c>
      <c r="F91" s="15" t="n">
        <v>-0.228571428571429</v>
      </c>
      <c r="G91" s="15" t="n">
        <v>-0.173913043478261</v>
      </c>
      <c r="H91" s="15" t="n">
        <v>-0.305676855895197</v>
      </c>
      <c r="I91" s="15" t="n">
        <v>-0.0645161290322581</v>
      </c>
      <c r="J91" s="15" t="s">
        <v>11</v>
      </c>
      <c r="K91" s="15" t="s">
        <v>11</v>
      </c>
      <c r="L91" s="15" t="n">
        <v>-0.0373831775700935</v>
      </c>
      <c r="M91" s="15" t="n">
        <v>-2</v>
      </c>
      <c r="N91" s="15" t="n">
        <v>0</v>
      </c>
      <c r="O91" s="15" t="n">
        <v>-0.316742081447964</v>
      </c>
      <c r="P91" s="15" t="s">
        <v>11</v>
      </c>
      <c r="Q91" s="15" t="n">
        <v>0</v>
      </c>
      <c r="R91" s="15" t="n">
        <v>2</v>
      </c>
      <c r="S91" s="15" t="n">
        <v>-0.153846153846154</v>
      </c>
      <c r="T91" s="15" t="s">
        <v>11</v>
      </c>
      <c r="U91" s="15" t="s">
        <v>11</v>
      </c>
      <c r="V91" s="15" t="s">
        <v>11</v>
      </c>
      <c r="W91" s="4"/>
      <c r="X91" s="4" t="s">
        <v>226</v>
      </c>
      <c r="Y91" s="4"/>
      <c r="Z91" s="26" t="s">
        <v>37</v>
      </c>
      <c r="AA91" s="26"/>
    </row>
    <row r="92" customFormat="false" ht="14.9" hidden="false" customHeight="false" outlineLevel="0" collapsed="false">
      <c r="A92" s="23" t="n">
        <v>8026500</v>
      </c>
      <c r="B92" s="24" t="s">
        <v>227</v>
      </c>
      <c r="C92" s="12" t="s">
        <v>228</v>
      </c>
      <c r="D92" s="13" t="n">
        <v>45105</v>
      </c>
      <c r="E92" s="2" t="s">
        <v>43</v>
      </c>
      <c r="F92" s="15" t="n">
        <v>-0.264757451782583</v>
      </c>
      <c r="G92" s="15" t="n">
        <v>0.1224</v>
      </c>
      <c r="H92" s="15" t="n">
        <v>-0.0917</v>
      </c>
      <c r="I92" s="15" t="n">
        <v>-0.1197</v>
      </c>
      <c r="J92" s="15" t="n">
        <v>-0.0935</v>
      </c>
      <c r="K92" s="15" t="n">
        <v>0.2222</v>
      </c>
      <c r="L92" s="15" t="n">
        <v>0.1102</v>
      </c>
      <c r="M92" s="15" t="n">
        <v>0.1818</v>
      </c>
      <c r="N92" s="15" t="n">
        <v>-0.1538</v>
      </c>
      <c r="O92" s="15" t="n">
        <v>0.0253</v>
      </c>
      <c r="P92" s="15" t="n">
        <v>-2</v>
      </c>
      <c r="Q92" s="15" t="n">
        <v>0</v>
      </c>
      <c r="R92" s="15" t="n">
        <v>0.0571</v>
      </c>
      <c r="S92" s="15" t="n">
        <v>-0.4186</v>
      </c>
      <c r="T92" s="15" t="n">
        <v>-0.1538</v>
      </c>
      <c r="U92" s="15" t="n">
        <v>-0.0513</v>
      </c>
      <c r="V92" s="15" t="n">
        <v>-0.6667</v>
      </c>
      <c r="W92" s="4"/>
      <c r="X92" s="4"/>
      <c r="Y92" s="4"/>
      <c r="Z92" s="4"/>
      <c r="AA92" s="4"/>
    </row>
    <row r="93" customFormat="false" ht="14.9" hidden="false" customHeight="false" outlineLevel="0" collapsed="false">
      <c r="A93" s="23" t="n">
        <v>8032700</v>
      </c>
      <c r="B93" s="24" t="s">
        <v>229</v>
      </c>
      <c r="C93" s="12" t="s">
        <v>230</v>
      </c>
      <c r="D93" s="13" t="n">
        <v>45754</v>
      </c>
      <c r="E93" s="25" t="n">
        <v>0.53125</v>
      </c>
      <c r="F93" s="15" t="n">
        <v>-0.0903</v>
      </c>
      <c r="G93" s="15" t="n">
        <v>-0.4</v>
      </c>
      <c r="H93" s="15" t="n">
        <v>-0.4</v>
      </c>
      <c r="I93" s="15" t="n">
        <v>-0.2308</v>
      </c>
      <c r="J93" s="15" t="n">
        <v>0.0247</v>
      </c>
      <c r="K93" s="15" t="n">
        <v>0</v>
      </c>
      <c r="L93" s="15" t="n">
        <v>0</v>
      </c>
      <c r="M93" s="15" t="n">
        <v>-0.4</v>
      </c>
      <c r="N93" s="15" t="n">
        <v>0</v>
      </c>
      <c r="O93" s="15" t="n">
        <v>0</v>
      </c>
      <c r="P93" s="15" t="n">
        <v>-0.5455</v>
      </c>
      <c r="Q93" s="15" t="n">
        <v>0</v>
      </c>
      <c r="R93" s="15" t="n">
        <v>-0.1905</v>
      </c>
      <c r="S93" s="15" t="n">
        <v>-1</v>
      </c>
      <c r="T93" s="15" t="n">
        <v>0</v>
      </c>
      <c r="U93" s="15" t="n">
        <v>0.029</v>
      </c>
      <c r="V93" s="15" t="n">
        <v>0</v>
      </c>
      <c r="W93" s="4"/>
      <c r="X93" s="4"/>
      <c r="Y93" s="4"/>
      <c r="Z93" s="4"/>
      <c r="AA93" s="4"/>
    </row>
    <row r="94" customFormat="false" ht="14.9" hidden="false" customHeight="false" outlineLevel="0" collapsed="false">
      <c r="A94" s="23" t="n">
        <v>8006100</v>
      </c>
      <c r="B94" s="24" t="s">
        <v>231</v>
      </c>
      <c r="C94" s="12" t="s">
        <v>232</v>
      </c>
      <c r="D94" s="13" t="n">
        <v>45117</v>
      </c>
      <c r="E94" s="14" t="s">
        <v>40</v>
      </c>
      <c r="F94" s="15" t="n">
        <v>-0.0323624595469256</v>
      </c>
      <c r="G94" s="15" t="n">
        <v>0.0504201680672269</v>
      </c>
      <c r="H94" s="15" t="n">
        <v>0.0145985401459854</v>
      </c>
      <c r="I94" s="15" t="n">
        <v>-0.113636363636364</v>
      </c>
      <c r="J94" s="15" t="n">
        <v>-0.043010752688172</v>
      </c>
      <c r="K94" s="15" t="n">
        <v>0</v>
      </c>
      <c r="L94" s="15" t="n">
        <v>0</v>
      </c>
      <c r="M94" s="15" t="n">
        <v>0.117647058823529</v>
      </c>
      <c r="N94" s="15" t="n">
        <v>-0.0240963855421687</v>
      </c>
      <c r="O94" s="15" t="n">
        <v>0.0512820512820513</v>
      </c>
      <c r="P94" s="15" t="n">
        <v>0.133333333333333</v>
      </c>
      <c r="Q94" s="15" t="n">
        <v>0</v>
      </c>
      <c r="R94" s="15" t="n">
        <v>-0.0173913043478261</v>
      </c>
      <c r="S94" s="15" t="n">
        <v>-0.461538461538462</v>
      </c>
      <c r="T94" s="15" t="n">
        <v>0</v>
      </c>
      <c r="U94" s="15" t="n">
        <v>-0.015748031496063</v>
      </c>
      <c r="V94" s="15" t="n">
        <v>-0.352941176470588</v>
      </c>
      <c r="W94" s="4"/>
      <c r="X94" s="4"/>
      <c r="Y94" s="4"/>
      <c r="Z94" s="4"/>
      <c r="AA94" s="4"/>
    </row>
    <row r="95" customFormat="false" ht="14.9" hidden="false" customHeight="false" outlineLevel="0" collapsed="false">
      <c r="A95" s="23" t="n">
        <v>8025400</v>
      </c>
      <c r="B95" s="24" t="s">
        <v>233</v>
      </c>
      <c r="C95" s="12" t="s">
        <v>234</v>
      </c>
      <c r="D95" s="13" t="n">
        <v>45117</v>
      </c>
      <c r="E95" s="14" t="s">
        <v>40</v>
      </c>
      <c r="F95" s="15" t="n">
        <v>0.369020501138952</v>
      </c>
      <c r="G95" s="15" t="n">
        <v>-0.769230769230769</v>
      </c>
      <c r="H95" s="15" t="n">
        <v>0</v>
      </c>
      <c r="I95" s="15" t="n">
        <v>-0.037037037037037</v>
      </c>
      <c r="J95" s="15" t="n">
        <v>-0.0869565217391304</v>
      </c>
      <c r="K95" s="15" t="n">
        <v>0</v>
      </c>
      <c r="L95" s="15" t="n">
        <v>-0.285714285714286</v>
      </c>
      <c r="M95" s="15" t="n">
        <v>-1.63636363636364</v>
      </c>
      <c r="N95" s="15" t="n">
        <v>2</v>
      </c>
      <c r="O95" s="15" t="n">
        <v>-2</v>
      </c>
      <c r="P95" s="15" t="n">
        <v>0</v>
      </c>
      <c r="Q95" s="15" t="n">
        <v>0</v>
      </c>
      <c r="R95" s="15" t="n">
        <v>-0.0210526315789474</v>
      </c>
      <c r="S95" s="15" t="n">
        <v>-2</v>
      </c>
      <c r="T95" s="15" t="n">
        <v>0.4</v>
      </c>
      <c r="U95" s="15" t="n">
        <v>-0.0769230769230769</v>
      </c>
      <c r="V95" s="15" t="n">
        <v>-1.5</v>
      </c>
      <c r="W95" s="4"/>
      <c r="X95" s="4"/>
      <c r="Y95" s="4"/>
      <c r="Z95" s="4"/>
      <c r="AA95" s="4"/>
    </row>
    <row r="96" customFormat="false" ht="14.9" hidden="false" customHeight="false" outlineLevel="0" collapsed="false">
      <c r="A96" s="23" t="n">
        <v>8022000</v>
      </c>
      <c r="B96" s="24" t="s">
        <v>235</v>
      </c>
      <c r="C96" s="12" t="s">
        <v>236</v>
      </c>
      <c r="D96" s="13" t="n">
        <v>45117</v>
      </c>
      <c r="E96" s="14" t="s">
        <v>40</v>
      </c>
      <c r="F96" s="15" t="n">
        <v>-0.0852459016393443</v>
      </c>
      <c r="G96" s="15" t="n">
        <v>0</v>
      </c>
      <c r="H96" s="15" t="n">
        <v>-0.0444444444444444</v>
      </c>
      <c r="I96" s="15" t="n">
        <v>0</v>
      </c>
      <c r="J96" s="15" t="n">
        <v>-0.1875</v>
      </c>
      <c r="K96" s="15" t="n">
        <v>0</v>
      </c>
      <c r="L96" s="15" t="n">
        <v>0</v>
      </c>
      <c r="M96" s="15" t="n">
        <v>0</v>
      </c>
      <c r="N96" s="15" t="n">
        <v>-0.153846153846154</v>
      </c>
      <c r="O96" s="15" t="n">
        <v>0.666666666666667</v>
      </c>
      <c r="P96" s="15" t="n">
        <v>-0.0689655172413793</v>
      </c>
      <c r="Q96" s="15" t="n">
        <v>0</v>
      </c>
      <c r="R96" s="15" t="n">
        <v>-0.0186915887850467</v>
      </c>
      <c r="S96" s="15" t="n">
        <v>0.153846153846154</v>
      </c>
      <c r="T96" s="15" t="n">
        <v>-0.545454545454545</v>
      </c>
      <c r="U96" s="15" t="n">
        <v>-0.156521739130435</v>
      </c>
      <c r="V96" s="15" t="n">
        <v>0</v>
      </c>
      <c r="W96" s="4"/>
      <c r="X96" s="4"/>
      <c r="Y96" s="4"/>
      <c r="Z96" s="4"/>
      <c r="AA96" s="4"/>
    </row>
    <row r="97" customFormat="false" ht="14.9" hidden="false" customHeight="false" outlineLevel="0" collapsed="false">
      <c r="A97" s="23" t="n">
        <v>8010200</v>
      </c>
      <c r="B97" s="24" t="s">
        <v>237</v>
      </c>
      <c r="C97" s="12" t="s">
        <v>238</v>
      </c>
      <c r="D97" s="13" t="n">
        <v>45100</v>
      </c>
      <c r="E97" s="14" t="s">
        <v>40</v>
      </c>
      <c r="F97" s="15" t="n">
        <v>-0.142433234421365</v>
      </c>
      <c r="G97" s="15" t="n">
        <v>0.0210526315789474</v>
      </c>
      <c r="H97" s="15" t="n">
        <v>-0.14</v>
      </c>
      <c r="I97" s="15" t="n">
        <v>-0.297297297297297</v>
      </c>
      <c r="J97" s="15" t="n">
        <v>-0.205882352941176</v>
      </c>
      <c r="K97" s="15" t="n">
        <v>-0.266666666666667</v>
      </c>
      <c r="L97" s="15" t="n">
        <v>0.0588235294117647</v>
      </c>
      <c r="M97" s="15" t="n">
        <v>0.166666666666667</v>
      </c>
      <c r="N97" s="15" t="n">
        <v>-0.153846153846154</v>
      </c>
      <c r="O97" s="15" t="n">
        <v>0.0285714285714286</v>
      </c>
      <c r="P97" s="15" t="n">
        <v>-1.23809523809524</v>
      </c>
      <c r="Q97" s="15" t="n">
        <v>-0.142857142857143</v>
      </c>
      <c r="R97" s="15" t="n">
        <v>0.021978021978022</v>
      </c>
      <c r="S97" s="15" t="n">
        <v>-1.44827586206897</v>
      </c>
      <c r="T97" s="15" t="n">
        <v>-0.0540540540540541</v>
      </c>
      <c r="U97" s="15" t="n">
        <v>-0.0454545454545455</v>
      </c>
      <c r="V97" s="15" t="n">
        <v>-2</v>
      </c>
      <c r="W97" s="4"/>
      <c r="X97" s="4" t="s">
        <v>239</v>
      </c>
      <c r="Y97" s="4"/>
      <c r="Z97" s="26" t="s">
        <v>37</v>
      </c>
      <c r="AA97" s="26"/>
    </row>
    <row r="98" customFormat="false" ht="14.9" hidden="false" customHeight="false" outlineLevel="0" collapsed="false">
      <c r="A98" s="23" t="n">
        <v>8054700</v>
      </c>
      <c r="B98" s="24" t="s">
        <v>240</v>
      </c>
      <c r="C98" s="12" t="s">
        <v>241</v>
      </c>
      <c r="D98" s="13" t="n">
        <v>45124</v>
      </c>
      <c r="E98" s="14" t="s">
        <v>77</v>
      </c>
      <c r="F98" s="15" t="n">
        <v>0.00464037122969838</v>
      </c>
      <c r="G98" s="15" t="n">
        <v>-0.0289855072463768</v>
      </c>
      <c r="H98" s="15" t="s">
        <v>11</v>
      </c>
      <c r="I98" s="15" t="n">
        <v>-0.0119760479041916</v>
      </c>
      <c r="J98" s="15" t="n">
        <v>0.0307692307692308</v>
      </c>
      <c r="K98" s="15" t="n">
        <v>-0.0465116279069767</v>
      </c>
      <c r="L98" s="15" t="n">
        <v>2</v>
      </c>
      <c r="M98" s="15" t="n">
        <v>-0.08</v>
      </c>
      <c r="N98" s="15" t="s">
        <v>11</v>
      </c>
      <c r="O98" s="15" t="s">
        <v>11</v>
      </c>
      <c r="P98" s="15" t="s">
        <v>11</v>
      </c>
      <c r="Q98" s="15" t="n">
        <v>-0.2</v>
      </c>
      <c r="R98" s="15" t="n">
        <v>0</v>
      </c>
      <c r="S98" s="15" t="n">
        <v>2</v>
      </c>
      <c r="T98" s="15" t="n">
        <v>2</v>
      </c>
      <c r="U98" s="15" t="n">
        <v>-1.50561797752809</v>
      </c>
      <c r="V98" s="15" t="n">
        <v>0.0540540540540541</v>
      </c>
      <c r="W98" s="4"/>
      <c r="X98" s="4"/>
      <c r="Y98" s="4"/>
      <c r="Z98" s="4"/>
      <c r="AA98" s="4"/>
    </row>
    <row r="99" customFormat="false" ht="14.9" hidden="false" customHeight="false" outlineLevel="0" collapsed="false">
      <c r="A99" s="23" t="n">
        <v>8008800</v>
      </c>
      <c r="B99" s="24" t="s">
        <v>242</v>
      </c>
      <c r="C99" s="12" t="s">
        <v>243</v>
      </c>
      <c r="D99" s="13" t="n">
        <v>45378</v>
      </c>
      <c r="E99" s="14" t="s">
        <v>43</v>
      </c>
      <c r="F99" s="15" t="n">
        <v>-0.09935532802427</v>
      </c>
      <c r="G99" s="15" t="n">
        <v>-0.035264483627204</v>
      </c>
      <c r="H99" s="15" t="n">
        <v>-0.17737003058104</v>
      </c>
      <c r="I99" s="15" t="n">
        <v>-0.193548387096774</v>
      </c>
      <c r="J99" s="15" t="n">
        <v>-0.0424328147100424</v>
      </c>
      <c r="K99" s="15" t="n">
        <v>-0.0114285714285714</v>
      </c>
      <c r="L99" s="15" t="n">
        <v>-0.0884955752212389</v>
      </c>
      <c r="M99" s="15" t="n">
        <v>0.444444444444444</v>
      </c>
      <c r="N99" s="15" t="n">
        <v>0.0132450331125828</v>
      </c>
      <c r="O99" s="15" t="n">
        <v>-0.123076923076923</v>
      </c>
      <c r="P99" s="15" t="n">
        <v>-0.361290322580645</v>
      </c>
      <c r="Q99" s="15" t="n">
        <v>0.819672131147541</v>
      </c>
      <c r="R99" s="15" t="n">
        <v>-1.7</v>
      </c>
      <c r="S99" s="15" t="n">
        <v>-0.222222222222222</v>
      </c>
      <c r="T99" s="15" t="n">
        <v>-0.192592592592593</v>
      </c>
      <c r="U99" s="15" t="n">
        <v>0.75</v>
      </c>
      <c r="V99" s="15" t="n">
        <v>-0.189473684210526</v>
      </c>
      <c r="W99" s="4"/>
      <c r="X99" s="4" t="s">
        <v>239</v>
      </c>
      <c r="Y99" s="4"/>
      <c r="Z99" s="26" t="s">
        <v>37</v>
      </c>
      <c r="AA99" s="26"/>
    </row>
    <row r="100" customFormat="false" ht="14.9" hidden="false" customHeight="false" outlineLevel="0" collapsed="false">
      <c r="A100" s="23" t="n">
        <v>8009500</v>
      </c>
      <c r="B100" s="24" t="s">
        <v>244</v>
      </c>
      <c r="C100" s="12" t="s">
        <v>245</v>
      </c>
      <c r="D100" s="13" t="n">
        <v>45391</v>
      </c>
      <c r="E100" s="14" t="s">
        <v>43</v>
      </c>
      <c r="F100" s="15" t="n">
        <v>-0.148463356973995</v>
      </c>
      <c r="G100" s="15" t="n">
        <v>0.0662251655629139</v>
      </c>
      <c r="H100" s="15" t="n">
        <v>0</v>
      </c>
      <c r="I100" s="15" t="n">
        <v>0.00739371534195933</v>
      </c>
      <c r="J100" s="15" t="n">
        <v>-0.428940568475452</v>
      </c>
      <c r="K100" s="15" t="n">
        <v>0</v>
      </c>
      <c r="L100" s="15" t="n">
        <v>0.121212121212121</v>
      </c>
      <c r="M100" s="15" t="n">
        <v>0.028169014084507</v>
      </c>
      <c r="N100" s="15" t="n">
        <v>-0.4</v>
      </c>
      <c r="O100" s="15" t="n">
        <v>0.153846153846154</v>
      </c>
      <c r="P100" s="15" t="n">
        <v>0</v>
      </c>
      <c r="Q100" s="15" t="n">
        <v>-0.0273972602739726</v>
      </c>
      <c r="R100" s="15" t="n">
        <v>0.00609137055837563</v>
      </c>
      <c r="S100" s="15" t="n">
        <v>0.166666666666667</v>
      </c>
      <c r="T100" s="15" t="n">
        <v>-0.75</v>
      </c>
      <c r="U100" s="15" t="n">
        <v>-0.418353576248313</v>
      </c>
      <c r="V100" s="15" t="n">
        <v>-0.588235294117647</v>
      </c>
      <c r="W100" s="4"/>
      <c r="X100" s="4" t="s">
        <v>246</v>
      </c>
      <c r="Y100" s="4"/>
      <c r="Z100" s="26" t="s">
        <v>37</v>
      </c>
      <c r="AA100" s="26"/>
    </row>
    <row r="101" customFormat="false" ht="14.9" hidden="false" customHeight="false" outlineLevel="0" collapsed="false">
      <c r="A101" s="23" t="n">
        <v>8005700</v>
      </c>
      <c r="B101" s="24" t="s">
        <v>247</v>
      </c>
      <c r="C101" s="12" t="s">
        <v>248</v>
      </c>
      <c r="D101" s="13" t="n">
        <v>45330</v>
      </c>
      <c r="E101" s="14" t="s">
        <v>43</v>
      </c>
      <c r="F101" s="15" t="n">
        <v>-0.417559979581419</v>
      </c>
      <c r="G101" s="15" t="n">
        <v>-0.275058275058275</v>
      </c>
      <c r="H101" s="15" t="n">
        <v>-1.31002331002331</v>
      </c>
      <c r="I101" s="15" t="n">
        <v>-0.307601649970536</v>
      </c>
      <c r="J101" s="15" t="n">
        <v>-0.318415260454879</v>
      </c>
      <c r="K101" s="15" t="n">
        <v>-0.65625</v>
      </c>
      <c r="L101" s="15" t="n">
        <v>0.148148148148148</v>
      </c>
      <c r="M101" s="15" t="n">
        <v>-0.41726618705036</v>
      </c>
      <c r="N101" s="15" t="n">
        <v>-0.188679245283019</v>
      </c>
      <c r="O101" s="15" t="n">
        <v>-0.412698412698413</v>
      </c>
      <c r="P101" s="15" t="n">
        <v>-1.98461538461538</v>
      </c>
      <c r="Q101" s="15" t="n">
        <v>-0.0487804878048781</v>
      </c>
      <c r="R101" s="15" t="n">
        <v>-0.240103828682674</v>
      </c>
      <c r="S101" s="15" t="n">
        <v>-2</v>
      </c>
      <c r="T101" s="15" t="n">
        <v>-1.19018404907975</v>
      </c>
      <c r="U101" s="15" t="n">
        <v>-0.115384615384615</v>
      </c>
      <c r="V101" s="15" t="n">
        <v>-1.92857142857143</v>
      </c>
      <c r="W101" s="4"/>
      <c r="X101" s="4" t="s">
        <v>239</v>
      </c>
      <c r="Y101" s="4"/>
      <c r="Z101" s="26" t="s">
        <v>37</v>
      </c>
      <c r="AA101" s="26"/>
    </row>
    <row r="102" customFormat="false" ht="14.9" hidden="false" customHeight="false" outlineLevel="0" collapsed="false">
      <c r="A102" s="23" t="n">
        <v>8007100</v>
      </c>
      <c r="B102" s="24" t="s">
        <v>249</v>
      </c>
      <c r="C102" s="12" t="s">
        <v>250</v>
      </c>
      <c r="D102" s="13" t="n">
        <v>45378</v>
      </c>
      <c r="E102" s="14" t="s">
        <v>43</v>
      </c>
      <c r="F102" s="15" t="n">
        <v>-0.0858369098712446</v>
      </c>
      <c r="G102" s="15" t="n">
        <v>0.0128205128205128</v>
      </c>
      <c r="H102" s="15" t="n">
        <v>-0.0631578947368421</v>
      </c>
      <c r="I102" s="15" t="n">
        <v>-0.0719424460431655</v>
      </c>
      <c r="J102" s="15" t="n">
        <v>-0.142690058479532</v>
      </c>
      <c r="K102" s="15" t="n">
        <v>-0.197183098591549</v>
      </c>
      <c r="L102" s="15" t="n">
        <v>0.350877192982456</v>
      </c>
      <c r="M102" s="15" t="n">
        <v>-0.142857142857143</v>
      </c>
      <c r="N102" s="15" t="n">
        <v>0.0869565217391304</v>
      </c>
      <c r="O102" s="15" t="n">
        <v>0.0816326530612245</v>
      </c>
      <c r="P102" s="15" t="n">
        <v>-0.318840579710145</v>
      </c>
      <c r="Q102" s="15" t="n">
        <v>0</v>
      </c>
      <c r="R102" s="15" t="n">
        <v>-0.0437636761487965</v>
      </c>
      <c r="S102" s="15" t="n">
        <v>-2</v>
      </c>
      <c r="T102" s="15" t="n">
        <v>-0.117647058823529</v>
      </c>
      <c r="U102" s="15" t="n">
        <v>-0.118294360385144</v>
      </c>
      <c r="V102" s="15" t="n">
        <v>-0.38961038961039</v>
      </c>
      <c r="W102" s="4"/>
      <c r="X102" s="4"/>
      <c r="Y102" s="4"/>
      <c r="Z102" s="4"/>
      <c r="AA102" s="4"/>
    </row>
    <row r="103" customFormat="false" ht="13.5" hidden="false" customHeight="true" outlineLevel="0" collapsed="false">
      <c r="A103" s="23" t="n">
        <v>8027600</v>
      </c>
      <c r="B103" s="24" t="s">
        <v>251</v>
      </c>
      <c r="C103" s="12" t="s">
        <v>252</v>
      </c>
      <c r="D103" s="13" t="n">
        <v>45119</v>
      </c>
      <c r="E103" s="14" t="s">
        <v>40</v>
      </c>
      <c r="F103" s="15" t="n">
        <v>-0.166259168704156</v>
      </c>
      <c r="G103" s="15" t="n">
        <v>-0.163934426229508</v>
      </c>
      <c r="H103" s="15" t="n">
        <v>-0.0122699386503067</v>
      </c>
      <c r="I103" s="15" t="n">
        <v>-0.363157894736842</v>
      </c>
      <c r="J103" s="15" t="n">
        <v>0.0654205607476635</v>
      </c>
      <c r="K103" s="15" t="n">
        <v>-0.13953488372093</v>
      </c>
      <c r="L103" s="15" t="n">
        <v>0</v>
      </c>
      <c r="M103" s="15" t="n">
        <v>-0.177215189873418</v>
      </c>
      <c r="N103" s="15" t="n">
        <v>0.13953488372093</v>
      </c>
      <c r="O103" s="15" t="n">
        <v>-0.130434782608696</v>
      </c>
      <c r="P103" s="15" t="n">
        <v>0.0104712041884817</v>
      </c>
      <c r="Q103" s="15" t="n">
        <v>-0.23728813559322</v>
      </c>
      <c r="R103" s="15" t="n">
        <v>-0.0341555977229602</v>
      </c>
      <c r="S103" s="15" t="n">
        <v>-2</v>
      </c>
      <c r="T103" s="15" t="n">
        <v>2</v>
      </c>
      <c r="U103" s="15" t="n">
        <v>0.217721518987342</v>
      </c>
      <c r="V103" s="15" t="n">
        <v>-2</v>
      </c>
      <c r="W103" s="4"/>
      <c r="X103" s="4"/>
      <c r="Y103" s="4"/>
      <c r="Z103" s="4"/>
      <c r="AA103" s="4"/>
    </row>
    <row r="104" customFormat="false" ht="14.9" hidden="false" customHeight="false" outlineLevel="0" collapsed="false">
      <c r="A104" s="23" t="n">
        <v>8054100</v>
      </c>
      <c r="B104" s="24" t="s">
        <v>253</v>
      </c>
      <c r="C104" s="12" t="s">
        <v>254</v>
      </c>
      <c r="D104" s="13" t="n">
        <v>45827</v>
      </c>
      <c r="E104" s="25" t="n">
        <v>0.65625</v>
      </c>
      <c r="F104" s="15" t="n">
        <v>-0.1426</v>
      </c>
      <c r="G104" s="15" t="n">
        <v>0.1395</v>
      </c>
      <c r="H104" s="15" t="n">
        <v>0</v>
      </c>
      <c r="I104" s="15" t="n">
        <v>-0.4317</v>
      </c>
      <c r="J104" s="15" t="n">
        <v>0.0143</v>
      </c>
      <c r="K104" s="15" t="n">
        <v>0</v>
      </c>
      <c r="L104" s="15" t="n">
        <v>0</v>
      </c>
      <c r="M104" s="15" t="n">
        <v>0.3273</v>
      </c>
      <c r="N104" s="15" t="n">
        <v>0</v>
      </c>
      <c r="O104" s="15" t="n">
        <v>0</v>
      </c>
      <c r="P104" s="15" t="n">
        <v>0</v>
      </c>
      <c r="Q104" s="15" t="n">
        <v>-0.0308</v>
      </c>
      <c r="R104" s="15" t="n">
        <v>-1.942</v>
      </c>
      <c r="S104" s="15" t="n">
        <v>2</v>
      </c>
      <c r="T104" s="15" t="n">
        <v>0</v>
      </c>
      <c r="U104" s="15" t="n">
        <v>0</v>
      </c>
      <c r="V104" s="15" t="n">
        <v>0.0476</v>
      </c>
      <c r="W104" s="4"/>
      <c r="X104" s="4" t="s">
        <v>36</v>
      </c>
      <c r="Y104" s="4"/>
      <c r="Z104" s="26" t="s">
        <v>64</v>
      </c>
      <c r="AA104" s="26"/>
    </row>
    <row r="105" customFormat="false" ht="14.9" hidden="false" customHeight="false" outlineLevel="0" collapsed="false">
      <c r="A105" s="23" t="n">
        <v>8051500</v>
      </c>
      <c r="B105" s="24" t="s">
        <v>255</v>
      </c>
      <c r="C105" s="12" t="s">
        <v>256</v>
      </c>
      <c r="D105" s="13" t="n">
        <v>45828</v>
      </c>
      <c r="E105" s="25" t="n">
        <v>0.625</v>
      </c>
      <c r="F105" s="15" t="n">
        <v>-0.0198</v>
      </c>
      <c r="G105" s="15" t="n">
        <v>-0.0455</v>
      </c>
      <c r="H105" s="15" t="n">
        <v>-0.0282</v>
      </c>
      <c r="I105" s="15" t="n">
        <v>-0.0458</v>
      </c>
      <c r="J105" s="15" t="n">
        <v>0.0093</v>
      </c>
      <c r="K105" s="15" t="n">
        <v>-0.0282</v>
      </c>
      <c r="L105" s="15" t="n">
        <v>-0.1538</v>
      </c>
      <c r="M105" s="15" t="n">
        <v>0</v>
      </c>
      <c r="N105" s="15" t="n">
        <v>-0.1176</v>
      </c>
      <c r="O105" s="15" t="n">
        <v>-0.1818</v>
      </c>
      <c r="P105" s="15" t="n">
        <v>0.125</v>
      </c>
      <c r="Q105" s="15" t="n">
        <v>0</v>
      </c>
      <c r="R105" s="15" t="n">
        <v>-0.0488</v>
      </c>
      <c r="S105" s="15" t="n">
        <v>0</v>
      </c>
      <c r="T105" s="15" t="n">
        <v>0</v>
      </c>
      <c r="U105" s="15" t="n">
        <v>0.0163</v>
      </c>
      <c r="V105" s="15" t="n">
        <v>0</v>
      </c>
      <c r="W105" s="4"/>
      <c r="X105" s="4" t="s">
        <v>36</v>
      </c>
      <c r="Y105" s="4"/>
      <c r="Z105" s="26" t="s">
        <v>64</v>
      </c>
      <c r="AA105" s="26" t="s">
        <v>99</v>
      </c>
    </row>
    <row r="106" customFormat="false" ht="14.9" hidden="false" customHeight="false" outlineLevel="0" collapsed="false">
      <c r="A106" s="23" t="n">
        <v>8049800</v>
      </c>
      <c r="B106" s="24" t="s">
        <v>257</v>
      </c>
      <c r="C106" s="12" t="s">
        <v>258</v>
      </c>
      <c r="D106" s="13" t="n">
        <v>45112</v>
      </c>
      <c r="E106" s="14" t="s">
        <v>40</v>
      </c>
      <c r="F106" s="15" t="n">
        <v>-0.20253164556962</v>
      </c>
      <c r="G106" s="15" t="s">
        <v>11</v>
      </c>
      <c r="H106" s="15" t="n">
        <v>-0.08</v>
      </c>
      <c r="I106" s="15" t="n">
        <v>-0.391304347826087</v>
      </c>
      <c r="J106" s="15" t="n">
        <v>-0.0842105263157895</v>
      </c>
      <c r="K106" s="15" t="s">
        <v>11</v>
      </c>
      <c r="L106" s="15" t="s">
        <v>11</v>
      </c>
      <c r="M106" s="15" t="s">
        <v>11</v>
      </c>
      <c r="N106" s="15" t="n">
        <v>-0.0869565217391304</v>
      </c>
      <c r="O106" s="15" t="n">
        <v>2</v>
      </c>
      <c r="P106" s="15" t="n">
        <v>-0.105263157894737</v>
      </c>
      <c r="Q106" s="15" t="s">
        <v>11</v>
      </c>
      <c r="R106" s="15" t="n">
        <v>-0.15</v>
      </c>
      <c r="S106" s="15" t="n">
        <v>-2</v>
      </c>
      <c r="T106" s="15" t="n">
        <v>-0.26865671641791</v>
      </c>
      <c r="U106" s="15" t="n">
        <v>0.016260162601626</v>
      </c>
      <c r="V106" s="15" t="s">
        <v>11</v>
      </c>
      <c r="W106" s="4"/>
      <c r="X106" s="4"/>
      <c r="Y106" s="4"/>
      <c r="Z106" s="4"/>
      <c r="AA106" s="4"/>
    </row>
    <row r="107" customFormat="false" ht="14.9" hidden="false" customHeight="false" outlineLevel="0" collapsed="false">
      <c r="A107" s="23" t="n">
        <v>8054400</v>
      </c>
      <c r="B107" s="24" t="s">
        <v>259</v>
      </c>
      <c r="C107" s="12" t="s">
        <v>260</v>
      </c>
      <c r="D107" s="13" t="n">
        <v>45113</v>
      </c>
      <c r="E107" s="14" t="s">
        <v>40</v>
      </c>
      <c r="F107" s="15" t="n">
        <v>-0.158590308370044</v>
      </c>
      <c r="G107" s="15" t="n">
        <v>-0.313725490196078</v>
      </c>
      <c r="H107" s="15" t="n">
        <v>-0.021978021978022</v>
      </c>
      <c r="I107" s="15" t="n">
        <v>-0.219178082191781</v>
      </c>
      <c r="J107" s="15" t="n">
        <v>-0.0521739130434783</v>
      </c>
      <c r="K107" s="15" t="n">
        <v>0</v>
      </c>
      <c r="L107" s="15" t="n">
        <v>0.028169014084507</v>
      </c>
      <c r="M107" s="15" t="n">
        <v>-2</v>
      </c>
      <c r="N107" s="15" t="n">
        <v>0</v>
      </c>
      <c r="O107" s="15" t="n">
        <v>0</v>
      </c>
      <c r="P107" s="15" t="n">
        <v>-0.666666666666667</v>
      </c>
      <c r="Q107" s="15" t="n">
        <v>-0.0487804878048781</v>
      </c>
      <c r="R107" s="15" t="n">
        <v>0</v>
      </c>
      <c r="S107" s="15" t="n">
        <v>-2</v>
      </c>
      <c r="T107" s="15" t="n">
        <v>-0.285714285714286</v>
      </c>
      <c r="U107" s="15" t="n">
        <v>0.0198019801980198</v>
      </c>
      <c r="V107" s="15" t="n">
        <v>-0.857142857142857</v>
      </c>
      <c r="W107" s="4"/>
      <c r="X107" s="4"/>
      <c r="Y107" s="4"/>
      <c r="Z107" s="4"/>
      <c r="AA107" s="4"/>
    </row>
    <row r="108" customFormat="false" ht="14.9" hidden="false" customHeight="false" outlineLevel="0" collapsed="false">
      <c r="A108" s="23" t="n">
        <v>8033150</v>
      </c>
      <c r="B108" s="24" t="s">
        <v>261</v>
      </c>
      <c r="C108" s="12" t="s">
        <v>262</v>
      </c>
      <c r="D108" s="13" t="n">
        <v>45831</v>
      </c>
      <c r="E108" s="25" t="n">
        <v>0.322916666666667</v>
      </c>
      <c r="F108" s="15" t="n">
        <v>-0.0212</v>
      </c>
      <c r="G108" s="15" t="n">
        <v>-0.019</v>
      </c>
      <c r="H108" s="15" t="n">
        <v>-0.0152</v>
      </c>
      <c r="I108" s="15" t="n">
        <v>-0.6667</v>
      </c>
      <c r="J108" s="15" t="n">
        <v>0</v>
      </c>
      <c r="K108" s="15" t="n">
        <v>0</v>
      </c>
      <c r="L108" s="15" t="n">
        <v>-0.0202</v>
      </c>
      <c r="M108" s="15" t="n">
        <v>0</v>
      </c>
      <c r="N108" s="15" t="n">
        <v>0.1818</v>
      </c>
      <c r="O108" s="15" t="n">
        <v>-0.0193</v>
      </c>
      <c r="P108" s="15" t="n">
        <v>0</v>
      </c>
      <c r="Q108" s="15" t="n">
        <v>-1</v>
      </c>
      <c r="R108" s="15" t="n">
        <v>2</v>
      </c>
      <c r="S108" s="15" t="n">
        <v>-2</v>
      </c>
      <c r="T108" s="15" t="n">
        <v>0</v>
      </c>
      <c r="U108" s="15" t="n">
        <v>0</v>
      </c>
      <c r="V108" s="15" t="n">
        <v>0</v>
      </c>
      <c r="W108" s="4"/>
      <c r="X108" s="4" t="s">
        <v>36</v>
      </c>
      <c r="Y108" s="4"/>
      <c r="Z108" s="26" t="s">
        <v>64</v>
      </c>
      <c r="AA108" s="26"/>
    </row>
    <row r="109" customFormat="false" ht="14.9" hidden="false" customHeight="false" outlineLevel="0" collapsed="false">
      <c r="A109" s="23" t="n">
        <v>8039900</v>
      </c>
      <c r="B109" s="24" t="s">
        <v>263</v>
      </c>
      <c r="C109" s="12" t="s">
        <v>264</v>
      </c>
      <c r="D109" s="13" t="n">
        <v>45831</v>
      </c>
      <c r="E109" s="25" t="n">
        <v>0.65625</v>
      </c>
      <c r="F109" s="15" t="n">
        <v>-0.0397</v>
      </c>
      <c r="G109" s="15" t="n">
        <v>0.0198</v>
      </c>
      <c r="H109" s="15" t="n">
        <v>0.0488</v>
      </c>
      <c r="I109" s="15" t="n">
        <v>-0.0165</v>
      </c>
      <c r="J109" s="15" t="n">
        <v>-0.4737</v>
      </c>
      <c r="K109" s="15" t="n">
        <v>0</v>
      </c>
      <c r="L109" s="15" t="n">
        <v>0.0247</v>
      </c>
      <c r="M109" s="15" t="n">
        <v>0</v>
      </c>
      <c r="N109" s="15" t="n">
        <v>-0.087</v>
      </c>
      <c r="O109" s="15" t="n">
        <v>0.0723</v>
      </c>
      <c r="P109" s="15" t="n">
        <v>0</v>
      </c>
      <c r="Q109" s="15" t="n">
        <v>-0.0606</v>
      </c>
      <c r="R109" s="15" t="n">
        <v>-0.029</v>
      </c>
      <c r="S109" s="15" t="n">
        <v>0.1053</v>
      </c>
      <c r="T109" s="15" t="n">
        <v>0</v>
      </c>
      <c r="U109" s="15" t="n">
        <v>-0.5714</v>
      </c>
      <c r="V109" s="15" t="n">
        <v>-1</v>
      </c>
      <c r="W109" s="4"/>
      <c r="X109" s="4" t="s">
        <v>36</v>
      </c>
      <c r="Y109" s="4"/>
      <c r="Z109" s="26" t="s">
        <v>64</v>
      </c>
      <c r="AA109" s="26"/>
    </row>
    <row r="110" customFormat="false" ht="14.9" hidden="false" customHeight="false" outlineLevel="0" collapsed="false">
      <c r="A110" s="23" t="n">
        <v>8030800</v>
      </c>
      <c r="B110" s="24" t="s">
        <v>265</v>
      </c>
      <c r="C110" s="12" t="s">
        <v>266</v>
      </c>
      <c r="D110" s="13" t="n">
        <v>45751</v>
      </c>
      <c r="E110" s="2" t="s">
        <v>40</v>
      </c>
      <c r="F110" s="15" t="n">
        <v>0.113</v>
      </c>
      <c r="G110" s="15" t="n">
        <v>0.2083</v>
      </c>
      <c r="H110" s="15" t="n">
        <v>0.2</v>
      </c>
      <c r="I110" s="15" t="n">
        <v>-0.0048</v>
      </c>
      <c r="J110" s="15" t="n">
        <v>0.6866</v>
      </c>
      <c r="K110" s="15" t="n">
        <v>-0.4444</v>
      </c>
      <c r="L110" s="15" t="n">
        <v>1.0476</v>
      </c>
      <c r="M110" s="15" t="n">
        <v>0</v>
      </c>
      <c r="N110" s="15" t="n">
        <v>0</v>
      </c>
      <c r="O110" s="15" t="n">
        <v>0</v>
      </c>
      <c r="P110" s="15" t="n">
        <v>0.6667</v>
      </c>
      <c r="Q110" s="15" t="n">
        <v>-0.0313</v>
      </c>
      <c r="R110" s="15" t="n">
        <v>0.0069</v>
      </c>
      <c r="S110" s="15" t="n">
        <v>0</v>
      </c>
      <c r="T110" s="15" t="n">
        <v>0</v>
      </c>
      <c r="U110" s="15" t="n">
        <v>0.2128</v>
      </c>
      <c r="V110" s="15" t="n">
        <v>2</v>
      </c>
      <c r="W110" s="4"/>
      <c r="X110" s="4"/>
      <c r="Y110" s="4"/>
      <c r="Z110" s="4"/>
      <c r="AA110" s="4"/>
    </row>
    <row r="111" customFormat="false" ht="14.9" hidden="false" customHeight="false" outlineLevel="0" collapsed="false">
      <c r="A111" s="23" t="n">
        <v>8028100</v>
      </c>
      <c r="B111" s="24" t="s">
        <v>267</v>
      </c>
      <c r="C111" s="12" t="s">
        <v>268</v>
      </c>
      <c r="D111" s="13" t="n">
        <v>45344</v>
      </c>
      <c r="E111" s="14" t="s">
        <v>43</v>
      </c>
      <c r="F111" s="15" t="n">
        <v>-0.0928162746344565</v>
      </c>
      <c r="G111" s="15" t="n">
        <v>0.0502092050209205</v>
      </c>
      <c r="H111" s="15" t="n">
        <v>-0.0421940928270042</v>
      </c>
      <c r="I111" s="15" t="n">
        <v>-0.130177514792899</v>
      </c>
      <c r="J111" s="15" t="n">
        <v>-0.283185840707965</v>
      </c>
      <c r="K111" s="15" t="n">
        <v>0.161137440758294</v>
      </c>
      <c r="L111" s="15" t="n">
        <v>-0.00790513833992095</v>
      </c>
      <c r="M111" s="15" t="n">
        <v>-0.571428571428571</v>
      </c>
      <c r="N111" s="15" t="n">
        <v>0</v>
      </c>
      <c r="O111" s="15" t="n">
        <v>0.518950437317784</v>
      </c>
      <c r="P111" s="15" t="n">
        <v>-1.88571428571429</v>
      </c>
      <c r="Q111" s="15" t="n">
        <v>0</v>
      </c>
      <c r="R111" s="15" t="n">
        <v>-0.0363636363636364</v>
      </c>
      <c r="S111" s="15" t="n">
        <v>-0.382978723404255</v>
      </c>
      <c r="T111" s="15" t="n">
        <v>0.215384615384615</v>
      </c>
      <c r="U111" s="15" t="n">
        <v>0</v>
      </c>
      <c r="V111" s="15" t="n">
        <v>-0.639344262295082</v>
      </c>
      <c r="W111" s="4"/>
      <c r="X111" s="4"/>
      <c r="Y111" s="4"/>
      <c r="Z111" s="4"/>
      <c r="AA111" s="4"/>
    </row>
    <row r="112" customFormat="false" ht="14.9" hidden="false" customHeight="false" outlineLevel="0" collapsed="false">
      <c r="A112" s="23" t="n">
        <v>8054900</v>
      </c>
      <c r="B112" s="24" t="s">
        <v>269</v>
      </c>
      <c r="C112" s="12" t="s">
        <v>270</v>
      </c>
      <c r="D112" s="13" t="n">
        <v>45832</v>
      </c>
      <c r="E112" s="25" t="n">
        <v>0.333333333333333</v>
      </c>
      <c r="F112" s="15" t="n">
        <v>-0.1317</v>
      </c>
      <c r="G112" s="15" t="n">
        <v>0</v>
      </c>
      <c r="H112" s="15" t="n">
        <v>-1.6296</v>
      </c>
      <c r="I112" s="15" t="n">
        <v>0.05</v>
      </c>
      <c r="J112" s="15" t="n">
        <v>-0.0321</v>
      </c>
      <c r="K112" s="15" t="n">
        <v>0</v>
      </c>
      <c r="L112" s="15" t="n">
        <v>0</v>
      </c>
      <c r="M112" s="15" t="n">
        <v>0</v>
      </c>
      <c r="N112" s="15" t="n">
        <v>0</v>
      </c>
      <c r="O112" s="15" t="n">
        <v>0</v>
      </c>
      <c r="P112" s="15" t="n">
        <v>-1.76</v>
      </c>
      <c r="Q112" s="15" t="n">
        <v>0</v>
      </c>
      <c r="R112" s="15" t="n">
        <v>0.0611</v>
      </c>
      <c r="S112" s="15" t="n">
        <v>-0.1818</v>
      </c>
      <c r="T112" s="15" t="n">
        <v>-0.525</v>
      </c>
      <c r="U112" s="15" t="n">
        <v>0.3364</v>
      </c>
      <c r="V112" s="15" t="n">
        <v>0</v>
      </c>
      <c r="W112" s="15"/>
      <c r="X112" s="4" t="s">
        <v>36</v>
      </c>
      <c r="Y112" s="4"/>
      <c r="Z112" s="26" t="s">
        <v>64</v>
      </c>
      <c r="AA112" s="26"/>
    </row>
    <row r="113" customFormat="false" ht="14.9" hidden="false" customHeight="false" outlineLevel="0" collapsed="false">
      <c r="A113" s="23" t="n">
        <v>8023900</v>
      </c>
      <c r="B113" s="24" t="s">
        <v>271</v>
      </c>
      <c r="C113" s="12" t="s">
        <v>272</v>
      </c>
      <c r="D113" s="13" t="n">
        <v>45100</v>
      </c>
      <c r="E113" s="2" t="s">
        <v>43</v>
      </c>
      <c r="F113" s="15" t="n">
        <v>0.884500497842682</v>
      </c>
      <c r="G113" s="15" t="n">
        <v>0.0474074074074074</v>
      </c>
      <c r="H113" s="15" t="n">
        <v>-0.044806517311609</v>
      </c>
      <c r="I113" s="15" t="n">
        <v>0.0645161290322581</v>
      </c>
      <c r="J113" s="15" t="n">
        <v>0.00364298724954463</v>
      </c>
      <c r="K113" s="15" t="n">
        <v>0.197044334975369</v>
      </c>
      <c r="L113" s="15" t="n">
        <v>-0.0198895027624309</v>
      </c>
      <c r="M113" s="15" t="n">
        <v>0.0512820512820513</v>
      </c>
      <c r="N113" s="15" t="n">
        <v>-0.016260162601626</v>
      </c>
      <c r="O113" s="15" t="n">
        <v>-0.0391134289439374</v>
      </c>
      <c r="P113" s="15" t="n">
        <v>-0.130434782608696</v>
      </c>
      <c r="Q113" s="15" t="n">
        <v>-1.42857142857143</v>
      </c>
      <c r="R113" s="15" t="n">
        <v>0.75</v>
      </c>
      <c r="S113" s="15" t="n">
        <v>0.0512820512820513</v>
      </c>
      <c r="T113" s="15" t="n">
        <v>-0.886075949367089</v>
      </c>
      <c r="U113" s="15" t="n">
        <v>0.723404255319149</v>
      </c>
      <c r="V113" s="15" t="n">
        <v>0.0106382978723404</v>
      </c>
      <c r="W113" s="4"/>
      <c r="X113" s="4"/>
      <c r="Y113" s="4"/>
      <c r="Z113" s="4"/>
      <c r="AA113" s="4"/>
    </row>
    <row r="114" customFormat="false" ht="14.9" hidden="false" customHeight="false" outlineLevel="0" collapsed="false">
      <c r="A114" s="23" t="n">
        <v>8023100</v>
      </c>
      <c r="B114" s="24" t="s">
        <v>273</v>
      </c>
      <c r="C114" s="12" t="s">
        <v>274</v>
      </c>
      <c r="D114" s="13" t="n">
        <v>45343</v>
      </c>
      <c r="E114" s="14" t="s">
        <v>43</v>
      </c>
      <c r="F114" s="15" t="n">
        <v>-0.01875254790053</v>
      </c>
      <c r="G114" s="15" t="n">
        <v>-0.0125260960334029</v>
      </c>
      <c r="H114" s="15" t="n">
        <v>-0.0214067278287462</v>
      </c>
      <c r="I114" s="15" t="n">
        <v>-0.0377358490566038</v>
      </c>
      <c r="J114" s="15" t="n">
        <v>-0.0451127819548872</v>
      </c>
      <c r="K114" s="15" t="n">
        <v>0</v>
      </c>
      <c r="L114" s="15" t="n">
        <v>-0.00228050171037628</v>
      </c>
      <c r="M114" s="15" t="n">
        <v>-0.4</v>
      </c>
      <c r="N114" s="15" t="n">
        <v>-0.871794871794872</v>
      </c>
      <c r="O114" s="15" t="n">
        <v>0.00743494423791822</v>
      </c>
      <c r="P114" s="15" t="n">
        <v>-0.0103626943005181</v>
      </c>
      <c r="Q114" s="15" t="n">
        <v>-0.133333333333333</v>
      </c>
      <c r="R114" s="15" t="n">
        <v>0.4</v>
      </c>
      <c r="S114" s="15" t="n">
        <v>0</v>
      </c>
      <c r="T114" s="15" t="n">
        <v>-0.0625</v>
      </c>
      <c r="U114" s="15" t="n">
        <v>0.666666666666667</v>
      </c>
      <c r="V114" s="15" t="n">
        <v>0</v>
      </c>
      <c r="W114" s="4"/>
      <c r="X114" s="4"/>
      <c r="Y114" s="4"/>
      <c r="Z114" s="4"/>
      <c r="AA114" s="4"/>
    </row>
    <row r="115" customFormat="false" ht="14.9" hidden="false" customHeight="false" outlineLevel="0" collapsed="false">
      <c r="A115" s="23" t="n">
        <v>8002100</v>
      </c>
      <c r="B115" s="24" t="s">
        <v>275</v>
      </c>
      <c r="C115" s="12" t="s">
        <v>276</v>
      </c>
      <c r="D115" s="13" t="n">
        <v>45727</v>
      </c>
      <c r="E115" s="2" t="s">
        <v>277</v>
      </c>
      <c r="F115" s="15" t="n">
        <v>-0.3047</v>
      </c>
      <c r="G115" s="15" t="n">
        <v>-0.5876</v>
      </c>
      <c r="H115" s="15" t="n">
        <v>-0.0716</v>
      </c>
      <c r="I115" s="15" t="n">
        <v>-0.1538</v>
      </c>
      <c r="J115" s="15" t="n">
        <v>0.0488</v>
      </c>
      <c r="K115" s="15" t="n">
        <v>0.6667</v>
      </c>
      <c r="L115" s="15" t="n">
        <v>-0.655</v>
      </c>
      <c r="M115" s="15" t="n">
        <v>-0.1176</v>
      </c>
      <c r="N115" s="15" t="n">
        <v>-0.7368</v>
      </c>
      <c r="O115" s="15" t="n">
        <v>-0.05</v>
      </c>
      <c r="P115" s="15" t="n">
        <v>0.1667</v>
      </c>
      <c r="Q115" s="15" t="n">
        <v>-0.3636</v>
      </c>
      <c r="R115" s="15" t="n">
        <v>1</v>
      </c>
      <c r="S115" s="15" t="n">
        <v>-0.1538</v>
      </c>
      <c r="T115" s="15" t="n">
        <v>0.08</v>
      </c>
      <c r="U115" s="15" t="n">
        <v>0</v>
      </c>
      <c r="V115" s="15" t="n">
        <v>0</v>
      </c>
      <c r="W115" s="4"/>
      <c r="X115" s="4" t="s">
        <v>50</v>
      </c>
      <c r="Y115" s="4"/>
      <c r="Z115" s="26" t="s">
        <v>37</v>
      </c>
      <c r="AA115" s="26"/>
    </row>
    <row r="116" customFormat="false" ht="14.9" hidden="false" customHeight="false" outlineLevel="0" collapsed="false">
      <c r="A116" s="23" t="n">
        <v>8002000</v>
      </c>
      <c r="B116" s="24" t="s">
        <v>278</v>
      </c>
      <c r="C116" s="12" t="s">
        <v>279</v>
      </c>
      <c r="D116" s="13" t="n">
        <v>45378</v>
      </c>
      <c r="E116" s="14" t="s">
        <v>43</v>
      </c>
      <c r="F116" s="15" t="n">
        <v>-0.0830670926517572</v>
      </c>
      <c r="G116" s="15" t="n">
        <v>-0.0285132382892057</v>
      </c>
      <c r="H116" s="15" t="n">
        <v>-0.112983151635282</v>
      </c>
      <c r="I116" s="15" t="n">
        <v>-0.192592592592593</v>
      </c>
      <c r="J116" s="15" t="n">
        <v>-0.0719424460431655</v>
      </c>
      <c r="K116" s="15" t="n">
        <v>-0.0111731843575419</v>
      </c>
      <c r="L116" s="15" t="n">
        <v>-0.498269896193772</v>
      </c>
      <c r="M116" s="15" t="n">
        <v>1.16444444444444</v>
      </c>
      <c r="N116" s="15" t="n">
        <v>-0.612244897959184</v>
      </c>
      <c r="O116" s="15" t="n">
        <v>-0.0672268907563025</v>
      </c>
      <c r="P116" s="15" t="n">
        <v>-0.146341463414634</v>
      </c>
      <c r="Q116" s="15" t="n">
        <v>-0.264150943396226</v>
      </c>
      <c r="R116" s="15" t="n">
        <v>-0.0487804878048781</v>
      </c>
      <c r="S116" s="15" t="n">
        <v>-0.439024390243902</v>
      </c>
      <c r="T116" s="15" t="n">
        <v>0.015748031496063</v>
      </c>
      <c r="U116" s="15" t="n">
        <v>-0.0168067226890756</v>
      </c>
      <c r="V116" s="15" t="n">
        <v>-0.229508196721311</v>
      </c>
      <c r="W116" s="4"/>
      <c r="X116" s="4"/>
      <c r="Y116" s="4"/>
      <c r="Z116" s="4"/>
      <c r="AA116" s="4"/>
    </row>
    <row r="117" customFormat="false" ht="14.9" hidden="false" customHeight="false" outlineLevel="0" collapsed="false">
      <c r="A117" s="23" t="n">
        <v>8018200</v>
      </c>
      <c r="B117" s="24" t="s">
        <v>280</v>
      </c>
      <c r="C117" s="12" t="s">
        <v>281</v>
      </c>
      <c r="D117" s="13" t="n">
        <v>45133</v>
      </c>
      <c r="E117" s="14" t="s">
        <v>43</v>
      </c>
      <c r="F117" s="15" t="n">
        <v>-0.0124223602484472</v>
      </c>
      <c r="G117" s="15" t="n">
        <v>-0.114649681528662</v>
      </c>
      <c r="H117" s="15" t="n">
        <v>0.212121212121212</v>
      </c>
      <c r="I117" s="15" t="n">
        <v>-0.157894736842105</v>
      </c>
      <c r="J117" s="15" t="n">
        <v>-0.0338983050847458</v>
      </c>
      <c r="K117" s="15" t="n">
        <v>-0.347826086956522</v>
      </c>
      <c r="L117" s="15" t="n">
        <v>0.291666666666667</v>
      </c>
      <c r="M117" s="15" t="n">
        <v>-2</v>
      </c>
      <c r="N117" s="15" t="n">
        <v>-0.2</v>
      </c>
      <c r="O117" s="15" t="n">
        <v>0.509803921568627</v>
      </c>
      <c r="P117" s="15" t="n">
        <v>-2</v>
      </c>
      <c r="Q117" s="15" t="n">
        <v>-0.608695652173913</v>
      </c>
      <c r="R117" s="15" t="n">
        <v>0.307692307692308</v>
      </c>
      <c r="S117" s="15" t="n">
        <v>-0.222222222222222</v>
      </c>
      <c r="T117" s="15" t="n">
        <v>0</v>
      </c>
      <c r="U117" s="15" t="n">
        <v>-0.0338983050847458</v>
      </c>
      <c r="V117" s="15" t="n">
        <v>-0.0408163265306122</v>
      </c>
      <c r="W117" s="4"/>
      <c r="X117" s="4"/>
      <c r="Y117" s="4"/>
      <c r="Z117" s="4"/>
      <c r="AA117" s="4"/>
    </row>
    <row r="118" customFormat="false" ht="14.9" hidden="false" customHeight="false" outlineLevel="0" collapsed="false">
      <c r="A118" s="23" t="n">
        <v>8056200</v>
      </c>
      <c r="B118" s="24" t="s">
        <v>282</v>
      </c>
      <c r="C118" s="12" t="s">
        <v>283</v>
      </c>
      <c r="D118" s="13" t="n">
        <v>45832</v>
      </c>
      <c r="E118" s="25" t="n">
        <v>0.53125</v>
      </c>
      <c r="F118" s="15" t="n">
        <v>-0.1313</v>
      </c>
      <c r="G118" s="15" t="n">
        <v>-0.1289</v>
      </c>
      <c r="H118" s="15" t="n">
        <v>-0.0731</v>
      </c>
      <c r="I118" s="15" t="n">
        <v>-2</v>
      </c>
      <c r="J118" s="15" t="n">
        <v>-1.5</v>
      </c>
      <c r="K118" s="15" t="n">
        <v>-0.2222</v>
      </c>
      <c r="L118" s="15" t="n">
        <v>-0.1184</v>
      </c>
      <c r="M118" s="15" t="n">
        <v>0</v>
      </c>
      <c r="N118" s="15" t="n">
        <v>-0.5</v>
      </c>
      <c r="O118" s="15" t="n">
        <v>-0.0491</v>
      </c>
      <c r="P118" s="15" t="n">
        <v>0</v>
      </c>
      <c r="Q118" s="15" t="n">
        <v>-2</v>
      </c>
      <c r="R118" s="15" t="n">
        <v>-2</v>
      </c>
      <c r="S118" s="15" t="n">
        <v>0</v>
      </c>
      <c r="T118" s="15" t="n">
        <v>-2</v>
      </c>
      <c r="U118" s="15" t="n">
        <v>0</v>
      </c>
      <c r="V118" s="15" t="n">
        <v>0</v>
      </c>
      <c r="W118" s="4"/>
      <c r="X118" s="4" t="s">
        <v>36</v>
      </c>
      <c r="Y118" s="4"/>
      <c r="Z118" s="26" t="s">
        <v>64</v>
      </c>
      <c r="AA118" s="26"/>
    </row>
    <row r="119" customFormat="false" ht="14.9" hidden="false" customHeight="false" outlineLevel="0" collapsed="false">
      <c r="A119" s="23" t="n">
        <v>8050600</v>
      </c>
      <c r="B119" s="24" t="s">
        <v>284</v>
      </c>
      <c r="C119" s="12" t="s">
        <v>285</v>
      </c>
      <c r="D119" s="13" t="n">
        <v>45832</v>
      </c>
      <c r="E119" s="25" t="n">
        <v>0.625</v>
      </c>
      <c r="F119" s="15" t="n">
        <v>-0.356</v>
      </c>
      <c r="G119" s="15" t="n">
        <v>0.1033</v>
      </c>
      <c r="H119" s="15" t="n">
        <v>0.5954</v>
      </c>
      <c r="I119" s="15" t="n">
        <v>-1.9649</v>
      </c>
      <c r="J119" s="15" t="n">
        <v>-2</v>
      </c>
      <c r="K119" s="15" t="n">
        <v>-0.8444</v>
      </c>
      <c r="L119" s="15" t="n">
        <v>0.5455</v>
      </c>
      <c r="M119" s="15" t="n">
        <v>-2</v>
      </c>
      <c r="N119" s="15" t="n">
        <v>-1.1765</v>
      </c>
      <c r="O119" s="15" t="n">
        <v>1</v>
      </c>
      <c r="P119" s="15" t="n">
        <v>-1.6667</v>
      </c>
      <c r="Q119" s="15" t="n">
        <v>-2</v>
      </c>
      <c r="R119" s="15" t="n">
        <v>-2</v>
      </c>
      <c r="S119" s="15" t="n">
        <v>-1.8571</v>
      </c>
      <c r="T119" s="15" t="n">
        <v>-2</v>
      </c>
      <c r="U119" s="15" t="n">
        <v>-2</v>
      </c>
      <c r="V119" s="15" t="n">
        <v>-2</v>
      </c>
      <c r="W119" s="4"/>
      <c r="X119" s="4" t="s">
        <v>36</v>
      </c>
      <c r="Y119" s="4"/>
      <c r="Z119" s="26" t="s">
        <v>64</v>
      </c>
      <c r="AA119" s="26"/>
    </row>
    <row r="120" customFormat="false" ht="14.9" hidden="false" customHeight="false" outlineLevel="0" collapsed="false">
      <c r="A120" s="23" t="n">
        <v>9010720</v>
      </c>
      <c r="B120" s="24" t="s">
        <v>286</v>
      </c>
      <c r="C120" s="12" t="s">
        <v>287</v>
      </c>
      <c r="D120" s="13" t="n">
        <v>45833</v>
      </c>
      <c r="E120" s="25" t="n">
        <v>0.510416666666667</v>
      </c>
      <c r="F120" s="15" t="n">
        <v>-0.243</v>
      </c>
      <c r="G120" s="15" t="n">
        <v>-0.1829</v>
      </c>
      <c r="H120" s="15" t="n">
        <v>-0.219</v>
      </c>
      <c r="I120" s="15" t="n">
        <v>-0.24</v>
      </c>
      <c r="J120" s="15" t="n">
        <v>-0.3121</v>
      </c>
      <c r="K120" s="15" t="n">
        <v>-0.065</v>
      </c>
      <c r="L120" s="15" t="n">
        <v>-0.5366</v>
      </c>
      <c r="M120" s="15" t="n">
        <v>0</v>
      </c>
      <c r="N120" s="15" t="n">
        <v>0.2029</v>
      </c>
      <c r="O120" s="15" t="n">
        <v>-0.6471</v>
      </c>
      <c r="P120" s="15" t="n">
        <v>0</v>
      </c>
      <c r="Q120" s="15" t="n">
        <v>-0.1622</v>
      </c>
      <c r="R120" s="15" t="n">
        <v>-0.25</v>
      </c>
      <c r="S120" s="15" t="n">
        <v>0</v>
      </c>
      <c r="T120" s="15" t="n">
        <v>-0.0659</v>
      </c>
      <c r="U120" s="15" t="n">
        <v>-0.4</v>
      </c>
      <c r="V120" s="15" t="n">
        <v>0</v>
      </c>
      <c r="W120" s="4"/>
      <c r="X120" s="4" t="s">
        <v>36</v>
      </c>
      <c r="Y120" s="4"/>
      <c r="Z120" s="26" t="s">
        <v>64</v>
      </c>
      <c r="AA120" s="26"/>
    </row>
    <row r="121" customFormat="false" ht="14.9" hidden="false" customHeight="false" outlineLevel="0" collapsed="false">
      <c r="A121" s="23" t="n">
        <v>8057150</v>
      </c>
      <c r="B121" s="24" t="s">
        <v>288</v>
      </c>
      <c r="C121" s="12" t="s">
        <v>289</v>
      </c>
      <c r="D121" s="13" t="n">
        <v>45120</v>
      </c>
      <c r="E121" s="14" t="s">
        <v>77</v>
      </c>
      <c r="F121" s="15" t="n">
        <v>-0.0826446280991736</v>
      </c>
      <c r="G121" s="15" t="n">
        <v>-0.0444444444444444</v>
      </c>
      <c r="H121" s="15" t="n">
        <v>0</v>
      </c>
      <c r="I121" s="15" t="n">
        <v>-1.15789473684211</v>
      </c>
      <c r="J121" s="15" t="n">
        <v>-0.4</v>
      </c>
      <c r="K121" s="15" t="n">
        <v>2</v>
      </c>
      <c r="L121" s="15" t="n">
        <v>-0.012987012987013</v>
      </c>
      <c r="M121" s="15" t="n">
        <v>-2</v>
      </c>
      <c r="N121" s="15" t="n">
        <v>-0.266666666666667</v>
      </c>
      <c r="O121" s="15" t="n">
        <v>-0.0493827160493827</v>
      </c>
      <c r="P121" s="15" t="n">
        <v>1.71428571428571</v>
      </c>
      <c r="Q121" s="15" t="n">
        <v>-0.461538461538462</v>
      </c>
      <c r="R121" s="15" t="n">
        <v>2</v>
      </c>
      <c r="S121" s="15" t="n">
        <v>-2</v>
      </c>
      <c r="T121" s="15" t="n">
        <v>-0.4</v>
      </c>
      <c r="U121" s="15" t="n">
        <v>0</v>
      </c>
      <c r="V121" s="15" t="n">
        <v>0</v>
      </c>
      <c r="W121" s="4"/>
      <c r="X121" s="4"/>
      <c r="Y121" s="4"/>
      <c r="Z121" s="4"/>
      <c r="AA121" s="4"/>
    </row>
    <row r="122" customFormat="false" ht="14.9" hidden="false" customHeight="false" outlineLevel="0" collapsed="false">
      <c r="A122" s="23" t="n">
        <v>8057100</v>
      </c>
      <c r="B122" s="24" t="s">
        <v>290</v>
      </c>
      <c r="C122" s="12" t="s">
        <v>291</v>
      </c>
      <c r="D122" s="13" t="n">
        <v>45120</v>
      </c>
      <c r="E122" s="14" t="s">
        <v>43</v>
      </c>
      <c r="F122" s="15" t="n">
        <v>-0.411405295315682</v>
      </c>
      <c r="G122" s="15" t="n">
        <v>-0.931818181818182</v>
      </c>
      <c r="H122" s="15" t="n">
        <v>-0.156378600823045</v>
      </c>
      <c r="I122" s="15" t="s">
        <v>11</v>
      </c>
      <c r="J122" s="15" t="n">
        <v>0.0606060606060606</v>
      </c>
      <c r="K122" s="15" t="n">
        <v>-2</v>
      </c>
      <c r="L122" s="15" t="n">
        <v>-0.925714285714286</v>
      </c>
      <c r="M122" s="15" t="s">
        <v>11</v>
      </c>
      <c r="N122" s="15" t="n">
        <v>2</v>
      </c>
      <c r="O122" s="15" t="n">
        <v>-0.165289256198347</v>
      </c>
      <c r="P122" s="15" t="n">
        <v>-0.0512820512820513</v>
      </c>
      <c r="Q122" s="15" t="s">
        <v>11</v>
      </c>
      <c r="R122" s="15" t="s">
        <v>11</v>
      </c>
      <c r="S122" s="15" t="s">
        <v>11</v>
      </c>
      <c r="T122" s="15" t="n">
        <v>0.08</v>
      </c>
      <c r="U122" s="15" t="n">
        <v>0</v>
      </c>
      <c r="V122" s="15" t="s">
        <v>11</v>
      </c>
      <c r="W122" s="4"/>
      <c r="X122" s="4"/>
      <c r="Y122" s="4"/>
      <c r="Z122" s="4"/>
      <c r="AA122" s="4"/>
    </row>
    <row r="123" customFormat="false" ht="14.9" hidden="false" customHeight="false" outlineLevel="0" collapsed="false">
      <c r="A123" s="23" t="n">
        <v>8054800</v>
      </c>
      <c r="B123" s="24" t="s">
        <v>292</v>
      </c>
      <c r="C123" s="12" t="s">
        <v>293</v>
      </c>
      <c r="D123" s="13" t="n">
        <v>45119</v>
      </c>
      <c r="E123" s="14" t="s">
        <v>77</v>
      </c>
      <c r="F123" s="15" t="n">
        <v>-0.105834464043419</v>
      </c>
      <c r="G123" s="15" t="n">
        <v>-0.0428571428571429</v>
      </c>
      <c r="H123" s="15" t="n">
        <v>-0.126582278481013</v>
      </c>
      <c r="I123" s="15" t="s">
        <v>11</v>
      </c>
      <c r="J123" s="15" t="n">
        <v>-0.184397163120567</v>
      </c>
      <c r="K123" s="15" t="n">
        <v>0</v>
      </c>
      <c r="L123" s="15" t="n">
        <v>-0.0495867768595041</v>
      </c>
      <c r="M123" s="15" t="s">
        <v>11</v>
      </c>
      <c r="N123" s="15" t="s">
        <v>11</v>
      </c>
      <c r="O123" s="15" t="n">
        <v>0.00677966101694915</v>
      </c>
      <c r="P123" s="15" t="n">
        <v>-2</v>
      </c>
      <c r="Q123" s="15" t="s">
        <v>11</v>
      </c>
      <c r="R123" s="15" t="s">
        <v>11</v>
      </c>
      <c r="S123" s="15" t="s">
        <v>11</v>
      </c>
      <c r="T123" s="15" t="n">
        <v>-0.122448979591837</v>
      </c>
      <c r="U123" s="15" t="n">
        <v>2</v>
      </c>
      <c r="V123" s="15" t="n">
        <v>-0.777777777777778</v>
      </c>
      <c r="W123" s="4"/>
      <c r="X123" s="4"/>
      <c r="Y123" s="4"/>
      <c r="Z123" s="4"/>
      <c r="AA123" s="4"/>
    </row>
    <row r="124" customFormat="false" ht="14.9" hidden="false" customHeight="false" outlineLevel="0" collapsed="false">
      <c r="A124" s="23" t="n">
        <v>8055900</v>
      </c>
      <c r="B124" s="24" t="s">
        <v>294</v>
      </c>
      <c r="C124" s="12" t="s">
        <v>295</v>
      </c>
      <c r="D124" s="13" t="n">
        <v>45120</v>
      </c>
      <c r="E124" s="14" t="s">
        <v>43</v>
      </c>
      <c r="F124" s="15" t="n">
        <v>-0.296529968454259</v>
      </c>
      <c r="G124" s="15" t="n">
        <v>-0.145922746781116</v>
      </c>
      <c r="H124" s="15" t="n">
        <v>-0.42914979757085</v>
      </c>
      <c r="I124" s="15" t="n">
        <v>-0.196078431372549</v>
      </c>
      <c r="J124" s="15" t="n">
        <v>-0.368932038834951</v>
      </c>
      <c r="K124" s="15" t="n">
        <v>-0.162162162162162</v>
      </c>
      <c r="L124" s="15" t="n">
        <v>-0.0842105263157895</v>
      </c>
      <c r="M124" s="15" t="n">
        <v>-2</v>
      </c>
      <c r="N124" s="15" t="n">
        <v>-0.133333333333333</v>
      </c>
      <c r="O124" s="15" t="n">
        <v>-0.125</v>
      </c>
      <c r="P124" s="15" t="n">
        <v>-2</v>
      </c>
      <c r="Q124" s="15" t="n">
        <v>0</v>
      </c>
      <c r="R124" s="15" t="n">
        <v>0.5</v>
      </c>
      <c r="S124" s="15" t="n">
        <v>-2</v>
      </c>
      <c r="T124" s="15" t="n">
        <v>-0.144927536231884</v>
      </c>
      <c r="U124" s="15" t="n">
        <v>0.105263157894737</v>
      </c>
      <c r="V124" s="15" t="n">
        <v>-2</v>
      </c>
      <c r="W124" s="4"/>
      <c r="X124" s="4"/>
      <c r="Y124" s="4"/>
      <c r="Z124" s="4"/>
      <c r="AA124" s="4"/>
    </row>
    <row r="125" customFormat="false" ht="14.9" hidden="false" customHeight="false" outlineLevel="0" collapsed="false">
      <c r="A125" s="23" t="n">
        <v>8015400</v>
      </c>
      <c r="B125" s="24" t="s">
        <v>296</v>
      </c>
      <c r="C125" s="12" t="s">
        <v>297</v>
      </c>
      <c r="D125" s="13" t="n">
        <v>45100</v>
      </c>
      <c r="E125" s="2" t="s">
        <v>40</v>
      </c>
      <c r="F125" s="15" t="n">
        <v>-0.0333</v>
      </c>
      <c r="G125" s="15" t="n">
        <v>-0.0404</v>
      </c>
      <c r="H125" s="15" t="n">
        <v>0.0565</v>
      </c>
      <c r="I125" s="15" t="n">
        <v>0</v>
      </c>
      <c r="J125" s="15" t="n">
        <v>0.0594</v>
      </c>
      <c r="K125" s="15" t="n">
        <v>0.9444</v>
      </c>
      <c r="L125" s="15" t="n">
        <v>-0.8163</v>
      </c>
      <c r="M125" s="15" t="n">
        <v>0.1429</v>
      </c>
      <c r="N125" s="15" t="n">
        <v>0.1481</v>
      </c>
      <c r="O125" s="15" t="n">
        <v>0</v>
      </c>
      <c r="P125" s="15" t="n">
        <v>0.2857</v>
      </c>
      <c r="Q125" s="15" t="n">
        <v>-1</v>
      </c>
      <c r="R125" s="15" t="n">
        <v>0</v>
      </c>
      <c r="S125" s="15" t="n">
        <v>0.1053</v>
      </c>
      <c r="T125" s="15" t="n">
        <v>-1.0769</v>
      </c>
      <c r="U125" s="15" t="n">
        <v>0.3333</v>
      </c>
      <c r="V125" s="15" t="n">
        <v>0</v>
      </c>
      <c r="W125" s="4"/>
      <c r="X125" s="4"/>
      <c r="Y125" s="4"/>
      <c r="Z125" s="4"/>
      <c r="AA125" s="4"/>
    </row>
    <row r="126" customFormat="false" ht="14.9" hidden="false" customHeight="false" outlineLevel="0" collapsed="false">
      <c r="A126" s="23" t="n">
        <v>8047700</v>
      </c>
      <c r="B126" s="24" t="s">
        <v>298</v>
      </c>
      <c r="C126" s="12" t="s">
        <v>299</v>
      </c>
      <c r="D126" s="13" t="n">
        <v>45355</v>
      </c>
      <c r="E126" s="14" t="s">
        <v>40</v>
      </c>
      <c r="F126" s="15" t="n">
        <v>-0.059190031152648</v>
      </c>
      <c r="G126" s="15" t="n">
        <v>-0.64</v>
      </c>
      <c r="H126" s="15" t="n">
        <v>0.0460829493087558</v>
      </c>
      <c r="I126" s="15" t="n">
        <v>0.0474716202270382</v>
      </c>
      <c r="J126" s="15" t="n">
        <v>-0.0424028268551237</v>
      </c>
      <c r="K126" s="15" t="n">
        <v>0.0858895705521472</v>
      </c>
      <c r="L126" s="15" t="n">
        <v>-2</v>
      </c>
      <c r="M126" s="15" t="n">
        <v>-2</v>
      </c>
      <c r="N126" s="15" t="n">
        <v>0.103448275862069</v>
      </c>
      <c r="O126" s="15" t="n">
        <v>2</v>
      </c>
      <c r="P126" s="15" t="n">
        <v>-0.04</v>
      </c>
      <c r="Q126" s="15" t="n">
        <v>-0.666666666666667</v>
      </c>
      <c r="R126" s="15" t="n">
        <v>0.048884165781084</v>
      </c>
      <c r="S126" s="15" t="n">
        <v>0.08</v>
      </c>
      <c r="T126" s="15" t="n">
        <v>0.0100502512562814</v>
      </c>
      <c r="U126" s="15" t="n">
        <v>-0.0535905680600214</v>
      </c>
      <c r="V126" s="15" t="n">
        <v>0</v>
      </c>
      <c r="W126" s="4"/>
      <c r="X126" s="4"/>
      <c r="Y126" s="4"/>
      <c r="Z126" s="4"/>
      <c r="AA126" s="4"/>
    </row>
    <row r="127" customFormat="false" ht="14.9" hidden="false" customHeight="false" outlineLevel="0" collapsed="false">
      <c r="A127" s="23" t="n">
        <v>8009700</v>
      </c>
      <c r="B127" s="24" t="s">
        <v>300</v>
      </c>
      <c r="C127" s="12" t="s">
        <v>301</v>
      </c>
      <c r="D127" s="13" t="n">
        <v>45335</v>
      </c>
      <c r="E127" s="14" t="s">
        <v>43</v>
      </c>
      <c r="F127" s="15" t="n">
        <v>-0.672514619883041</v>
      </c>
      <c r="G127" s="15" t="n">
        <v>-0.117647058823529</v>
      </c>
      <c r="H127" s="15" t="s">
        <v>11</v>
      </c>
      <c r="I127" s="15" t="n">
        <v>-1.51260504201681</v>
      </c>
      <c r="J127" s="15" t="n">
        <v>-0.243386243386243</v>
      </c>
      <c r="K127" s="15" t="n">
        <v>0</v>
      </c>
      <c r="L127" s="15" t="s">
        <v>11</v>
      </c>
      <c r="M127" s="15" t="n">
        <v>-0.444444444444444</v>
      </c>
      <c r="N127" s="15" t="s">
        <v>11</v>
      </c>
      <c r="O127" s="15" t="s">
        <v>11</v>
      </c>
      <c r="P127" s="15" t="s">
        <v>11</v>
      </c>
      <c r="Q127" s="15" t="n">
        <v>-1.5</v>
      </c>
      <c r="R127" s="15" t="n">
        <v>-1.51304347826087</v>
      </c>
      <c r="S127" s="15" t="s">
        <v>11</v>
      </c>
      <c r="T127" s="15" t="s">
        <v>11</v>
      </c>
      <c r="U127" s="15" t="n">
        <v>-0.167597765363128</v>
      </c>
      <c r="V127" s="15" t="n">
        <v>-1.6</v>
      </c>
      <c r="W127" s="4"/>
      <c r="X127" s="4"/>
      <c r="Y127" s="4"/>
      <c r="Z127" s="4"/>
      <c r="AA127" s="4"/>
    </row>
    <row r="128" customFormat="false" ht="14.9" hidden="false" customHeight="false" outlineLevel="0" collapsed="false">
      <c r="A128" s="23" t="n">
        <v>8004400</v>
      </c>
      <c r="B128" s="24" t="s">
        <v>302</v>
      </c>
      <c r="C128" s="12" t="s">
        <v>303</v>
      </c>
      <c r="D128" s="13" t="n">
        <v>45330</v>
      </c>
      <c r="E128" s="14" t="s">
        <v>43</v>
      </c>
      <c r="F128" s="15" t="n">
        <v>-0.0905222437137331</v>
      </c>
      <c r="G128" s="15" t="n">
        <v>-0.0645161290322581</v>
      </c>
      <c r="H128" s="15" t="n">
        <v>0.0116618075801749</v>
      </c>
      <c r="I128" s="15" t="n">
        <v>-0.242424242424242</v>
      </c>
      <c r="J128" s="15" t="n">
        <v>-0.0255009107468124</v>
      </c>
      <c r="K128" s="15" t="n">
        <v>0.1</v>
      </c>
      <c r="L128" s="15" t="n">
        <v>-0.0417910447761194</v>
      </c>
      <c r="M128" s="15" t="n">
        <v>-0.14207650273224</v>
      </c>
      <c r="N128" s="15" t="n">
        <v>0.0932642487046632</v>
      </c>
      <c r="O128" s="15" t="n">
        <v>-0.005249343832021</v>
      </c>
      <c r="P128" s="15" t="n">
        <v>-0.0714285714285714</v>
      </c>
      <c r="Q128" s="15" t="n">
        <v>0.0380952380952381</v>
      </c>
      <c r="R128" s="15" t="n">
        <v>0.0642398286937902</v>
      </c>
      <c r="S128" s="15" t="n">
        <v>-2</v>
      </c>
      <c r="T128" s="15" t="n">
        <v>0.296296296296296</v>
      </c>
      <c r="U128" s="15" t="n">
        <v>0.0244498777506113</v>
      </c>
      <c r="V128" s="15" t="n">
        <v>-1.75</v>
      </c>
      <c r="W128" s="4"/>
      <c r="X128" s="4"/>
      <c r="Y128" s="4"/>
      <c r="Z128" s="4"/>
      <c r="AA128" s="4"/>
    </row>
    <row r="129" customFormat="false" ht="14.9" hidden="false" customHeight="false" outlineLevel="0" collapsed="false">
      <c r="A129" s="23" t="n">
        <v>8055000</v>
      </c>
      <c r="B129" s="24" t="s">
        <v>304</v>
      </c>
      <c r="C129" s="12" t="s">
        <v>305</v>
      </c>
      <c r="D129" s="13" t="n">
        <v>45833</v>
      </c>
      <c r="E129" s="25" t="n">
        <v>0.625</v>
      </c>
      <c r="F129" s="15" t="n">
        <v>-0.0362</v>
      </c>
      <c r="G129" s="15" t="n">
        <v>-0.1818</v>
      </c>
      <c r="H129" s="15" t="n">
        <v>-0.069</v>
      </c>
      <c r="I129" s="15" t="n">
        <v>-0.1161</v>
      </c>
      <c r="J129" s="15" t="n">
        <v>0.0437</v>
      </c>
      <c r="K129" s="15" t="n">
        <v>-0.2222</v>
      </c>
      <c r="L129" s="15" t="n">
        <v>0</v>
      </c>
      <c r="M129" s="15" t="n">
        <v>0</v>
      </c>
      <c r="N129" s="15" t="n">
        <v>-0.7027</v>
      </c>
      <c r="O129" s="15" t="n">
        <v>2</v>
      </c>
      <c r="P129" s="15" t="n">
        <v>-0.1053</v>
      </c>
      <c r="Q129" s="15" t="n">
        <v>0</v>
      </c>
      <c r="R129" s="15" t="n">
        <v>-0.3878</v>
      </c>
      <c r="S129" s="15" t="n">
        <v>1.8857</v>
      </c>
      <c r="T129" s="15" t="n">
        <v>0.1538</v>
      </c>
      <c r="U129" s="15" t="n">
        <v>0.0411</v>
      </c>
      <c r="V129" s="15" t="n">
        <v>0</v>
      </c>
      <c r="W129" s="4"/>
      <c r="X129" s="4" t="s">
        <v>36</v>
      </c>
      <c r="Y129" s="4"/>
      <c r="Z129" s="26" t="s">
        <v>64</v>
      </c>
      <c r="AA129" s="26"/>
    </row>
    <row r="130" customFormat="false" ht="14.9" hidden="false" customHeight="false" outlineLevel="0" collapsed="false">
      <c r="A130" s="23" t="n">
        <v>8043600</v>
      </c>
      <c r="B130" s="24" t="s">
        <v>306</v>
      </c>
      <c r="C130" s="12" t="s">
        <v>307</v>
      </c>
      <c r="D130" s="13" t="n">
        <v>45351</v>
      </c>
      <c r="E130" s="14" t="s">
        <v>43</v>
      </c>
      <c r="F130" s="15" t="n">
        <v>-0.178250204415372</v>
      </c>
      <c r="G130" s="15" t="n">
        <v>-0.453674121405751</v>
      </c>
      <c r="H130" s="15" t="n">
        <v>-0.940809968847352</v>
      </c>
      <c r="I130" s="15" t="n">
        <v>-0.0863557858376511</v>
      </c>
      <c r="J130" s="15" t="n">
        <v>0.020460358056266</v>
      </c>
      <c r="K130" s="15" t="n">
        <v>-0.0804289544235925</v>
      </c>
      <c r="L130" s="15" t="n">
        <v>0.105263157894737</v>
      </c>
      <c r="M130" s="15" t="n">
        <v>-1.48022598870056</v>
      </c>
      <c r="N130" s="15" t="n">
        <v>-0.0689655172413793</v>
      </c>
      <c r="O130" s="15" t="n">
        <v>0.0476190476190476</v>
      </c>
      <c r="P130" s="15" t="n">
        <v>-2</v>
      </c>
      <c r="Q130" s="15" t="n">
        <v>0.300751879699248</v>
      </c>
      <c r="R130" s="15" t="n">
        <v>-0.00498753117206983</v>
      </c>
      <c r="S130" s="15" t="n">
        <v>-1.95555555555556</v>
      </c>
      <c r="T130" s="15" t="n">
        <v>0.0497512437810945</v>
      </c>
      <c r="U130" s="15" t="n">
        <v>0.0165745856353591</v>
      </c>
      <c r="V130" s="15" t="n">
        <v>0</v>
      </c>
      <c r="W130" s="4"/>
      <c r="X130" s="4"/>
      <c r="Y130" s="4"/>
      <c r="Z130" s="4"/>
      <c r="AA130" s="4"/>
    </row>
    <row r="131" customFormat="false" ht="14.9" hidden="false" customHeight="false" outlineLevel="0" collapsed="false">
      <c r="A131" s="23" t="n">
        <v>8003000</v>
      </c>
      <c r="B131" s="24" t="s">
        <v>308</v>
      </c>
      <c r="C131" s="12" t="s">
        <v>309</v>
      </c>
      <c r="D131" s="13" t="n">
        <v>45730</v>
      </c>
      <c r="E131" s="2" t="s">
        <v>310</v>
      </c>
      <c r="F131" s="39" t="n">
        <v>-0.108</v>
      </c>
      <c r="G131" s="39" t="n">
        <v>0.0214</v>
      </c>
      <c r="H131" s="39" t="n">
        <v>-0.0566</v>
      </c>
      <c r="I131" s="39" t="n">
        <v>-0.1604</v>
      </c>
      <c r="J131" s="39" t="n">
        <v>-0.404</v>
      </c>
      <c r="K131" s="15" t="n">
        <v>-0.1333</v>
      </c>
      <c r="L131" s="39" t="n">
        <v>0.0759</v>
      </c>
      <c r="M131" s="39" t="n">
        <v>0.0426</v>
      </c>
      <c r="N131" s="39" t="n">
        <v>-0.0299</v>
      </c>
      <c r="O131" s="39" t="n">
        <v>-0.0075</v>
      </c>
      <c r="P131" s="39" t="n">
        <v>-0.3273</v>
      </c>
      <c r="Q131" s="39" t="n">
        <v>0</v>
      </c>
      <c r="R131" s="39" t="n">
        <v>0.069</v>
      </c>
      <c r="S131" s="39" t="n">
        <v>-1.4074</v>
      </c>
      <c r="T131" s="39" t="n">
        <v>-0.0328</v>
      </c>
      <c r="U131" s="39" t="n">
        <v>-0.0202</v>
      </c>
      <c r="V131" s="39" t="n">
        <v>-2</v>
      </c>
      <c r="W131" s="4"/>
      <c r="X131" s="4"/>
      <c r="Y131" s="4"/>
      <c r="Z131" s="4"/>
      <c r="AA131" s="4"/>
    </row>
    <row r="132" customFormat="false" ht="14.9" hidden="false" customHeight="false" outlineLevel="0" collapsed="false">
      <c r="A132" s="23" t="n">
        <v>8017000</v>
      </c>
      <c r="B132" s="24" t="s">
        <v>311</v>
      </c>
      <c r="C132" s="4" t="s">
        <v>312</v>
      </c>
      <c r="D132" s="13" t="n">
        <v>45103</v>
      </c>
      <c r="E132" s="2" t="s">
        <v>43</v>
      </c>
      <c r="F132" s="15" t="n">
        <v>-0.0028</v>
      </c>
      <c r="G132" s="15" t="n">
        <v>-0.0710479573712256</v>
      </c>
      <c r="H132" s="15" t="n">
        <v>-0.307475317348378</v>
      </c>
      <c r="I132" s="15" t="n">
        <v>-0.194444444444444</v>
      </c>
      <c r="J132" s="15" t="n">
        <v>0.0526315789473684</v>
      </c>
      <c r="K132" s="15" t="n">
        <v>0.129032258064516</v>
      </c>
      <c r="L132" s="15" t="n">
        <v>-0.0941949616648412</v>
      </c>
      <c r="M132" s="15" t="n">
        <v>-0.0132450331125828</v>
      </c>
      <c r="N132" s="15" t="n">
        <v>-0.099290780141844</v>
      </c>
      <c r="O132" s="15" t="n">
        <v>-0.347048300536673</v>
      </c>
      <c r="P132" s="15" t="n">
        <v>-1.11111111111111</v>
      </c>
      <c r="Q132" s="15" t="n">
        <v>0.0851063829787234</v>
      </c>
      <c r="R132" s="15" t="n">
        <v>-1</v>
      </c>
      <c r="S132" s="15" t="n">
        <v>-0.666666666666667</v>
      </c>
      <c r="T132" s="15" t="n">
        <v>0</v>
      </c>
      <c r="U132" s="15" t="n">
        <v>0.0869565217391304</v>
      </c>
      <c r="V132" s="15" t="n">
        <v>0.0444444444444444</v>
      </c>
      <c r="W132" s="4"/>
      <c r="X132" s="4"/>
      <c r="Y132" s="4"/>
      <c r="Z132" s="4"/>
      <c r="AA132" s="4"/>
    </row>
    <row r="133" customFormat="false" ht="14.9" hidden="false" customHeight="false" outlineLevel="0" collapsed="false">
      <c r="A133" s="23" t="n">
        <v>8019100</v>
      </c>
      <c r="B133" s="24" t="s">
        <v>313</v>
      </c>
      <c r="C133" s="12" t="s">
        <v>314</v>
      </c>
      <c r="D133" s="13" t="n">
        <v>45104</v>
      </c>
      <c r="E133" s="14" t="s">
        <v>40</v>
      </c>
      <c r="F133" s="15" t="n">
        <v>-0.0245261984392419</v>
      </c>
      <c r="G133" s="15" t="n">
        <v>-0.0555555555555556</v>
      </c>
      <c r="H133" s="15" t="n">
        <v>-0.0615384615384615</v>
      </c>
      <c r="I133" s="15" t="n">
        <v>-0.0298507462686567</v>
      </c>
      <c r="J133" s="15" t="n">
        <v>0.0068259385665529</v>
      </c>
      <c r="K133" s="15" t="n">
        <v>-0.125</v>
      </c>
      <c r="L133" s="15" t="n">
        <v>0.0540540540540541</v>
      </c>
      <c r="M133" s="15" t="n">
        <v>-0.666666666666667</v>
      </c>
      <c r="N133" s="15" t="n">
        <v>0</v>
      </c>
      <c r="O133" s="15" t="n">
        <v>0.0869565217391304</v>
      </c>
      <c r="P133" s="15" t="n">
        <v>-0.114942528735632</v>
      </c>
      <c r="Q133" s="15" t="n">
        <v>0.666666666666667</v>
      </c>
      <c r="R133" s="15" t="n">
        <v>-0.0155844155844156</v>
      </c>
      <c r="S133" s="15" t="n">
        <v>-0.571428571428571</v>
      </c>
      <c r="T133" s="15" t="n">
        <v>-0.0327868852459016</v>
      </c>
      <c r="U133" s="15" t="n">
        <v>0.0192307692307692</v>
      </c>
      <c r="V133" s="15" t="n">
        <v>0</v>
      </c>
      <c r="W133" s="4"/>
      <c r="X133" s="4"/>
      <c r="Y133" s="4"/>
      <c r="Z133" s="4"/>
      <c r="AA133" s="4"/>
    </row>
    <row r="134" customFormat="false" ht="14.9" hidden="false" customHeight="false" outlineLevel="0" collapsed="false">
      <c r="A134" s="23" t="n">
        <v>8009900</v>
      </c>
      <c r="B134" s="24" t="s">
        <v>315</v>
      </c>
      <c r="C134" s="12" t="s">
        <v>316</v>
      </c>
      <c r="D134" s="13" t="n">
        <v>45378</v>
      </c>
      <c r="E134" s="14" t="s">
        <v>77</v>
      </c>
      <c r="F134" s="15" t="n">
        <v>-0.167810026385224</v>
      </c>
      <c r="G134" s="15" t="n">
        <v>-0.065359477124183</v>
      </c>
      <c r="H134" s="15" t="n">
        <v>-0.025974025974026</v>
      </c>
      <c r="I134" s="15" t="n">
        <v>-0.402439024390244</v>
      </c>
      <c r="J134" s="15" t="n">
        <v>-0.249560632688928</v>
      </c>
      <c r="K134" s="15" t="n">
        <v>0.37037037037037</v>
      </c>
      <c r="L134" s="15" t="n">
        <v>-0.0874035989717224</v>
      </c>
      <c r="M134" s="15" t="n">
        <v>-0.13953488372093</v>
      </c>
      <c r="N134" s="15" t="n">
        <v>0.412698412698413</v>
      </c>
      <c r="O134" s="15" t="n">
        <v>-0.106382978723404</v>
      </c>
      <c r="P134" s="15" t="n">
        <v>0</v>
      </c>
      <c r="Q134" s="15" t="n">
        <v>-0.777777777777778</v>
      </c>
      <c r="R134" s="15" t="n">
        <v>-0.43265306122449</v>
      </c>
      <c r="S134" s="15" t="n">
        <v>0.0425531914893617</v>
      </c>
      <c r="T134" s="15" t="n">
        <v>-0.526315789473684</v>
      </c>
      <c r="U134" s="15" t="n">
        <v>-0.172248803827751</v>
      </c>
      <c r="V134" s="15" t="n">
        <v>-0.357142857142857</v>
      </c>
      <c r="W134" s="4"/>
      <c r="X134" s="4"/>
      <c r="Y134" s="4"/>
      <c r="Z134" s="4"/>
      <c r="AA134" s="4"/>
    </row>
    <row r="135" customFormat="false" ht="14.9" hidden="false" customHeight="false" outlineLevel="0" collapsed="false">
      <c r="A135" s="23" t="n">
        <v>8007200</v>
      </c>
      <c r="B135" s="24" t="s">
        <v>317</v>
      </c>
      <c r="C135" s="12" t="s">
        <v>318</v>
      </c>
      <c r="D135" s="13" t="n">
        <v>45337</v>
      </c>
      <c r="E135" s="14" t="s">
        <v>43</v>
      </c>
      <c r="F135" s="15" t="n">
        <v>0.0503655564581641</v>
      </c>
      <c r="G135" s="15" t="n">
        <v>0.131147540983607</v>
      </c>
      <c r="H135" s="15" t="n">
        <v>0.0122699386503067</v>
      </c>
      <c r="I135" s="15" t="n">
        <v>0.0566801619433198</v>
      </c>
      <c r="J135" s="15" t="n">
        <v>-0.0136986301369863</v>
      </c>
      <c r="K135" s="15" t="n">
        <v>0.025974025974026</v>
      </c>
      <c r="L135" s="15" t="n">
        <v>0.195121951219512</v>
      </c>
      <c r="M135" s="15" t="n">
        <v>-0.0465116279069767</v>
      </c>
      <c r="N135" s="15" t="n">
        <v>0</v>
      </c>
      <c r="O135" s="15" t="n">
        <v>0.00732600732600733</v>
      </c>
      <c r="P135" s="15" t="n">
        <v>0.0540540540540541</v>
      </c>
      <c r="Q135" s="15" t="n">
        <v>-0.25</v>
      </c>
      <c r="R135" s="15" t="n">
        <v>0.113989637305699</v>
      </c>
      <c r="S135" s="15" t="n">
        <v>0</v>
      </c>
      <c r="T135" s="15" t="n">
        <v>-0.0952380952380952</v>
      </c>
      <c r="U135" s="15" t="n">
        <v>-0.0109289617486339</v>
      </c>
      <c r="V135" s="15" t="n">
        <v>0.0298507462686567</v>
      </c>
      <c r="W135" s="4"/>
      <c r="X135" s="4"/>
      <c r="Y135" s="4"/>
      <c r="Z135" s="4"/>
      <c r="AA135" s="4"/>
    </row>
    <row r="136" customFormat="false" ht="14.9" hidden="false" customHeight="false" outlineLevel="0" collapsed="false">
      <c r="A136" s="23" t="n">
        <v>8049500</v>
      </c>
      <c r="B136" s="24" t="s">
        <v>319</v>
      </c>
      <c r="C136" s="12" t="s">
        <v>320</v>
      </c>
      <c r="D136" s="13" t="n">
        <v>45834</v>
      </c>
      <c r="E136" s="25" t="n">
        <v>0.322916666666667</v>
      </c>
      <c r="F136" s="15" t="n">
        <v>-0.0213</v>
      </c>
      <c r="G136" s="15" t="n">
        <v>-0.08</v>
      </c>
      <c r="H136" s="15" t="n">
        <v>0</v>
      </c>
      <c r="I136" s="15" t="n">
        <v>0.0325</v>
      </c>
      <c r="J136" s="15" t="n">
        <v>-0.0614</v>
      </c>
      <c r="K136" s="15" t="n">
        <v>-0.087</v>
      </c>
      <c r="L136" s="15" t="n">
        <v>0</v>
      </c>
      <c r="M136" s="15" t="n">
        <v>0</v>
      </c>
      <c r="N136" s="15" t="n">
        <v>0</v>
      </c>
      <c r="O136" s="15" t="n">
        <v>0</v>
      </c>
      <c r="P136" s="15" t="n">
        <v>0</v>
      </c>
      <c r="Q136" s="15" t="n">
        <v>0</v>
      </c>
      <c r="R136" s="15" t="n">
        <v>0.0325</v>
      </c>
      <c r="S136" s="15" t="n">
        <v>0</v>
      </c>
      <c r="T136" s="15" t="n">
        <v>0</v>
      </c>
      <c r="U136" s="15" t="n">
        <v>-0.014</v>
      </c>
      <c r="V136" s="15" t="n">
        <v>-2</v>
      </c>
      <c r="W136" s="4"/>
      <c r="X136" s="4" t="s">
        <v>36</v>
      </c>
      <c r="Y136" s="4"/>
      <c r="Z136" s="26" t="s">
        <v>64</v>
      </c>
      <c r="AA136" s="26"/>
    </row>
    <row r="137" customFormat="false" ht="14.9" hidden="false" customHeight="false" outlineLevel="0" collapsed="false">
      <c r="A137" s="23" t="n">
        <v>8048800</v>
      </c>
      <c r="B137" s="24" t="s">
        <v>321</v>
      </c>
      <c r="C137" s="12" t="s">
        <v>322</v>
      </c>
      <c r="D137" s="13" t="n">
        <v>45834</v>
      </c>
      <c r="E137" s="25" t="n">
        <v>0.53125</v>
      </c>
      <c r="F137" s="15" t="n">
        <v>-0.1587</v>
      </c>
      <c r="G137" s="15" t="n">
        <v>-0.8916</v>
      </c>
      <c r="H137" s="15" t="n">
        <v>2</v>
      </c>
      <c r="I137" s="15" t="n">
        <v>-0.0192</v>
      </c>
      <c r="J137" s="15" t="n">
        <v>0.0403</v>
      </c>
      <c r="K137" s="15" t="n">
        <v>-0.069</v>
      </c>
      <c r="L137" s="15" t="n">
        <v>1</v>
      </c>
      <c r="M137" s="15" t="n">
        <v>-1.52</v>
      </c>
      <c r="N137" s="15" t="n">
        <v>2</v>
      </c>
      <c r="O137" s="15" t="n">
        <v>0</v>
      </c>
      <c r="P137" s="15" t="n">
        <v>0</v>
      </c>
      <c r="Q137" s="15" t="n">
        <v>0.0513</v>
      </c>
      <c r="R137" s="15" t="n">
        <v>-0.0364</v>
      </c>
      <c r="S137" s="15" t="n">
        <v>0</v>
      </c>
      <c r="T137" s="15" t="n">
        <v>0</v>
      </c>
      <c r="U137" s="15" t="n">
        <v>0.0465</v>
      </c>
      <c r="V137" s="15" t="n">
        <v>0</v>
      </c>
      <c r="W137" s="4"/>
      <c r="X137" s="4" t="s">
        <v>36</v>
      </c>
      <c r="Y137" s="4"/>
      <c r="Z137" s="26" t="s">
        <v>64</v>
      </c>
      <c r="AA137" s="26"/>
    </row>
    <row r="138" customFormat="false" ht="14.9" hidden="false" customHeight="false" outlineLevel="0" collapsed="false">
      <c r="A138" s="23" t="n">
        <v>8048100</v>
      </c>
      <c r="B138" s="24" t="s">
        <v>323</v>
      </c>
      <c r="C138" s="12" t="s">
        <v>324</v>
      </c>
      <c r="D138" s="13" t="n">
        <v>45834</v>
      </c>
      <c r="E138" s="25" t="n">
        <v>0.625</v>
      </c>
      <c r="F138" s="15" t="n">
        <v>-0.0702</v>
      </c>
      <c r="G138" s="15" t="n">
        <v>-0.0606</v>
      </c>
      <c r="H138" s="15" t="n">
        <v>0</v>
      </c>
      <c r="I138" s="15" t="n">
        <v>-0.1143</v>
      </c>
      <c r="J138" s="15" t="n">
        <v>-0.0639</v>
      </c>
      <c r="K138" s="15" t="n">
        <v>0</v>
      </c>
      <c r="L138" s="15" t="n">
        <v>-0.6667</v>
      </c>
      <c r="M138" s="15" t="n">
        <v>0</v>
      </c>
      <c r="N138" s="15" t="n">
        <v>0</v>
      </c>
      <c r="O138" s="15" t="n">
        <v>0</v>
      </c>
      <c r="P138" s="15" t="n">
        <v>0</v>
      </c>
      <c r="Q138" s="15" t="n">
        <v>0.6667</v>
      </c>
      <c r="R138" s="15" t="n">
        <v>-0.1194</v>
      </c>
      <c r="S138" s="15" t="n">
        <v>-0.6667</v>
      </c>
      <c r="T138" s="15" t="n">
        <v>-0.125</v>
      </c>
      <c r="U138" s="15" t="n">
        <v>-0.0592</v>
      </c>
      <c r="V138" s="15" t="n">
        <v>0</v>
      </c>
      <c r="W138" s="4"/>
      <c r="X138" s="4" t="s">
        <v>36</v>
      </c>
      <c r="Y138" s="4"/>
      <c r="Z138" s="26" t="s">
        <v>64</v>
      </c>
      <c r="AA138" s="26"/>
    </row>
    <row r="139" customFormat="false" ht="14.9" hidden="false" customHeight="false" outlineLevel="0" collapsed="false">
      <c r="A139" s="23" t="n">
        <v>8049700</v>
      </c>
      <c r="B139" s="24" t="s">
        <v>325</v>
      </c>
      <c r="C139" s="12" t="s">
        <v>326</v>
      </c>
      <c r="D139" s="13" t="n">
        <v>45835</v>
      </c>
      <c r="E139" s="25" t="n">
        <v>0.333333333333333</v>
      </c>
      <c r="F139" s="15" t="n">
        <v>-0.16</v>
      </c>
      <c r="G139" s="15" t="n">
        <v>0</v>
      </c>
      <c r="H139" s="15" t="n">
        <v>-1.1351</v>
      </c>
      <c r="I139" s="15" t="n">
        <v>-0.0552</v>
      </c>
      <c r="J139" s="15" t="n">
        <v>-0.0732</v>
      </c>
      <c r="K139" s="15" t="n">
        <v>0</v>
      </c>
      <c r="L139" s="15" t="n">
        <v>0</v>
      </c>
      <c r="M139" s="15" t="n">
        <v>0</v>
      </c>
      <c r="N139" s="15" t="n">
        <v>0</v>
      </c>
      <c r="O139" s="15" t="n">
        <v>0</v>
      </c>
      <c r="P139" s="15" t="n">
        <v>-2</v>
      </c>
      <c r="Q139" s="15" t="n">
        <v>0</v>
      </c>
      <c r="R139" s="15" t="n">
        <v>-0.0752</v>
      </c>
      <c r="S139" s="15" t="n">
        <v>0</v>
      </c>
      <c r="T139" s="15" t="n">
        <v>-0.2105</v>
      </c>
      <c r="U139" s="15" t="n">
        <v>-0.0364</v>
      </c>
      <c r="V139" s="15" t="n">
        <v>0</v>
      </c>
      <c r="W139" s="4"/>
      <c r="X139" s="4" t="s">
        <v>36</v>
      </c>
      <c r="Y139" s="4"/>
      <c r="Z139" s="26" t="s">
        <v>64</v>
      </c>
      <c r="AA139" s="26"/>
    </row>
    <row r="140" customFormat="false" ht="14.9" hidden="false" customHeight="false" outlineLevel="0" collapsed="false">
      <c r="A140" s="23" t="n">
        <v>8049400</v>
      </c>
      <c r="B140" s="24" t="s">
        <v>327</v>
      </c>
      <c r="C140" s="12" t="s">
        <v>328</v>
      </c>
      <c r="D140" s="13" t="n">
        <v>45835</v>
      </c>
      <c r="E140" s="25" t="n">
        <v>0.625</v>
      </c>
      <c r="F140" s="15" t="n">
        <v>-0.0282</v>
      </c>
      <c r="G140" s="15" t="n">
        <v>0</v>
      </c>
      <c r="H140" s="15" t="n">
        <v>0</v>
      </c>
      <c r="I140" s="15" t="n">
        <v>-0.0355</v>
      </c>
      <c r="J140" s="15" t="n">
        <v>-0.026</v>
      </c>
      <c r="K140" s="15" t="n">
        <v>0</v>
      </c>
      <c r="L140" s="15" t="n">
        <v>2</v>
      </c>
      <c r="M140" s="15" t="n">
        <v>-0.2222</v>
      </c>
      <c r="N140" s="15" t="n">
        <v>0</v>
      </c>
      <c r="O140" s="15" t="n">
        <v>0</v>
      </c>
      <c r="P140" s="15" t="n">
        <v>0</v>
      </c>
      <c r="Q140" s="15" t="n">
        <v>-0.3529</v>
      </c>
      <c r="R140" s="15" t="n">
        <v>0</v>
      </c>
      <c r="S140" s="15" t="n">
        <v>0</v>
      </c>
      <c r="T140" s="15" t="n">
        <v>0</v>
      </c>
      <c r="U140" s="15" t="n">
        <v>-0.0194</v>
      </c>
      <c r="V140" s="15" t="n">
        <v>-0.1053</v>
      </c>
      <c r="W140" s="4"/>
      <c r="X140" s="4" t="s">
        <v>36</v>
      </c>
      <c r="Y140" s="4"/>
      <c r="Z140" s="26" t="s">
        <v>64</v>
      </c>
      <c r="AA140" s="26"/>
    </row>
    <row r="141" customFormat="false" ht="14.9" hidden="false" customHeight="false" outlineLevel="0" collapsed="false">
      <c r="A141" s="23" t="n">
        <v>8038100</v>
      </c>
      <c r="B141" s="24" t="s">
        <v>329</v>
      </c>
      <c r="C141" s="12" t="s">
        <v>330</v>
      </c>
      <c r="D141" s="13" t="n">
        <v>45386</v>
      </c>
      <c r="E141" s="2" t="s">
        <v>43</v>
      </c>
      <c r="F141" s="15" t="n">
        <v>-0.00966183574879227</v>
      </c>
      <c r="G141" s="15" t="n">
        <v>-0.107042253521127</v>
      </c>
      <c r="H141" s="15" t="n">
        <v>-0.00506329113924051</v>
      </c>
      <c r="I141" s="15" t="n">
        <v>-0.0202839756592292</v>
      </c>
      <c r="J141" s="15" t="n">
        <v>0.0481283422459893</v>
      </c>
      <c r="K141" s="15" t="n">
        <v>0</v>
      </c>
      <c r="L141" s="15" t="n">
        <v>-0.166666666666667</v>
      </c>
      <c r="M141" s="15" t="n">
        <v>-0.139917695473251</v>
      </c>
      <c r="N141" s="15" t="n">
        <v>-0.0371747211895911</v>
      </c>
      <c r="O141" s="15" t="n">
        <v>0.222222222222222</v>
      </c>
      <c r="P141" s="15" t="n">
        <v>0.0202020202020202</v>
      </c>
      <c r="Q141" s="15" t="n">
        <v>-0.0829493087557604</v>
      </c>
      <c r="R141" s="15" t="n">
        <v>0</v>
      </c>
      <c r="S141" s="15" t="n">
        <v>-0.0108108108108108</v>
      </c>
      <c r="T141" s="15" t="n">
        <v>0.0408163265306122</v>
      </c>
      <c r="U141" s="15" t="n">
        <v>0.0526315789473684</v>
      </c>
      <c r="V141" s="15" t="n">
        <v>0</v>
      </c>
      <c r="W141" s="4"/>
      <c r="X141" s="4"/>
      <c r="Y141" s="4"/>
      <c r="Z141" s="4"/>
      <c r="AA141" s="4"/>
    </row>
    <row r="142" customFormat="false" ht="14.9" hidden="false" customHeight="false" outlineLevel="0" collapsed="false">
      <c r="A142" s="23" t="n">
        <v>8050900</v>
      </c>
      <c r="B142" s="24" t="s">
        <v>331</v>
      </c>
      <c r="C142" s="12" t="s">
        <v>332</v>
      </c>
      <c r="D142" s="13" t="n">
        <v>45828</v>
      </c>
      <c r="E142" s="25" t="n">
        <v>0.53125</v>
      </c>
      <c r="F142" s="15" t="n">
        <v>-0.1182</v>
      </c>
      <c r="G142" s="15" t="n">
        <v>-0.0417</v>
      </c>
      <c r="H142" s="15" t="n">
        <v>-0.1471</v>
      </c>
      <c r="I142" s="15" t="n">
        <v>-0.0741</v>
      </c>
      <c r="J142" s="15" t="n">
        <v>-0.4828</v>
      </c>
      <c r="K142" s="15" t="n">
        <v>0</v>
      </c>
      <c r="L142" s="15" t="n">
        <v>-0.1395</v>
      </c>
      <c r="M142" s="15" t="n">
        <v>0.0392</v>
      </c>
      <c r="N142" s="15" t="n">
        <v>-0.1667</v>
      </c>
      <c r="O142" s="15" t="n">
        <v>-0.1818</v>
      </c>
      <c r="P142" s="15" t="n">
        <v>0.2857</v>
      </c>
      <c r="Q142" s="15" t="n">
        <v>0.6087</v>
      </c>
      <c r="R142" s="15" t="n">
        <v>-2</v>
      </c>
      <c r="S142" s="15" t="n">
        <v>-0.0408</v>
      </c>
      <c r="T142" s="15" t="n">
        <v>-1.5</v>
      </c>
      <c r="U142" s="15" t="n">
        <v>-0.0952</v>
      </c>
      <c r="V142" s="15" t="n">
        <v>0</v>
      </c>
      <c r="W142" s="4"/>
      <c r="X142" s="4" t="s">
        <v>36</v>
      </c>
      <c r="Y142" s="4"/>
      <c r="Z142" s="26" t="s">
        <v>64</v>
      </c>
      <c r="AA142" s="26"/>
    </row>
    <row r="143" customFormat="false" ht="14.9" hidden="false" customHeight="false" outlineLevel="0" collapsed="false">
      <c r="A143" s="23" t="n">
        <v>8057700</v>
      </c>
      <c r="B143" s="24" t="s">
        <v>333</v>
      </c>
      <c r="C143" s="12" t="s">
        <v>334</v>
      </c>
      <c r="D143" s="13" t="n">
        <v>45838</v>
      </c>
      <c r="E143" s="25" t="n">
        <v>0.625</v>
      </c>
      <c r="F143" s="15" t="n">
        <v>-0.0606</v>
      </c>
      <c r="G143" s="15" t="n">
        <v>-0.1235</v>
      </c>
      <c r="H143" s="15" t="n">
        <v>-0.2286</v>
      </c>
      <c r="I143" s="15" t="n">
        <v>-0.0339</v>
      </c>
      <c r="J143" s="15" t="n">
        <v>-0.0086</v>
      </c>
      <c r="K143" s="15" t="n">
        <v>-0.1714</v>
      </c>
      <c r="L143" s="15" t="n">
        <v>0</v>
      </c>
      <c r="M143" s="15" t="n">
        <v>-0.1538</v>
      </c>
      <c r="N143" s="15" t="n">
        <v>-0.5714</v>
      </c>
      <c r="O143" s="15" t="n">
        <v>-0.1</v>
      </c>
      <c r="P143" s="15" t="n">
        <v>-0.25</v>
      </c>
      <c r="Q143" s="15" t="n">
        <v>0</v>
      </c>
      <c r="R143" s="15" t="n">
        <v>-0.0662</v>
      </c>
      <c r="S143" s="15" t="n">
        <v>0.2222</v>
      </c>
      <c r="T143" s="15" t="n">
        <v>0.1053</v>
      </c>
      <c r="U143" s="15" t="n">
        <v>-0.0364</v>
      </c>
      <c r="V143" s="15" t="n">
        <v>0.0408</v>
      </c>
      <c r="W143" s="4"/>
      <c r="X143" s="4" t="s">
        <v>36</v>
      </c>
      <c r="Y143" s="4"/>
      <c r="Z143" s="26" t="s">
        <v>64</v>
      </c>
      <c r="AA143" s="26"/>
    </row>
    <row r="144" customFormat="false" ht="14.9" hidden="false" customHeight="false" outlineLevel="0" collapsed="false">
      <c r="A144" s="23" t="n">
        <v>8004800</v>
      </c>
      <c r="B144" s="24" t="s">
        <v>335</v>
      </c>
      <c r="C144" s="12" t="s">
        <v>336</v>
      </c>
      <c r="D144" s="13" t="n">
        <v>45100</v>
      </c>
      <c r="E144" s="14" t="s">
        <v>40</v>
      </c>
      <c r="F144" s="15" t="n">
        <v>-0.0553846153846154</v>
      </c>
      <c r="G144" s="15" t="n">
        <v>-0.142857142857143</v>
      </c>
      <c r="H144" s="15" t="n">
        <v>0.037037037037037</v>
      </c>
      <c r="I144" s="15" t="n">
        <v>-0.0759493670886076</v>
      </c>
      <c r="J144" s="15" t="n">
        <v>0</v>
      </c>
      <c r="K144" s="15" t="n">
        <v>-0.0784313725490196</v>
      </c>
      <c r="L144" s="15" t="n">
        <v>0</v>
      </c>
      <c r="M144" s="15" t="n">
        <v>-2</v>
      </c>
      <c r="N144" s="15" t="n">
        <v>0.0540540540540541</v>
      </c>
      <c r="O144" s="15" t="n">
        <v>0</v>
      </c>
      <c r="P144" s="15" t="n">
        <v>0.0540540540540541</v>
      </c>
      <c r="Q144" s="15" t="n">
        <v>-0.0689655172413793</v>
      </c>
      <c r="R144" s="15" t="n">
        <v>0.021505376344086</v>
      </c>
      <c r="S144" s="15" t="n">
        <v>-0.333333333333333</v>
      </c>
      <c r="T144" s="15" t="n">
        <v>-0.0645161290322581</v>
      </c>
      <c r="U144" s="15" t="n">
        <v>-0.0465116279069767</v>
      </c>
      <c r="V144" s="15" t="n">
        <v>0.0845070422535211</v>
      </c>
      <c r="W144" s="4"/>
      <c r="X144" s="4"/>
      <c r="Y144" s="4"/>
      <c r="Z144" s="4"/>
      <c r="AA144" s="4"/>
    </row>
    <row r="145" customFormat="false" ht="14.9" hidden="false" customHeight="false" outlineLevel="0" collapsed="false">
      <c r="A145" s="23" t="n">
        <v>8020600</v>
      </c>
      <c r="B145" s="24" t="s">
        <v>337</v>
      </c>
      <c r="C145" s="12" t="s">
        <v>338</v>
      </c>
      <c r="D145" s="13" t="n">
        <v>45105</v>
      </c>
      <c r="E145" s="14" t="s">
        <v>43</v>
      </c>
      <c r="F145" s="15" t="n">
        <v>-0.245925925925926</v>
      </c>
      <c r="G145" s="15" t="n">
        <v>-0.252707581227437</v>
      </c>
      <c r="H145" s="15" t="n">
        <v>-0.133333333333333</v>
      </c>
      <c r="I145" s="15" t="s">
        <v>11</v>
      </c>
      <c r="J145" s="15" t="n">
        <v>-0.433566433566434</v>
      </c>
      <c r="K145" s="15" t="n">
        <v>-0.566037735849057</v>
      </c>
      <c r="L145" s="15" t="n">
        <v>-0.188340807174888</v>
      </c>
      <c r="M145" s="15" t="n">
        <v>2</v>
      </c>
      <c r="N145" s="15" t="s">
        <v>11</v>
      </c>
      <c r="O145" s="15" t="n">
        <v>0.0210526315789474</v>
      </c>
      <c r="P145" s="15" t="n">
        <v>-0.584615384615385</v>
      </c>
      <c r="Q145" s="15" t="s">
        <v>11</v>
      </c>
      <c r="R145" s="15" t="s">
        <v>11</v>
      </c>
      <c r="S145" s="15" t="s">
        <v>11</v>
      </c>
      <c r="T145" s="15" t="n">
        <v>-0.869565217391304</v>
      </c>
      <c r="U145" s="15" t="s">
        <v>11</v>
      </c>
      <c r="V145" s="15" t="n">
        <v>-0.22680412371134</v>
      </c>
      <c r="W145" s="4"/>
      <c r="X145" s="4"/>
      <c r="Y145" s="4"/>
    </row>
    <row r="146" customFormat="false" ht="14.9" hidden="false" customHeight="false" outlineLevel="0" collapsed="false">
      <c r="A146" s="23" t="n">
        <v>8042500</v>
      </c>
      <c r="B146" s="24" t="s">
        <v>339</v>
      </c>
      <c r="C146" s="12" t="s">
        <v>340</v>
      </c>
      <c r="D146" s="13" t="n">
        <v>45106</v>
      </c>
      <c r="E146" s="14" t="s">
        <v>77</v>
      </c>
      <c r="F146" s="15" t="n">
        <v>-0.100946372239748</v>
      </c>
      <c r="G146" s="15" t="n">
        <v>-0.213592233009709</v>
      </c>
      <c r="H146" s="15" t="n">
        <v>-0.0774193548387097</v>
      </c>
      <c r="I146" s="15" t="n">
        <v>0.0338983050847458</v>
      </c>
      <c r="J146" s="15" t="s">
        <v>11</v>
      </c>
      <c r="K146" s="15" t="n">
        <v>2</v>
      </c>
      <c r="L146" s="15" t="n">
        <v>-0.362573099415205</v>
      </c>
      <c r="M146" s="15" t="n">
        <v>-0.166666666666667</v>
      </c>
      <c r="N146" s="15" t="n">
        <v>-0.228571428571429</v>
      </c>
      <c r="O146" s="15" t="n">
        <v>-0.0333333333333333</v>
      </c>
      <c r="P146" s="15" t="s">
        <v>11</v>
      </c>
      <c r="Q146" s="15" t="n">
        <v>0.0317460317460317</v>
      </c>
      <c r="R146" s="15" t="s">
        <v>11</v>
      </c>
      <c r="S146" s="15" t="n">
        <v>0.0363636363636364</v>
      </c>
      <c r="T146" s="15" t="s">
        <v>11</v>
      </c>
      <c r="U146" s="15" t="s">
        <v>11</v>
      </c>
      <c r="V146" s="15" t="s">
        <v>11</v>
      </c>
      <c r="W146" s="4"/>
      <c r="X146" s="4"/>
      <c r="Y146" s="4"/>
    </row>
    <row r="147" customFormat="false" ht="14.9" hidden="false" customHeight="false" outlineLevel="0" collapsed="false">
      <c r="A147" s="23" t="n">
        <v>8028800</v>
      </c>
      <c r="B147" s="24" t="s">
        <v>341</v>
      </c>
      <c r="C147" s="12" t="s">
        <v>342</v>
      </c>
      <c r="D147" s="13" t="n">
        <v>45114</v>
      </c>
      <c r="E147" s="14" t="s">
        <v>40</v>
      </c>
      <c r="F147" s="15" t="n">
        <v>-0.166666666666667</v>
      </c>
      <c r="G147" s="15" t="n">
        <v>-0.393162393162393</v>
      </c>
      <c r="H147" s="15" t="n">
        <v>0.0526315789473684</v>
      </c>
      <c r="I147" s="15" t="n">
        <v>-0.028169014084507</v>
      </c>
      <c r="J147" s="15" t="n">
        <v>0</v>
      </c>
      <c r="K147" s="15" t="n">
        <v>0</v>
      </c>
      <c r="L147" s="15" t="n">
        <v>0.0705882352941177</v>
      </c>
      <c r="M147" s="15" t="n">
        <v>-1.73333333333333</v>
      </c>
      <c r="N147" s="15" t="n">
        <v>-0.4</v>
      </c>
      <c r="O147" s="15" t="n">
        <v>0.0845070422535211</v>
      </c>
      <c r="P147" s="15" t="n">
        <v>0</v>
      </c>
      <c r="Q147" s="15" t="n">
        <v>0.0363636363636364</v>
      </c>
      <c r="R147" s="15" t="n">
        <v>0</v>
      </c>
      <c r="S147" s="15" t="n">
        <v>-0.25</v>
      </c>
      <c r="T147" s="15" t="n">
        <v>0</v>
      </c>
      <c r="U147" s="15" t="n">
        <v>0</v>
      </c>
      <c r="V147" s="15" t="n">
        <v>0</v>
      </c>
      <c r="W147" s="4"/>
      <c r="X147" s="4"/>
      <c r="Y147" s="4"/>
    </row>
    <row r="148" customFormat="false" ht="14.9" hidden="false" customHeight="false" outlineLevel="0" collapsed="false">
      <c r="A148" s="23" t="n">
        <v>8023800</v>
      </c>
      <c r="B148" s="24" t="s">
        <v>343</v>
      </c>
      <c r="C148" s="12" t="s">
        <v>344</v>
      </c>
      <c r="D148" s="13" t="n">
        <v>45105</v>
      </c>
      <c r="E148" s="14" t="s">
        <v>77</v>
      </c>
      <c r="F148" s="15" t="n">
        <v>-0.5390625</v>
      </c>
      <c r="G148" s="15" t="n">
        <v>-0.192893401015228</v>
      </c>
      <c r="H148" s="15" t="n">
        <v>-0.36734693877551</v>
      </c>
      <c r="I148" s="15" t="s">
        <v>11</v>
      </c>
      <c r="J148" s="15" t="n">
        <v>-1.0952380952381</v>
      </c>
      <c r="K148" s="15" t="n">
        <v>-0.541176470588235</v>
      </c>
      <c r="L148" s="15" t="n">
        <v>0.0714285714285714</v>
      </c>
      <c r="M148" s="15" t="s">
        <v>11</v>
      </c>
      <c r="N148" s="15" t="s">
        <v>11</v>
      </c>
      <c r="O148" s="15" t="n">
        <v>0.021505376344086</v>
      </c>
      <c r="P148" s="15" t="n">
        <v>-1.03703703703704</v>
      </c>
      <c r="Q148" s="15" t="s">
        <v>11</v>
      </c>
      <c r="R148" s="15" t="s">
        <v>11</v>
      </c>
      <c r="S148" s="15" t="s">
        <v>11</v>
      </c>
      <c r="T148" s="15" t="n">
        <v>-0.0298507462686567</v>
      </c>
      <c r="U148" s="15" t="n">
        <v>2</v>
      </c>
      <c r="V148" s="15" t="n">
        <v>-1.84</v>
      </c>
      <c r="W148" s="4"/>
      <c r="X148" s="4"/>
      <c r="Y148" s="4"/>
    </row>
    <row r="149" customFormat="false" ht="15" hidden="false" customHeight="true" outlineLevel="0" collapsed="false">
      <c r="A149" s="23" t="n">
        <v>8052800</v>
      </c>
      <c r="B149" s="24" t="s">
        <v>345</v>
      </c>
      <c r="C149" s="12" t="s">
        <v>346</v>
      </c>
      <c r="D149" s="37" t="s">
        <v>11</v>
      </c>
      <c r="E149" s="37" t="s">
        <v>11</v>
      </c>
      <c r="W149" s="4"/>
      <c r="X149" s="38" t="s">
        <v>155</v>
      </c>
      <c r="Y149" s="38"/>
    </row>
    <row r="150" customFormat="false" ht="14.9" hidden="false" customHeight="false" outlineLevel="0" collapsed="false">
      <c r="A150" s="23" t="n">
        <v>8001200</v>
      </c>
      <c r="B150" s="24" t="s">
        <v>347</v>
      </c>
      <c r="C150" s="12" t="s">
        <v>348</v>
      </c>
      <c r="D150" s="13" t="n">
        <v>45100</v>
      </c>
      <c r="E150" s="2" t="s">
        <v>40</v>
      </c>
      <c r="F150" s="15" t="n">
        <v>-0.0485005553498704</v>
      </c>
      <c r="G150" s="15" t="n">
        <v>-0.00563380281690141</v>
      </c>
      <c r="H150" s="15" t="n">
        <v>-0.0549682875264271</v>
      </c>
      <c r="I150" s="15" t="n">
        <v>-0.0687960687960688</v>
      </c>
      <c r="J150" s="15" t="n">
        <v>-0.135622317596567</v>
      </c>
      <c r="K150" s="15" t="n">
        <v>-0.267379679144385</v>
      </c>
      <c r="L150" s="15" t="n">
        <v>0.050251256281407</v>
      </c>
      <c r="M150" s="15" t="n">
        <v>0.0487804878048781</v>
      </c>
      <c r="N150" s="15" t="n">
        <v>-0.230769230769231</v>
      </c>
      <c r="O150" s="15" t="n">
        <v>0.0206185567010309</v>
      </c>
      <c r="P150" s="15" t="n">
        <v>-0.166666666666667</v>
      </c>
      <c r="Q150" s="15" t="n">
        <v>-0.214689265536723</v>
      </c>
      <c r="R150" s="15" t="n">
        <v>-0.0109689213893967</v>
      </c>
      <c r="S150" s="15" t="n">
        <v>-0.133333333333333</v>
      </c>
      <c r="T150" s="15" t="n">
        <v>-0.305986696230599</v>
      </c>
      <c r="U150" s="15" t="n">
        <v>-0.0129589632829374</v>
      </c>
      <c r="V150" s="15" t="n">
        <v>-0.0557768924302789</v>
      </c>
      <c r="W150" s="4"/>
      <c r="X150" s="4"/>
      <c r="Y150" s="4"/>
    </row>
    <row r="151" customFormat="false" ht="14.9" hidden="false" customHeight="false" outlineLevel="0" collapsed="false">
      <c r="A151" s="23" t="n">
        <v>8005400</v>
      </c>
      <c r="B151" s="24" t="s">
        <v>349</v>
      </c>
      <c r="C151" s="12" t="s">
        <v>350</v>
      </c>
      <c r="D151" s="13" t="n">
        <v>45100</v>
      </c>
      <c r="E151" s="2" t="s">
        <v>77</v>
      </c>
      <c r="F151" s="15" t="n">
        <v>-0.152773743828057</v>
      </c>
      <c r="G151" s="15" t="n">
        <v>-0.0219876868953386</v>
      </c>
      <c r="H151" s="15" t="n">
        <v>-0.117127071823204</v>
      </c>
      <c r="I151" s="15" t="n">
        <v>-0.0175438596491228</v>
      </c>
      <c r="J151" s="15" t="n">
        <v>0.0189274447949527</v>
      </c>
      <c r="K151" s="15" t="n">
        <v>-0.0666666666666667</v>
      </c>
      <c r="L151" s="15" t="n">
        <v>-0.00109409190371991</v>
      </c>
      <c r="M151" s="15" t="n">
        <v>-0.113989637305699</v>
      </c>
      <c r="N151" s="15" t="n">
        <v>-0.0078125</v>
      </c>
      <c r="O151" s="15" t="n">
        <v>-0.0516717325227964</v>
      </c>
      <c r="P151" s="15" t="n">
        <v>-0.596638655462185</v>
      </c>
      <c r="Q151" s="15" t="n">
        <v>-0.0555555555555556</v>
      </c>
      <c r="R151" s="15" t="n">
        <v>-0.234042553191489</v>
      </c>
      <c r="S151" s="15" t="n">
        <v>0.188524590163934</v>
      </c>
      <c r="T151" s="15" t="n">
        <v>-0.0191082802547771</v>
      </c>
      <c r="U151" s="15" t="n">
        <v>0.114754098360656</v>
      </c>
      <c r="V151" s="15" t="n">
        <v>-0.131578947368421</v>
      </c>
      <c r="W151" s="4"/>
      <c r="X151" s="4"/>
      <c r="Y151" s="4"/>
    </row>
    <row r="152" customFormat="false" ht="14.9" hidden="false" customHeight="false" outlineLevel="0" collapsed="false">
      <c r="A152" s="23" t="n">
        <v>8045200</v>
      </c>
      <c r="B152" s="24" t="s">
        <v>351</v>
      </c>
      <c r="C152" s="12" t="s">
        <v>352</v>
      </c>
      <c r="D152" s="13" t="n">
        <v>45110</v>
      </c>
      <c r="E152" s="14" t="s">
        <v>40</v>
      </c>
      <c r="F152" s="15" t="n">
        <v>-0.0257510729613734</v>
      </c>
      <c r="G152" s="15" t="n">
        <v>-0.0558659217877095</v>
      </c>
      <c r="H152" s="15" t="n">
        <v>-0.0478468899521531</v>
      </c>
      <c r="I152" s="15" t="s">
        <v>11</v>
      </c>
      <c r="J152" s="15" t="n">
        <v>0.102564102564103</v>
      </c>
      <c r="K152" s="15" t="n">
        <v>0</v>
      </c>
      <c r="L152" s="15" t="n">
        <v>-0.0869565217391304</v>
      </c>
      <c r="M152" s="15" t="s">
        <v>11</v>
      </c>
      <c r="N152" s="15" t="n">
        <v>2</v>
      </c>
      <c r="O152" s="15" t="n">
        <v>-0.393939393939394</v>
      </c>
      <c r="P152" s="15" t="n">
        <v>-0.113207547169811</v>
      </c>
      <c r="Q152" s="15" t="s">
        <v>11</v>
      </c>
      <c r="R152" s="15" t="s">
        <v>11</v>
      </c>
      <c r="S152" s="15" t="s">
        <v>11</v>
      </c>
      <c r="T152" s="15" t="n">
        <v>0.222222222222222</v>
      </c>
      <c r="U152" s="15" t="s">
        <v>11</v>
      </c>
      <c r="V152" s="15" t="n">
        <v>0.0666666666666667</v>
      </c>
      <c r="W152" s="4"/>
      <c r="X152" s="4"/>
      <c r="Y152" s="4"/>
    </row>
    <row r="153" customFormat="false" ht="14.9" hidden="false" customHeight="false" outlineLevel="0" collapsed="false">
      <c r="A153" s="23" t="n">
        <v>8001100</v>
      </c>
      <c r="B153" s="24" t="s">
        <v>353</v>
      </c>
      <c r="C153" s="12" t="s">
        <v>354</v>
      </c>
      <c r="D153" s="13" t="n">
        <v>45105</v>
      </c>
      <c r="E153" s="2" t="s">
        <v>77</v>
      </c>
      <c r="F153" s="15" t="n">
        <v>-0.0636515912897823</v>
      </c>
      <c r="G153" s="15" t="n">
        <v>-0.0508474576271187</v>
      </c>
      <c r="H153" s="15" t="n">
        <v>-0.0388349514563107</v>
      </c>
      <c r="I153" s="15" t="n">
        <v>-0.0446927374301676</v>
      </c>
      <c r="J153" s="15" t="n">
        <v>-0.025531914893617</v>
      </c>
      <c r="K153" s="15" t="n">
        <v>0.021978021978022</v>
      </c>
      <c r="L153" s="15" t="n">
        <v>0.0340136054421769</v>
      </c>
      <c r="M153" s="15" t="n">
        <v>-2</v>
      </c>
      <c r="N153" s="15" t="n">
        <v>-0.0263157894736842</v>
      </c>
      <c r="O153" s="15" t="n">
        <v>0.0888888888888889</v>
      </c>
      <c r="P153" s="15" t="n">
        <v>-2</v>
      </c>
      <c r="Q153" s="15" t="n">
        <v>-0.0571428571428571</v>
      </c>
      <c r="R153" s="15" t="n">
        <v>-0.141732283464567</v>
      </c>
      <c r="S153" s="15" t="n">
        <v>0.0204081632653061</v>
      </c>
      <c r="T153" s="15" t="n">
        <v>0.127659574468085</v>
      </c>
      <c r="U153" s="15" t="n">
        <v>0.0740740740740741</v>
      </c>
      <c r="V153" s="15" t="n">
        <v>-0.415094339622642</v>
      </c>
      <c r="W153" s="4"/>
      <c r="X153" s="4"/>
      <c r="Y153" s="4"/>
    </row>
    <row r="154" customFormat="false" ht="14.9" hidden="false" customHeight="false" outlineLevel="0" collapsed="false">
      <c r="A154" s="23" t="n">
        <v>8001000</v>
      </c>
      <c r="B154" s="24" t="s">
        <v>355</v>
      </c>
      <c r="C154" s="12" t="s">
        <v>356</v>
      </c>
      <c r="D154" s="13" t="n">
        <v>45100</v>
      </c>
      <c r="E154" s="2" t="s">
        <v>77</v>
      </c>
      <c r="F154" s="15" t="n">
        <v>-0.0619788771539744</v>
      </c>
      <c r="G154" s="15" t="n">
        <v>-0.0614567526555387</v>
      </c>
      <c r="H154" s="15" t="n">
        <v>-0.0204755614266843</v>
      </c>
      <c r="I154" s="15" t="n">
        <v>-0.14490861618799</v>
      </c>
      <c r="J154" s="15" t="s">
        <v>11</v>
      </c>
      <c r="K154" s="15" t="n">
        <v>-0.029585798816568</v>
      </c>
      <c r="L154" s="15" t="n">
        <v>-0.00971817298347911</v>
      </c>
      <c r="M154" s="15" t="n">
        <v>-0.55</v>
      </c>
      <c r="N154" s="15" t="n">
        <v>-0.165441176470588</v>
      </c>
      <c r="O154" s="15" t="n">
        <v>0.0563380281690141</v>
      </c>
      <c r="P154" s="15" t="n">
        <v>-0.259887005649718</v>
      </c>
      <c r="Q154" s="15" t="n">
        <v>-0.0426829268292683</v>
      </c>
      <c r="R154" s="15" t="n">
        <v>-0.246527777777778</v>
      </c>
      <c r="S154" s="15" t="n">
        <v>-0.105095541401274</v>
      </c>
      <c r="T154" s="15" t="s">
        <v>11</v>
      </c>
      <c r="U154" s="15" t="s">
        <v>11</v>
      </c>
      <c r="V154" s="15" t="s">
        <v>11</v>
      </c>
      <c r="W154" s="4"/>
      <c r="X154" s="4"/>
      <c r="Y154" s="4"/>
    </row>
    <row r="155" customFormat="false" ht="14.9" hidden="false" customHeight="false" outlineLevel="0" collapsed="false">
      <c r="A155" s="23" t="n">
        <v>8019700</v>
      </c>
      <c r="B155" s="24" t="s">
        <v>357</v>
      </c>
      <c r="C155" s="12" t="s">
        <v>358</v>
      </c>
      <c r="D155" s="13" t="n">
        <v>45118</v>
      </c>
      <c r="E155" s="14" t="s">
        <v>77</v>
      </c>
      <c r="F155" s="15" t="n">
        <v>-0.233062330623306</v>
      </c>
      <c r="G155" s="15" t="n">
        <v>-0.0186915887850467</v>
      </c>
      <c r="H155" s="15" t="n">
        <v>-0.0700808625336927</v>
      </c>
      <c r="I155" s="15" t="n">
        <v>-1.24528301886792</v>
      </c>
      <c r="J155" s="15" t="n">
        <v>-0.212765957446809</v>
      </c>
      <c r="K155" s="15" t="n">
        <v>0.153846153846154</v>
      </c>
      <c r="L155" s="15" t="n">
        <v>-0.0324324324324324</v>
      </c>
      <c r="M155" s="15" t="n">
        <v>0</v>
      </c>
      <c r="N155" s="15" t="n">
        <v>-0.115384615384615</v>
      </c>
      <c r="O155" s="15" t="n">
        <v>-0.0228136882129278</v>
      </c>
      <c r="P155" s="15" t="n">
        <v>-2</v>
      </c>
      <c r="Q155" s="15" t="n">
        <v>0.206896551724138</v>
      </c>
      <c r="R155" s="15" t="n">
        <v>0</v>
      </c>
      <c r="S155" s="15" t="n">
        <v>-2</v>
      </c>
      <c r="T155" s="15" t="n">
        <v>-0.285714285714286</v>
      </c>
      <c r="U155" s="15" t="n">
        <v>-0.222222222222222</v>
      </c>
      <c r="V155" s="15" t="n">
        <v>0</v>
      </c>
      <c r="W155" s="4"/>
      <c r="X155" s="4"/>
      <c r="Y155" s="4"/>
    </row>
    <row r="156" customFormat="false" ht="14.9" hidden="false" customHeight="false" outlineLevel="0" collapsed="false">
      <c r="A156" s="23" t="n">
        <v>8003600</v>
      </c>
      <c r="B156" s="24" t="s">
        <v>359</v>
      </c>
      <c r="C156" s="12" t="s">
        <v>360</v>
      </c>
      <c r="D156" s="13" t="n">
        <v>45378</v>
      </c>
      <c r="E156" s="14" t="s">
        <v>43</v>
      </c>
      <c r="F156" s="15" t="n">
        <v>-0.0707858428314337</v>
      </c>
      <c r="G156" s="15" t="n">
        <v>-0.4</v>
      </c>
      <c r="H156" s="15" t="s">
        <v>11</v>
      </c>
      <c r="I156" s="15" t="n">
        <v>0</v>
      </c>
      <c r="J156" s="15" t="n">
        <v>-0.0450331125827815</v>
      </c>
      <c r="K156" s="15" t="n">
        <v>-0.307692307692308</v>
      </c>
      <c r="L156" s="15" t="s">
        <v>11</v>
      </c>
      <c r="M156" s="15" t="n">
        <v>-0.666666666666667</v>
      </c>
      <c r="N156" s="15" t="s">
        <v>11</v>
      </c>
      <c r="O156" s="15" t="s">
        <v>11</v>
      </c>
      <c r="P156" s="15" t="s">
        <v>11</v>
      </c>
      <c r="Q156" s="15" t="n">
        <v>0.0392156862745098</v>
      </c>
      <c r="R156" s="15" t="n">
        <v>0.0316455696202532</v>
      </c>
      <c r="S156" s="15" t="n">
        <v>-1.15789473684211</v>
      </c>
      <c r="T156" s="15" t="n">
        <v>-1.40740740740741</v>
      </c>
      <c r="U156" s="15" t="n">
        <v>0</v>
      </c>
      <c r="V156" s="15" t="n">
        <v>0.0333333333333333</v>
      </c>
      <c r="W156" s="4"/>
      <c r="X156" s="4"/>
      <c r="Y156" s="4"/>
    </row>
    <row r="157" customFormat="false" ht="14.9" hidden="false" customHeight="false" outlineLevel="0" collapsed="false">
      <c r="A157" s="23" t="n">
        <v>8018900</v>
      </c>
      <c r="B157" s="24" t="s">
        <v>361</v>
      </c>
      <c r="C157" s="12" t="s">
        <v>362</v>
      </c>
      <c r="D157" s="13" t="n">
        <v>45335</v>
      </c>
      <c r="E157" s="14" t="s">
        <v>43</v>
      </c>
      <c r="F157" s="15" t="n">
        <v>-0.0969807868252516</v>
      </c>
      <c r="G157" s="15" t="n">
        <v>-0.192634560906516</v>
      </c>
      <c r="H157" s="15" t="n">
        <v>0.0405405405405405</v>
      </c>
      <c r="I157" s="15" t="n">
        <v>-0.325318246110325</v>
      </c>
      <c r="J157" s="15" t="n">
        <v>0.0122699386503067</v>
      </c>
      <c r="K157" s="15" t="n">
        <v>0.0380952380952381</v>
      </c>
      <c r="L157" s="15" t="n">
        <v>0.0388349514563107</v>
      </c>
      <c r="M157" s="15" t="n">
        <v>-1.9047619047619</v>
      </c>
      <c r="N157" s="15" t="n">
        <v>0.0235294117647059</v>
      </c>
      <c r="O157" s="15" t="n">
        <v>0.302839116719243</v>
      </c>
      <c r="P157" s="15" t="n">
        <v>-1.9047619047619</v>
      </c>
      <c r="Q157" s="15" t="n">
        <v>-0.078740157480315</v>
      </c>
      <c r="R157" s="15" t="n">
        <v>-0.19047619047619</v>
      </c>
      <c r="S157" s="15" t="n">
        <v>-1.63157894736842</v>
      </c>
      <c r="T157" s="15" t="n">
        <v>0</v>
      </c>
      <c r="U157" s="15" t="n">
        <v>0.265420560747664</v>
      </c>
      <c r="V157" s="15" t="n">
        <v>-0.383480825958702</v>
      </c>
      <c r="W157" s="4"/>
      <c r="X157" s="4"/>
      <c r="Y157" s="4"/>
    </row>
    <row r="158" customFormat="false" ht="14.9" hidden="false" customHeight="false" outlineLevel="0" collapsed="false">
      <c r="A158" s="23" t="n">
        <v>8013000</v>
      </c>
      <c r="B158" s="24" t="s">
        <v>363</v>
      </c>
      <c r="C158" s="12" t="s">
        <v>364</v>
      </c>
      <c r="D158" s="13" t="n">
        <v>44976</v>
      </c>
      <c r="E158" s="14" t="s">
        <v>43</v>
      </c>
      <c r="F158" s="15" t="n">
        <v>-0.181818181818182</v>
      </c>
      <c r="G158" s="15" t="n">
        <v>-0.149659863945578</v>
      </c>
      <c r="H158" s="15" t="n">
        <v>-0.215384615384615</v>
      </c>
      <c r="I158" s="15" t="n">
        <v>-0.101010101010101</v>
      </c>
      <c r="J158" s="15" t="n">
        <v>-0.278095238095238</v>
      </c>
      <c r="K158" s="15" t="n">
        <v>-0.0289855072463768</v>
      </c>
      <c r="L158" s="15" t="n">
        <v>0.0606060606060606</v>
      </c>
      <c r="M158" s="15" t="n">
        <v>-2</v>
      </c>
      <c r="N158" s="15" t="n">
        <v>0</v>
      </c>
      <c r="O158" s="15" t="n">
        <v>0.153846153846154</v>
      </c>
      <c r="P158" s="15" t="n">
        <v>-1</v>
      </c>
      <c r="Q158" s="15" t="n">
        <v>-0.2</v>
      </c>
      <c r="R158" s="15" t="n">
        <v>-0.0955752212389381</v>
      </c>
      <c r="S158" s="15" t="n">
        <v>-0.222222222222222</v>
      </c>
      <c r="T158" s="15" t="n">
        <v>0</v>
      </c>
      <c r="U158" s="15" t="n">
        <v>-0.277185501066098</v>
      </c>
      <c r="V158" s="15" t="n">
        <v>-0.421052631578947</v>
      </c>
      <c r="W158" s="4"/>
      <c r="X158" s="4"/>
      <c r="Y158" s="4"/>
    </row>
    <row r="159" customFormat="false" ht="14.9" hidden="false" customHeight="false" outlineLevel="0" collapsed="false">
      <c r="A159" s="23" t="n">
        <v>8021900</v>
      </c>
      <c r="B159" s="24" t="s">
        <v>365</v>
      </c>
      <c r="C159" s="12" t="s">
        <v>366</v>
      </c>
      <c r="D159" s="13" t="n">
        <v>45740</v>
      </c>
      <c r="E159" s="25" t="n">
        <v>0.53125</v>
      </c>
      <c r="F159" s="15" t="n">
        <v>-0.1206</v>
      </c>
      <c r="G159" s="15" t="n">
        <v>0</v>
      </c>
      <c r="H159" s="15" t="n">
        <v>-0.1538</v>
      </c>
      <c r="I159" s="15" t="n">
        <v>-0.0134</v>
      </c>
      <c r="J159" s="15" t="n">
        <v>-0.2482</v>
      </c>
      <c r="K159" s="15" t="n">
        <v>0</v>
      </c>
      <c r="L159" s="15" t="n">
        <v>0</v>
      </c>
      <c r="M159" s="15" t="n">
        <v>0</v>
      </c>
      <c r="N159" s="15" t="n">
        <v>0</v>
      </c>
      <c r="O159" s="15" t="n">
        <v>0</v>
      </c>
      <c r="P159" s="15" t="n">
        <v>-0.6667</v>
      </c>
      <c r="Q159" s="15" t="n">
        <v>-0.6667</v>
      </c>
      <c r="R159" s="15" t="n">
        <v>0</v>
      </c>
      <c r="S159" s="15" t="n">
        <v>0</v>
      </c>
      <c r="T159" s="15" t="n">
        <v>-0.2857</v>
      </c>
      <c r="U159" s="15" t="n">
        <v>-0.1176</v>
      </c>
      <c r="V159" s="15" t="n">
        <v>-1.6364</v>
      </c>
      <c r="W159" s="4"/>
      <c r="X159" s="4"/>
      <c r="Y159" s="4"/>
    </row>
    <row r="160" customFormat="false" ht="14.9" hidden="false" customHeight="false" outlineLevel="0" collapsed="false">
      <c r="A160" s="23" t="n">
        <v>8007400</v>
      </c>
      <c r="B160" s="24" t="s">
        <v>367</v>
      </c>
      <c r="C160" s="12" t="s">
        <v>368</v>
      </c>
      <c r="D160" s="13" t="n">
        <v>45330</v>
      </c>
      <c r="E160" s="14" t="s">
        <v>43</v>
      </c>
      <c r="F160" s="15" t="n">
        <v>-0.165784832451499</v>
      </c>
      <c r="G160" s="15" t="n">
        <v>-0.173719376391982</v>
      </c>
      <c r="H160" s="15" t="n">
        <v>-0.189349112426036</v>
      </c>
      <c r="I160" s="15" t="n">
        <v>-0.112903225806452</v>
      </c>
      <c r="J160" s="15" t="n">
        <v>-0.200956937799043</v>
      </c>
      <c r="K160" s="15" t="n">
        <v>-0.136986301369863</v>
      </c>
      <c r="L160" s="15" t="n">
        <v>-0.00677966101694915</v>
      </c>
      <c r="M160" s="15" t="n">
        <v>-0.814814814814815</v>
      </c>
      <c r="N160" s="15" t="n">
        <v>-0.122448979591837</v>
      </c>
      <c r="O160" s="15" t="n">
        <v>-0.0674157303370787</v>
      </c>
      <c r="P160" s="15" t="n">
        <v>-1.81818181818182</v>
      </c>
      <c r="Q160" s="15" t="n">
        <v>-0.153846153846154</v>
      </c>
      <c r="R160" s="15" t="n">
        <v>0.110497237569061</v>
      </c>
      <c r="S160" s="15" t="n">
        <v>-1.90697674418605</v>
      </c>
      <c r="T160" s="15" t="n">
        <v>-0.24390243902439</v>
      </c>
      <c r="U160" s="15" t="n">
        <v>0.0512820512820513</v>
      </c>
      <c r="V160" s="15" t="n">
        <v>-1.38461538461538</v>
      </c>
      <c r="W160" s="4"/>
      <c r="X160" s="4"/>
      <c r="Y160" s="4"/>
    </row>
    <row r="161" customFormat="false" ht="14.9" hidden="false" customHeight="false" outlineLevel="0" collapsed="false">
      <c r="A161" s="23" t="n">
        <v>8003900</v>
      </c>
      <c r="B161" s="24" t="s">
        <v>369</v>
      </c>
      <c r="C161" s="12" t="s">
        <v>370</v>
      </c>
      <c r="D161" s="13" t="n">
        <v>45099</v>
      </c>
      <c r="E161" s="14" t="s">
        <v>40</v>
      </c>
      <c r="F161" s="15" t="n">
        <v>-0.0256410256410256</v>
      </c>
      <c r="G161" s="15" t="n">
        <v>0</v>
      </c>
      <c r="H161" s="15" t="n">
        <v>-0.117647058823529</v>
      </c>
      <c r="I161" s="15" t="n">
        <v>0.166666666666667</v>
      </c>
      <c r="J161" s="15" t="n">
        <v>0.4</v>
      </c>
      <c r="K161" s="15" t="n">
        <v>0.285714285714286</v>
      </c>
      <c r="L161" s="15" t="n">
        <v>-0.0155038759689922</v>
      </c>
      <c r="M161" s="15" t="n">
        <v>0</v>
      </c>
      <c r="N161" s="15" t="n">
        <v>0</v>
      </c>
      <c r="O161" s="15" t="n">
        <v>-0.125</v>
      </c>
      <c r="P161" s="15" t="n">
        <v>0</v>
      </c>
      <c r="Q161" s="15" t="n">
        <v>0</v>
      </c>
      <c r="R161" s="15" t="n">
        <v>0.666666666666667</v>
      </c>
      <c r="S161" s="15" t="n">
        <v>0.153846153846154</v>
      </c>
      <c r="T161" s="15" t="n">
        <v>0</v>
      </c>
      <c r="U161" s="15" t="n">
        <v>0</v>
      </c>
      <c r="V161" s="15" t="n">
        <v>0.5</v>
      </c>
    </row>
    <row r="162" customFormat="false" ht="14.9" hidden="false" customHeight="false" outlineLevel="0" collapsed="false">
      <c r="A162" s="23" t="n">
        <v>8004000</v>
      </c>
      <c r="B162" s="24" t="s">
        <v>371</v>
      </c>
      <c r="C162" s="12" t="s">
        <v>372</v>
      </c>
      <c r="D162" s="13" t="n">
        <v>45099</v>
      </c>
      <c r="E162" s="14" t="s">
        <v>40</v>
      </c>
      <c r="F162" s="15" t="n">
        <v>-0.0141176470588235</v>
      </c>
      <c r="G162" s="15" t="n">
        <v>0.0116959064327485</v>
      </c>
      <c r="H162" s="15" t="n">
        <v>0.0388349514563107</v>
      </c>
      <c r="I162" s="15" t="n">
        <v>-0.434782608695652</v>
      </c>
      <c r="J162" s="15" t="n">
        <v>-0.24</v>
      </c>
      <c r="K162" s="15" t="n">
        <v>-0.4</v>
      </c>
      <c r="L162" s="15" t="n">
        <v>0.025</v>
      </c>
      <c r="M162" s="15" t="n">
        <v>0</v>
      </c>
      <c r="N162" s="15" t="n">
        <v>-0.117647058823529</v>
      </c>
      <c r="O162" s="15" t="n">
        <v>0.0327868852459016</v>
      </c>
      <c r="P162" s="15" t="n">
        <v>0.666666666666667</v>
      </c>
      <c r="Q162" s="15" t="n">
        <v>-1.11111111111111</v>
      </c>
      <c r="R162" s="15" t="n">
        <v>0</v>
      </c>
      <c r="S162" s="15" t="n">
        <v>0</v>
      </c>
      <c r="T162" s="15" t="n">
        <v>0.285714285714286</v>
      </c>
      <c r="U162" s="15" t="n">
        <v>-0.222222222222222</v>
      </c>
      <c r="V162" s="15" t="n">
        <v>-0.666666666666667</v>
      </c>
    </row>
    <row r="163" customFormat="false" ht="14.9" hidden="false" customHeight="false" outlineLevel="0" collapsed="false">
      <c r="A163" s="23" t="n">
        <v>8028500</v>
      </c>
      <c r="B163" s="24" t="s">
        <v>373</v>
      </c>
      <c r="C163" s="12" t="s">
        <v>374</v>
      </c>
      <c r="D163" s="13" t="n">
        <v>45348</v>
      </c>
      <c r="E163" s="14" t="s">
        <v>43</v>
      </c>
      <c r="F163" s="15" t="n">
        <v>-0.00859188544152745</v>
      </c>
      <c r="G163" s="15" t="n">
        <v>-0.0110741971207088</v>
      </c>
      <c r="H163" s="15" t="n">
        <v>-0.0161290322580645</v>
      </c>
      <c r="I163" s="15" t="s">
        <v>11</v>
      </c>
      <c r="J163" s="15" t="n">
        <v>0.04</v>
      </c>
      <c r="K163" s="15" t="n">
        <v>-0.594594594594595</v>
      </c>
      <c r="L163" s="15" t="n">
        <v>0.0386473429951691</v>
      </c>
      <c r="M163" s="15" t="s">
        <v>11</v>
      </c>
      <c r="N163" s="15" t="s">
        <v>11</v>
      </c>
      <c r="O163" s="15" t="n">
        <v>-0.0170940170940171</v>
      </c>
      <c r="P163" s="15" t="n">
        <v>0</v>
      </c>
      <c r="Q163" s="15" t="s">
        <v>11</v>
      </c>
      <c r="R163" s="15" t="s">
        <v>11</v>
      </c>
      <c r="S163" s="15" t="s">
        <v>11</v>
      </c>
      <c r="T163" s="15" t="n">
        <v>-0.222222222222222</v>
      </c>
      <c r="U163" s="15" t="s">
        <v>11</v>
      </c>
      <c r="V163" s="15" t="n">
        <v>0.0170940170940171</v>
      </c>
    </row>
    <row r="164" customFormat="false" ht="14.9" hidden="false" customHeight="false" outlineLevel="0" collapsed="false">
      <c r="A164" s="23" t="n">
        <v>8023600</v>
      </c>
      <c r="B164" s="24" t="s">
        <v>375</v>
      </c>
      <c r="C164" s="12" t="s">
        <v>376</v>
      </c>
      <c r="D164" s="13" t="n">
        <v>45748</v>
      </c>
      <c r="E164" s="25" t="n">
        <v>0.510416666666667</v>
      </c>
      <c r="F164" s="15" t="n">
        <v>-0.1106</v>
      </c>
      <c r="G164" s="15" t="n">
        <v>-0.0741</v>
      </c>
      <c r="H164" s="15" t="n">
        <v>-0.0397</v>
      </c>
      <c r="I164" s="15" t="n">
        <v>0</v>
      </c>
      <c r="J164" s="15" t="n">
        <v>-0.7368</v>
      </c>
      <c r="K164" s="15" t="n">
        <v>-0.2979</v>
      </c>
      <c r="L164" s="15" t="n">
        <v>-0.0422</v>
      </c>
      <c r="M164" s="15" t="n">
        <v>0</v>
      </c>
      <c r="N164" s="15" t="n">
        <v>0</v>
      </c>
      <c r="O164" s="15" t="n">
        <v>-0.2623</v>
      </c>
      <c r="P164" s="15" t="n">
        <v>0.9286</v>
      </c>
      <c r="Q164" s="15" t="n">
        <v>0</v>
      </c>
      <c r="R164" s="15" t="n">
        <v>0</v>
      </c>
      <c r="S164" s="15" t="n">
        <v>0</v>
      </c>
      <c r="T164" s="15" t="n">
        <v>0.6667</v>
      </c>
      <c r="U164" s="15" t="n">
        <v>-2</v>
      </c>
      <c r="V164" s="15" t="n">
        <v>-1.2727</v>
      </c>
    </row>
    <row r="165" customFormat="false" ht="14.9" hidden="false" customHeight="false" outlineLevel="0" collapsed="false">
      <c r="A165" s="23" t="n">
        <v>8003100</v>
      </c>
      <c r="B165" s="24" t="s">
        <v>377</v>
      </c>
      <c r="C165" s="12" t="s">
        <v>378</v>
      </c>
      <c r="D165" s="13" t="n">
        <v>45098</v>
      </c>
      <c r="E165" s="14" t="s">
        <v>77</v>
      </c>
      <c r="F165" s="15" t="n">
        <v>-0.150326797385621</v>
      </c>
      <c r="G165" s="15" t="n">
        <v>-0.19672131147541</v>
      </c>
      <c r="H165" s="15" t="n">
        <v>-0.116343490304709</v>
      </c>
      <c r="I165" s="15" t="n">
        <v>-2</v>
      </c>
      <c r="J165" s="15" t="n">
        <v>0</v>
      </c>
      <c r="K165" s="15" t="n">
        <v>2</v>
      </c>
      <c r="L165" s="15" t="n">
        <v>-0.205761316872428</v>
      </c>
      <c r="M165" s="15" t="n">
        <v>0</v>
      </c>
      <c r="N165" s="15" t="n">
        <v>0</v>
      </c>
      <c r="O165" s="15" t="n">
        <v>-0.137142857142857</v>
      </c>
      <c r="P165" s="15" t="n">
        <v>0.857142857142857</v>
      </c>
      <c r="Q165" s="15" t="n">
        <v>0</v>
      </c>
      <c r="R165" s="15" t="n">
        <v>0</v>
      </c>
      <c r="S165" s="15" t="n">
        <v>-2</v>
      </c>
      <c r="T165" s="15" t="n">
        <v>0</v>
      </c>
      <c r="U165" s="15" t="n">
        <v>0</v>
      </c>
      <c r="V165" s="15" t="n">
        <v>0</v>
      </c>
    </row>
    <row r="166" customFormat="false" ht="14.9" hidden="false" customHeight="false" outlineLevel="0" collapsed="false">
      <c r="A166" s="23" t="n">
        <v>8007600</v>
      </c>
      <c r="B166" s="24" t="s">
        <v>379</v>
      </c>
      <c r="C166" s="12" t="s">
        <v>380</v>
      </c>
      <c r="D166" s="13" t="n">
        <v>45105</v>
      </c>
      <c r="E166" s="14" t="s">
        <v>40</v>
      </c>
      <c r="F166" s="15" t="n">
        <v>-0.641638225255973</v>
      </c>
      <c r="G166" s="15" t="n">
        <v>-0.901098901098901</v>
      </c>
      <c r="H166" s="15" t="n">
        <v>-0.601226993865031</v>
      </c>
      <c r="I166" s="15" t="n">
        <v>0</v>
      </c>
      <c r="J166" s="15" t="n">
        <v>0</v>
      </c>
      <c r="K166" s="15" t="n">
        <v>0</v>
      </c>
      <c r="L166" s="15" t="n">
        <v>-0.942528735632184</v>
      </c>
      <c r="M166" s="15" t="n">
        <v>0</v>
      </c>
      <c r="N166" s="15" t="n">
        <v>0</v>
      </c>
      <c r="O166" s="15" t="n">
        <v>-0.601226993865031</v>
      </c>
      <c r="P166" s="15" t="n">
        <v>0</v>
      </c>
      <c r="Q166" s="15" t="n">
        <v>0</v>
      </c>
      <c r="R166" s="15" t="n">
        <v>0</v>
      </c>
      <c r="S166" s="15" t="n">
        <v>0</v>
      </c>
      <c r="T166" s="15" t="n">
        <v>0</v>
      </c>
      <c r="U166" s="15" t="n">
        <v>0</v>
      </c>
      <c r="V166" s="15" t="n">
        <v>0</v>
      </c>
    </row>
    <row r="167" customFormat="false" ht="14.9" hidden="false" customHeight="false" outlineLevel="0" collapsed="false">
      <c r="A167" s="23" t="n">
        <v>8048900</v>
      </c>
      <c r="B167" s="24" t="s">
        <v>381</v>
      </c>
      <c r="C167" s="12" t="s">
        <v>382</v>
      </c>
      <c r="D167" s="13" t="n">
        <v>45355</v>
      </c>
      <c r="E167" s="14" t="s">
        <v>43</v>
      </c>
      <c r="F167" s="15" t="n">
        <v>0.0657578187650361</v>
      </c>
      <c r="G167" s="15" t="n">
        <v>-0.113695090439276</v>
      </c>
      <c r="H167" s="15" t="n">
        <v>-0.0309936189608022</v>
      </c>
      <c r="I167" s="15" t="n">
        <v>-0.0824295010845987</v>
      </c>
      <c r="J167" s="15" t="s">
        <v>11</v>
      </c>
      <c r="K167" s="15" t="n">
        <v>-0.4</v>
      </c>
      <c r="L167" s="15" t="n">
        <v>-0.11183355006502</v>
      </c>
      <c r="M167" s="15" t="s">
        <v>11</v>
      </c>
      <c r="N167" s="15" t="n">
        <v>1</v>
      </c>
      <c r="O167" s="15" t="n">
        <v>-0.0422405876951332</v>
      </c>
      <c r="P167" s="15" t="s">
        <v>11</v>
      </c>
      <c r="Q167" s="15" t="n">
        <v>-0.369230769230769</v>
      </c>
      <c r="R167" s="15" t="s">
        <v>11</v>
      </c>
      <c r="S167" s="15" t="n">
        <v>-0.0598802395209581</v>
      </c>
      <c r="T167" s="15" t="s">
        <v>11</v>
      </c>
      <c r="U167" s="15" t="s">
        <v>11</v>
      </c>
      <c r="V167" s="15" t="s">
        <v>11</v>
      </c>
    </row>
    <row r="168" customFormat="false" ht="14.9" hidden="false" customHeight="false" outlineLevel="0" collapsed="false">
      <c r="A168" s="23" t="n">
        <v>8002900</v>
      </c>
      <c r="B168" s="24" t="s">
        <v>383</v>
      </c>
      <c r="C168" s="12" t="s">
        <v>384</v>
      </c>
      <c r="D168" s="13" t="n">
        <v>45730</v>
      </c>
      <c r="E168" s="2" t="s">
        <v>385</v>
      </c>
      <c r="F168" s="40" t="n">
        <v>-0.0995</v>
      </c>
      <c r="G168" s="41" t="n">
        <v>0.0432</v>
      </c>
      <c r="H168" s="42" t="n">
        <v>-0.141</v>
      </c>
      <c r="I168" s="41" t="n">
        <v>0</v>
      </c>
      <c r="J168" s="42" t="n">
        <v>-0.25</v>
      </c>
      <c r="K168" s="42" t="n">
        <v>0.4</v>
      </c>
      <c r="L168" s="41" t="n">
        <v>0.0155</v>
      </c>
      <c r="M168" s="43" t="e">
        <f aca="false">#DIV/0!</f>
        <v>#DIV/0!</v>
      </c>
      <c r="N168" s="42" t="n">
        <v>-2</v>
      </c>
      <c r="O168" s="42" t="n">
        <v>-0.147</v>
      </c>
      <c r="P168" s="42" t="n">
        <v>1</v>
      </c>
      <c r="Q168" s="42" t="n">
        <v>-0.2857</v>
      </c>
      <c r="R168" s="41" t="n">
        <v>0</v>
      </c>
      <c r="S168" s="42" t="n">
        <v>0.4</v>
      </c>
      <c r="T168" s="41" t="n">
        <v>0</v>
      </c>
      <c r="U168" s="43" t="e">
        <f aca="false">#DIV/0!</f>
        <v>#DIV/0!</v>
      </c>
      <c r="V168" s="42" t="n">
        <v>-0.2857</v>
      </c>
    </row>
    <row r="169" customFormat="false" ht="14.9" hidden="false" customHeight="false" outlineLevel="0" collapsed="false">
      <c r="A169" s="23" t="n">
        <v>8015700</v>
      </c>
      <c r="B169" s="24" t="s">
        <v>386</v>
      </c>
      <c r="C169" s="12" t="s">
        <v>387</v>
      </c>
      <c r="D169" s="13" t="n">
        <v>45100</v>
      </c>
      <c r="E169" s="2" t="s">
        <v>43</v>
      </c>
      <c r="F169" s="15" t="n">
        <v>-0.246</v>
      </c>
      <c r="G169" s="15" t="n">
        <v>-0.281231841952353</v>
      </c>
      <c r="H169" s="15" t="n">
        <v>-0.0203821656050955</v>
      </c>
      <c r="I169" s="15" t="n">
        <v>-0.117647058823529</v>
      </c>
      <c r="J169" s="15" t="n">
        <v>0</v>
      </c>
      <c r="K169" s="15" t="n">
        <v>-0.266666666666667</v>
      </c>
      <c r="L169" s="15" t="n">
        <v>-0.289600967351874</v>
      </c>
      <c r="M169" s="15" t="n">
        <v>-0.0192307692307692</v>
      </c>
      <c r="N169" s="15" t="n">
        <v>-0.3125</v>
      </c>
      <c r="O169" s="15" t="n">
        <v>-0.0139627659574468</v>
      </c>
      <c r="P169" s="15" t="n">
        <v>-0.0294117647058824</v>
      </c>
      <c r="Q169" s="15" t="n">
        <v>-0.125</v>
      </c>
      <c r="R169" s="15" t="n">
        <v>-0.25</v>
      </c>
      <c r="S169" s="15" t="n">
        <v>-0.04</v>
      </c>
      <c r="T169" s="15" t="n">
        <v>0</v>
      </c>
      <c r="U169" s="15" t="n">
        <v>0</v>
      </c>
      <c r="V169" s="15" t="n">
        <v>0</v>
      </c>
    </row>
    <row r="170" customFormat="false" ht="14.9" hidden="false" customHeight="false" outlineLevel="0" collapsed="false">
      <c r="A170" s="23" t="n">
        <v>8035300</v>
      </c>
      <c r="B170" s="24" t="s">
        <v>388</v>
      </c>
      <c r="C170" s="12" t="s">
        <v>389</v>
      </c>
      <c r="D170" s="13" t="n">
        <v>45110</v>
      </c>
      <c r="E170" s="14" t="s">
        <v>40</v>
      </c>
      <c r="F170" s="15" t="n">
        <v>-0.0446247464503043</v>
      </c>
      <c r="G170" s="15" t="n">
        <v>-0.0363636363636364</v>
      </c>
      <c r="H170" s="15" t="n">
        <v>-0.194690265486726</v>
      </c>
      <c r="I170" s="15" t="n">
        <v>0.018348623853211</v>
      </c>
      <c r="J170" s="15" t="n">
        <v>0.0124223602484472</v>
      </c>
      <c r="K170" s="15" t="n">
        <v>0</v>
      </c>
      <c r="L170" s="15" t="n">
        <v>0.0363636363636364</v>
      </c>
      <c r="M170" s="15" t="n">
        <v>-0.127659574468085</v>
      </c>
      <c r="N170" s="15" t="n">
        <v>-0.0769230769230769</v>
      </c>
      <c r="O170" s="15" t="n">
        <v>0.0392156862745098</v>
      </c>
      <c r="P170" s="15" t="n">
        <v>-2</v>
      </c>
      <c r="Q170" s="15" t="n">
        <v>0.133333333333333</v>
      </c>
      <c r="R170" s="15" t="n">
        <v>0.421052631578947</v>
      </c>
      <c r="S170" s="15" t="n">
        <v>-1.77777777777778</v>
      </c>
      <c r="T170" s="15" t="n">
        <v>0.105263157894737</v>
      </c>
      <c r="U170" s="15" t="n">
        <v>0.110236220472441</v>
      </c>
      <c r="V170" s="15" t="n">
        <v>-0.933333333333333</v>
      </c>
    </row>
    <row r="171" customFormat="false" ht="14.9" hidden="false" customHeight="false" outlineLevel="0" collapsed="false">
      <c r="A171" s="23" t="n">
        <v>8028000</v>
      </c>
      <c r="B171" s="24" t="s">
        <v>390</v>
      </c>
      <c r="C171" s="12" t="s">
        <v>391</v>
      </c>
      <c r="D171" s="13" t="n">
        <v>45384</v>
      </c>
      <c r="E171" s="2" t="s">
        <v>43</v>
      </c>
      <c r="F171" s="15" t="n">
        <v>0.208188757807078</v>
      </c>
      <c r="G171" s="15" t="n">
        <v>0.215706806282723</v>
      </c>
      <c r="H171" s="15" t="n">
        <v>0.228730822873082</v>
      </c>
      <c r="I171" s="15" t="n">
        <v>0.232558139534884</v>
      </c>
      <c r="J171" s="15" t="n">
        <v>0.124444444444444</v>
      </c>
      <c r="K171" s="15" t="n">
        <v>0.636363636363636</v>
      </c>
      <c r="L171" s="15" t="n">
        <v>0.18942731277533</v>
      </c>
      <c r="M171" s="15" t="n">
        <v>2</v>
      </c>
      <c r="N171" s="15" t="n">
        <v>0.763636363636364</v>
      </c>
      <c r="O171" s="15" t="n">
        <v>0.422836752899197</v>
      </c>
      <c r="P171" s="15" t="n">
        <v>-0.728682170542636</v>
      </c>
      <c r="Q171" s="15" t="n">
        <v>0</v>
      </c>
      <c r="R171" s="15" t="n">
        <v>0.666666666666667</v>
      </c>
      <c r="S171" s="15" t="n">
        <v>0.235294117647059</v>
      </c>
      <c r="T171" s="15" t="n">
        <v>0.156424581005587</v>
      </c>
      <c r="U171" s="15" t="n">
        <v>0.666666666666667</v>
      </c>
      <c r="V171" s="15" t="n">
        <v>-0.0465116279069767</v>
      </c>
    </row>
    <row r="172" customFormat="false" ht="14.9" hidden="false" customHeight="false" outlineLevel="0" collapsed="false">
      <c r="A172" s="23" t="n">
        <v>8055950</v>
      </c>
      <c r="B172" s="24" t="s">
        <v>392</v>
      </c>
      <c r="C172" s="12" t="s">
        <v>393</v>
      </c>
      <c r="D172" s="13" t="n">
        <v>45418</v>
      </c>
      <c r="E172" s="14" t="s">
        <v>43</v>
      </c>
      <c r="F172" s="15" t="n">
        <v>0.413066385669125</v>
      </c>
      <c r="G172" s="15" t="n">
        <v>0.229845626072041</v>
      </c>
      <c r="H172" s="15" t="n">
        <v>0.61003861003861</v>
      </c>
      <c r="I172" s="15" t="n">
        <v>0.277185501066098</v>
      </c>
      <c r="J172" s="15" t="n">
        <v>0.621951219512195</v>
      </c>
      <c r="K172" s="15" t="n">
        <v>0.857142857142857</v>
      </c>
      <c r="L172" s="15" t="n">
        <v>0.186666666666667</v>
      </c>
      <c r="M172" s="15" t="n">
        <v>0</v>
      </c>
      <c r="N172" s="15" t="n">
        <v>0.20952380952381</v>
      </c>
      <c r="O172" s="15" t="n">
        <v>0.707865168539326</v>
      </c>
      <c r="P172" s="15" t="n">
        <v>0.736842105263158</v>
      </c>
      <c r="Q172" s="15" t="n">
        <v>0.161616161616162</v>
      </c>
      <c r="R172" s="15" t="n">
        <v>0.568627450980392</v>
      </c>
      <c r="S172" s="15" t="n">
        <v>-0.26865671641791</v>
      </c>
      <c r="T172" s="15" t="n">
        <v>0.166666666666667</v>
      </c>
      <c r="U172" s="15" t="n">
        <v>0.168674698795181</v>
      </c>
      <c r="V172" s="15" t="n">
        <v>1.2463768115942</v>
      </c>
    </row>
    <row r="173" customFormat="false" ht="14.9" hidden="false" customHeight="false" outlineLevel="0" collapsed="false">
      <c r="A173" s="23" t="n">
        <v>8057400</v>
      </c>
      <c r="B173" s="24" t="s">
        <v>394</v>
      </c>
      <c r="C173" s="12" t="s">
        <v>395</v>
      </c>
      <c r="D173" s="13" t="n">
        <v>45125</v>
      </c>
      <c r="E173" s="14" t="s">
        <v>40</v>
      </c>
      <c r="F173" s="15" t="n">
        <v>-0.0777777777777778</v>
      </c>
      <c r="G173" s="15" t="n">
        <v>-0.198675496688742</v>
      </c>
      <c r="H173" s="15" t="n">
        <v>-0.607407407407407</v>
      </c>
      <c r="I173" s="15" t="n">
        <v>0.488038277511962</v>
      </c>
      <c r="J173" s="15" t="n">
        <v>-0.204444444444444</v>
      </c>
      <c r="K173" s="15" t="n">
        <v>0</v>
      </c>
      <c r="L173" s="15" t="n">
        <v>0</v>
      </c>
      <c r="M173" s="15" t="n">
        <v>-2</v>
      </c>
      <c r="N173" s="15" t="n">
        <v>0</v>
      </c>
      <c r="O173" s="15" t="n">
        <v>-0.0253164556962025</v>
      </c>
      <c r="P173" s="15" t="n">
        <v>-2</v>
      </c>
      <c r="Q173" s="15" t="n">
        <v>0</v>
      </c>
      <c r="R173" s="15" t="n">
        <v>0.694444444444444</v>
      </c>
      <c r="S173" s="15" t="n">
        <v>0.0740740740740741</v>
      </c>
      <c r="T173" s="15" t="n">
        <v>0</v>
      </c>
      <c r="U173" s="15" t="n">
        <v>0</v>
      </c>
      <c r="V173" s="15" t="n">
        <v>-0.867924528301887</v>
      </c>
    </row>
    <row r="174" customFormat="false" ht="14.25" hidden="false" customHeight="false" outlineLevel="0" collapsed="false">
      <c r="A174" s="23" t="n">
        <v>8057800</v>
      </c>
      <c r="B174" s="24" t="s">
        <v>396</v>
      </c>
      <c r="C174" s="12" t="s">
        <v>397</v>
      </c>
      <c r="D174" s="2" t="s">
        <v>11</v>
      </c>
      <c r="E174" s="2" t="s">
        <v>11</v>
      </c>
    </row>
    <row r="175" customFormat="false" ht="14.9" hidden="false" customHeight="false" outlineLevel="0" collapsed="false">
      <c r="A175" s="23" t="n">
        <v>8057350</v>
      </c>
      <c r="B175" s="24" t="s">
        <v>398</v>
      </c>
      <c r="C175" s="12" t="s">
        <v>399</v>
      </c>
      <c r="D175" s="13" t="n">
        <v>45125</v>
      </c>
      <c r="E175" s="14" t="s">
        <v>40</v>
      </c>
      <c r="F175" s="15" t="n">
        <v>-0.1209</v>
      </c>
      <c r="G175" s="15" t="n">
        <v>-0.4</v>
      </c>
      <c r="H175" s="15" t="n">
        <v>-1.2</v>
      </c>
      <c r="I175" s="15" t="n">
        <v>-0.1625</v>
      </c>
      <c r="J175" s="15" t="n">
        <v>0</v>
      </c>
      <c r="K175" s="15" t="n">
        <v>0</v>
      </c>
      <c r="L175" s="15" t="n">
        <v>0</v>
      </c>
      <c r="M175" s="15" t="n">
        <v>-2</v>
      </c>
      <c r="N175" s="15" t="n">
        <v>0</v>
      </c>
      <c r="O175" s="15" t="n">
        <v>0</v>
      </c>
      <c r="P175" s="15" t="n">
        <v>-1.5</v>
      </c>
      <c r="Q175" s="15" t="n">
        <v>0</v>
      </c>
      <c r="R175" s="15" t="n">
        <v>-0.1618</v>
      </c>
      <c r="S175" s="15" t="n">
        <v>-2</v>
      </c>
      <c r="T175" s="15" t="n">
        <v>0</v>
      </c>
      <c r="U175" s="15" t="n">
        <v>0.0194</v>
      </c>
      <c r="V175" s="15" t="n">
        <v>-1</v>
      </c>
    </row>
    <row r="176" customFormat="false" ht="14.9" hidden="false" customHeight="false" outlineLevel="0" collapsed="false">
      <c r="A176" s="23" t="n">
        <v>8057450</v>
      </c>
      <c r="B176" s="24" t="s">
        <v>400</v>
      </c>
      <c r="C176" s="12" t="s">
        <v>401</v>
      </c>
      <c r="D176" s="13" t="n">
        <v>45113</v>
      </c>
      <c r="E176" s="14" t="s">
        <v>43</v>
      </c>
      <c r="F176" s="15" t="n">
        <v>-0.285714285714286</v>
      </c>
      <c r="G176" s="15" t="n">
        <v>-0.320987654320988</v>
      </c>
      <c r="H176" s="15" t="n">
        <v>0</v>
      </c>
      <c r="I176" s="15" t="n">
        <v>-0.0563380281690141</v>
      </c>
      <c r="J176" s="15" t="n">
        <v>-0.527777777777778</v>
      </c>
      <c r="K176" s="15" t="n">
        <v>-0.0923076923076923</v>
      </c>
      <c r="L176" s="15" t="n">
        <v>2</v>
      </c>
      <c r="M176" s="15" t="n">
        <v>-2</v>
      </c>
      <c r="N176" s="15" t="n">
        <v>-1</v>
      </c>
      <c r="O176" s="15" t="n">
        <v>0</v>
      </c>
      <c r="P176" s="15" t="n">
        <v>0.2</v>
      </c>
      <c r="Q176" s="15" t="n">
        <v>0</v>
      </c>
      <c r="R176" s="15" t="n">
        <v>-0.0615384615384615</v>
      </c>
      <c r="S176" s="15" t="n">
        <v>0</v>
      </c>
      <c r="T176" s="15" t="n">
        <v>-0.117647058823529</v>
      </c>
      <c r="U176" s="15" t="n">
        <v>-0.280542986425339</v>
      </c>
      <c r="V176" s="15" t="n">
        <v>-1.76</v>
      </c>
    </row>
    <row r="177" customFormat="false" ht="14.9" hidden="false" customHeight="false" outlineLevel="0" collapsed="false">
      <c r="A177" s="23" t="n">
        <v>8057650</v>
      </c>
      <c r="B177" s="24" t="s">
        <v>402</v>
      </c>
      <c r="C177" s="12" t="s">
        <v>403</v>
      </c>
      <c r="D177" s="13" t="n">
        <v>45128</v>
      </c>
      <c r="E177" s="14" t="s">
        <v>40</v>
      </c>
      <c r="F177" s="15" t="n">
        <v>0</v>
      </c>
      <c r="G177" s="15" t="n">
        <v>0</v>
      </c>
      <c r="H177" s="15" t="n">
        <v>0</v>
      </c>
      <c r="I177" s="15" t="n">
        <v>0</v>
      </c>
      <c r="J177" s="15" t="n">
        <v>0</v>
      </c>
      <c r="K177" s="15" t="n">
        <v>0</v>
      </c>
      <c r="L177" s="15" t="n">
        <v>0</v>
      </c>
      <c r="M177" s="15" t="n">
        <v>0</v>
      </c>
      <c r="N177" s="15" t="n">
        <v>0.117647058823529</v>
      </c>
      <c r="O177" s="15" t="n">
        <v>0</v>
      </c>
      <c r="P177" s="15" t="n">
        <v>-0.0465116279069767</v>
      </c>
      <c r="Q177" s="15" t="n">
        <v>0</v>
      </c>
      <c r="R177" s="15" t="n">
        <v>0</v>
      </c>
      <c r="S177" s="15" t="n">
        <v>0</v>
      </c>
      <c r="T177" s="15" t="n">
        <v>0</v>
      </c>
      <c r="U177" s="15" t="n">
        <v>0</v>
      </c>
      <c r="V177" s="15" t="n">
        <v>0</v>
      </c>
    </row>
    <row r="178" customFormat="false" ht="14.9" hidden="false" customHeight="false" outlineLevel="0" collapsed="false">
      <c r="A178" s="23" t="n">
        <v>8057500</v>
      </c>
      <c r="B178" s="24" t="s">
        <v>404</v>
      </c>
      <c r="C178" s="12" t="s">
        <v>405</v>
      </c>
      <c r="D178" s="13" t="n">
        <v>45125</v>
      </c>
      <c r="E178" s="14" t="s">
        <v>40</v>
      </c>
      <c r="F178" s="15" t="n">
        <v>0.00408163265306123</v>
      </c>
      <c r="G178" s="15" t="n">
        <v>0</v>
      </c>
      <c r="H178" s="15" t="n">
        <v>0.0779220779220779</v>
      </c>
      <c r="I178" s="15" t="n">
        <v>-0.0446650124069479</v>
      </c>
      <c r="J178" s="15" t="n">
        <v>0.04739336492891</v>
      </c>
      <c r="K178" s="15" t="n">
        <v>0.153846153846154</v>
      </c>
      <c r="L178" s="15" t="n">
        <v>0.486486486486487</v>
      </c>
      <c r="M178" s="15" t="n">
        <v>-2</v>
      </c>
      <c r="N178" s="15" t="n">
        <v>0.1</v>
      </c>
      <c r="O178" s="15" t="n">
        <v>0.0784313725490196</v>
      </c>
      <c r="P178" s="15" t="n">
        <v>0</v>
      </c>
      <c r="Q178" s="15" t="n">
        <v>0.0444444444444444</v>
      </c>
      <c r="R178" s="15" t="n">
        <v>-0.00803212851405622</v>
      </c>
      <c r="S178" s="15" t="n">
        <v>-0.3125</v>
      </c>
      <c r="T178" s="15" t="n">
        <v>0</v>
      </c>
      <c r="U178" s="15" t="n">
        <v>0.0613496932515337</v>
      </c>
      <c r="V178" s="15" t="n">
        <v>0</v>
      </c>
    </row>
    <row r="179" customFormat="false" ht="14.9" hidden="false" customHeight="false" outlineLevel="0" collapsed="false">
      <c r="A179" s="23" t="n">
        <v>8057550</v>
      </c>
      <c r="B179" s="24" t="s">
        <v>406</v>
      </c>
      <c r="C179" s="12" t="s">
        <v>407</v>
      </c>
      <c r="D179" s="13" t="n">
        <v>45113</v>
      </c>
      <c r="E179" s="14" t="s">
        <v>43</v>
      </c>
      <c r="F179" s="15" t="n">
        <v>-0.154639175257732</v>
      </c>
      <c r="G179" s="15" t="n">
        <v>-0.19672131147541</v>
      </c>
      <c r="H179" s="15" t="n">
        <v>-0.523076923076923</v>
      </c>
      <c r="I179" s="15" t="n">
        <v>-0.171821305841924</v>
      </c>
      <c r="J179" s="15" t="n">
        <v>-0.0402684563758389</v>
      </c>
      <c r="K179" s="15" t="n">
        <v>-0.169491525423729</v>
      </c>
      <c r="L179" s="15" t="n">
        <v>-0.6</v>
      </c>
      <c r="M179" s="15" t="n">
        <v>0.434782608695652</v>
      </c>
      <c r="N179" s="15" t="n">
        <v>0</v>
      </c>
      <c r="O179" s="15" t="n">
        <v>0.0606060606060606</v>
      </c>
      <c r="P179" s="15" t="n">
        <v>-1.2</v>
      </c>
      <c r="Q179" s="15" t="n">
        <v>0</v>
      </c>
      <c r="R179" s="15" t="n">
        <v>0.0244897959183673</v>
      </c>
      <c r="S179" s="15" t="n">
        <v>-1.55555555555556</v>
      </c>
      <c r="T179" s="15" t="n">
        <v>0</v>
      </c>
      <c r="U179" s="15" t="n">
        <v>-0.0588235294117647</v>
      </c>
      <c r="V179" s="15" t="n">
        <v>0</v>
      </c>
    </row>
    <row r="180" customFormat="false" ht="14.9" hidden="false" customHeight="false" outlineLevel="0" collapsed="false">
      <c r="A180" s="23" t="n">
        <v>8057600</v>
      </c>
      <c r="B180" s="24" t="s">
        <v>408</v>
      </c>
      <c r="C180" s="12" t="s">
        <v>409</v>
      </c>
      <c r="D180" s="13" t="n">
        <v>45357</v>
      </c>
      <c r="E180" s="14" t="s">
        <v>43</v>
      </c>
      <c r="F180" s="15" t="n">
        <v>-0.155405405405405</v>
      </c>
      <c r="G180" s="15" t="n">
        <v>-0.216783216783217</v>
      </c>
      <c r="H180" s="15" t="n">
        <v>-0.0615384615384615</v>
      </c>
      <c r="I180" s="15" t="n">
        <v>-0.0200462606013878</v>
      </c>
      <c r="J180" s="15" t="n">
        <v>-0.292343387470998</v>
      </c>
      <c r="K180" s="15" t="n">
        <v>-1.18279569892473</v>
      </c>
      <c r="L180" s="15" t="n">
        <v>0.224215246636771</v>
      </c>
      <c r="M180" s="15" t="n">
        <v>0.282208588957055</v>
      </c>
      <c r="N180" s="15" t="n">
        <v>-0.122448979591837</v>
      </c>
      <c r="O180" s="15" t="n">
        <v>-0.0114285714285714</v>
      </c>
      <c r="P180" s="15" t="n">
        <v>-0.0854700854700855</v>
      </c>
      <c r="Q180" s="15" t="n">
        <v>0.214876033057851</v>
      </c>
      <c r="R180" s="15" t="n">
        <v>0.0285714285714286</v>
      </c>
      <c r="S180" s="15" t="n">
        <v>-1.5</v>
      </c>
      <c r="T180" s="15" t="n">
        <v>0.072289156626506</v>
      </c>
      <c r="U180" s="15" t="n">
        <v>-0.316763005780347</v>
      </c>
      <c r="V180" s="15" t="n">
        <v>-0.318840579710145</v>
      </c>
    </row>
    <row r="181" customFormat="false" ht="14.25" hidden="false" customHeight="false" outlineLevel="0" collapsed="false">
      <c r="A181" s="23" t="n">
        <v>8061200</v>
      </c>
      <c r="B181" s="24" t="s">
        <v>410</v>
      </c>
      <c r="C181" s="12" t="s">
        <v>411</v>
      </c>
      <c r="D181" s="2" t="s">
        <v>11</v>
      </c>
      <c r="E181" s="2" t="s">
        <v>11</v>
      </c>
    </row>
    <row r="182" customFormat="false" ht="14.9" hidden="false" customHeight="false" outlineLevel="0" collapsed="false">
      <c r="A182" s="23" t="n">
        <v>8039200</v>
      </c>
      <c r="B182" s="24" t="s">
        <v>412</v>
      </c>
      <c r="C182" s="12" t="s">
        <v>413</v>
      </c>
      <c r="D182" s="13" t="n">
        <v>45110</v>
      </c>
      <c r="E182" s="14" t="s">
        <v>77</v>
      </c>
      <c r="F182" s="15" t="n">
        <v>-0.379585326953748</v>
      </c>
      <c r="G182" s="15" t="n">
        <v>0.0327868852459016</v>
      </c>
      <c r="H182" s="15" t="s">
        <v>11</v>
      </c>
      <c r="I182" s="15" t="n">
        <v>-0.476987447698745</v>
      </c>
      <c r="J182" s="15" t="n">
        <v>-0.385321100917431</v>
      </c>
      <c r="K182" s="15" t="n">
        <v>0.0487804878048781</v>
      </c>
      <c r="L182" s="15" t="n">
        <v>2</v>
      </c>
      <c r="M182" s="15" t="n">
        <v>-0.105263157894737</v>
      </c>
      <c r="N182" s="15" t="s">
        <v>11</v>
      </c>
      <c r="O182" s="15" t="s">
        <v>11</v>
      </c>
      <c r="P182" s="15" t="s">
        <v>11</v>
      </c>
      <c r="Q182" s="15" t="n">
        <v>0.4</v>
      </c>
      <c r="R182" s="15" t="n">
        <v>-0.495726495726496</v>
      </c>
      <c r="S182" s="15" t="s">
        <v>11</v>
      </c>
      <c r="T182" s="15" t="s">
        <v>11</v>
      </c>
      <c r="U182" s="15" t="n">
        <v>-0.435424354243542</v>
      </c>
      <c r="V182" s="15" t="n">
        <v>-0.142857142857143</v>
      </c>
    </row>
    <row r="183" customFormat="false" ht="14.9" hidden="false" customHeight="false" outlineLevel="0" collapsed="false">
      <c r="A183" s="23" t="n">
        <v>8031500</v>
      </c>
      <c r="B183" s="24" t="s">
        <v>414</v>
      </c>
      <c r="C183" s="12" t="s">
        <v>415</v>
      </c>
      <c r="D183" s="13" t="n">
        <v>45110</v>
      </c>
      <c r="E183" s="14" t="s">
        <v>43</v>
      </c>
      <c r="F183" s="15" t="n">
        <v>-0.291581108829569</v>
      </c>
      <c r="G183" s="15" t="n">
        <v>0</v>
      </c>
      <c r="H183" s="15" t="n">
        <v>-1</v>
      </c>
      <c r="I183" s="15" t="n">
        <v>-0.574257425742574</v>
      </c>
      <c r="J183" s="15" t="n">
        <v>-0.0654545454545455</v>
      </c>
      <c r="K183" s="15" t="n">
        <v>0</v>
      </c>
      <c r="L183" s="15" t="n">
        <v>0</v>
      </c>
      <c r="M183" s="15" t="n">
        <v>0</v>
      </c>
      <c r="N183" s="15" t="n">
        <v>0</v>
      </c>
      <c r="O183" s="15" t="n">
        <v>0</v>
      </c>
      <c r="P183" s="15" t="n">
        <v>-2</v>
      </c>
      <c r="Q183" s="15" t="n">
        <v>-2</v>
      </c>
      <c r="R183" s="15" t="n">
        <v>-0.56</v>
      </c>
      <c r="S183" s="15" t="n">
        <v>-2</v>
      </c>
      <c r="T183" s="15" t="n">
        <v>-0.75</v>
      </c>
      <c r="U183" s="15" t="n">
        <v>-0.0231660231660232</v>
      </c>
      <c r="V183" s="15" t="n">
        <v>0</v>
      </c>
    </row>
    <row r="184" customFormat="false" ht="14.9" hidden="false" customHeight="false" outlineLevel="0" collapsed="false">
      <c r="A184" s="23" t="n">
        <v>8053500</v>
      </c>
      <c r="B184" s="24" t="s">
        <v>416</v>
      </c>
      <c r="C184" s="12" t="s">
        <v>417</v>
      </c>
      <c r="D184" s="13" t="n">
        <v>45124</v>
      </c>
      <c r="E184" s="14" t="s">
        <v>77</v>
      </c>
      <c r="F184" s="15" t="n">
        <v>-0.0618556701030928</v>
      </c>
      <c r="G184" s="15" t="n">
        <v>0.0952380952380952</v>
      </c>
      <c r="H184" s="15" t="n">
        <v>-0.333333333333333</v>
      </c>
      <c r="I184" s="15" t="n">
        <v>-0.0786026200873363</v>
      </c>
      <c r="J184" s="15" t="n">
        <v>-0.0185185185185185</v>
      </c>
      <c r="K184" s="15" t="n">
        <v>-1.55555555555556</v>
      </c>
      <c r="L184" s="15" t="n">
        <v>1.6</v>
      </c>
      <c r="M184" s="15" t="n">
        <v>0</v>
      </c>
      <c r="N184" s="15" t="n">
        <v>0</v>
      </c>
      <c r="O184" s="15" t="n">
        <v>0</v>
      </c>
      <c r="P184" s="15" t="n">
        <v>-2</v>
      </c>
      <c r="Q184" s="15" t="n">
        <v>0.4</v>
      </c>
      <c r="R184" s="15" t="n">
        <v>-0.0186915887850467</v>
      </c>
      <c r="S184" s="15" t="n">
        <v>-1.6</v>
      </c>
      <c r="T184" s="15" t="n">
        <v>-0.666666666666667</v>
      </c>
      <c r="U184" s="15" t="n">
        <v>0</v>
      </c>
      <c r="V184" s="15" t="n">
        <v>-0.105263157894737</v>
      </c>
    </row>
    <row r="185" customFormat="false" ht="14.25" hidden="false" customHeight="false" outlineLevel="0" collapsed="false">
      <c r="A185" s="23" t="n">
        <v>9010590</v>
      </c>
      <c r="B185" s="24" t="s">
        <v>418</v>
      </c>
      <c r="C185" s="12" t="s">
        <v>419</v>
      </c>
      <c r="D185" s="2" t="s">
        <v>11</v>
      </c>
      <c r="E185" s="2" t="s">
        <v>11</v>
      </c>
    </row>
    <row r="186" customFormat="false" ht="14.25" hidden="false" customHeight="false" outlineLevel="0" collapsed="false">
      <c r="A186" s="23" t="n">
        <v>9010580</v>
      </c>
      <c r="B186" s="24" t="s">
        <v>420</v>
      </c>
      <c r="C186" s="12" t="s">
        <v>421</v>
      </c>
      <c r="D186" s="2" t="s">
        <v>11</v>
      </c>
      <c r="E186" s="2" t="s">
        <v>11</v>
      </c>
    </row>
    <row r="187" customFormat="false" ht="14.9" hidden="false" customHeight="false" outlineLevel="0" collapsed="false">
      <c r="A187" s="23" t="n">
        <v>8056150</v>
      </c>
      <c r="B187" s="24" t="s">
        <v>422</v>
      </c>
      <c r="C187" s="12" t="s">
        <v>423</v>
      </c>
      <c r="D187" s="13" t="n">
        <v>45098</v>
      </c>
      <c r="E187" s="2" t="s">
        <v>77</v>
      </c>
      <c r="F187" s="36" t="n">
        <v>-0.381028938906752</v>
      </c>
      <c r="G187" s="36" t="n">
        <v>-0.347708894878706</v>
      </c>
      <c r="H187" s="36" t="n">
        <v>-0.104166666666667</v>
      </c>
      <c r="I187" s="36" t="n">
        <v>-0.414004914004914</v>
      </c>
      <c r="J187" s="36" t="n">
        <v>-0.36910197869102</v>
      </c>
      <c r="K187" s="36" t="n">
        <v>-0.25</v>
      </c>
      <c r="L187" s="36" t="n">
        <v>0.0384615384615385</v>
      </c>
      <c r="M187" s="36" t="n">
        <v>-0.990740740740741</v>
      </c>
      <c r="N187" s="36" t="n">
        <v>-0.0526315789473684</v>
      </c>
      <c r="O187" s="36" t="n">
        <v>-0.0625</v>
      </c>
      <c r="P187" s="36" t="n">
        <v>-0.230769230769231</v>
      </c>
      <c r="Q187" s="36" t="n">
        <v>-0.492307692307692</v>
      </c>
      <c r="R187" s="36" t="n">
        <v>-0.39288256227758</v>
      </c>
      <c r="S187" s="36" t="n">
        <v>-0.928571428571429</v>
      </c>
      <c r="T187" s="36" t="n">
        <v>-0.25</v>
      </c>
      <c r="U187" s="36" t="n">
        <v>-0.0455104551045511</v>
      </c>
      <c r="V187" s="36" t="n">
        <v>-0.915463917525773</v>
      </c>
    </row>
    <row r="188" customFormat="false" ht="14.9" hidden="false" customHeight="false" outlineLevel="0" collapsed="false">
      <c r="A188" s="23" t="n">
        <v>8042800</v>
      </c>
      <c r="B188" s="24" t="s">
        <v>424</v>
      </c>
      <c r="C188" s="12" t="s">
        <v>425</v>
      </c>
      <c r="D188" s="13" t="n">
        <v>45112</v>
      </c>
      <c r="E188" s="14" t="s">
        <v>43</v>
      </c>
      <c r="F188" s="15" t="n">
        <v>-0.224687933425798</v>
      </c>
      <c r="G188" s="15" t="n">
        <v>-0.0227272727272727</v>
      </c>
      <c r="H188" s="15" t="n">
        <v>-0.0854700854700855</v>
      </c>
      <c r="I188" s="15" t="n">
        <v>-0.4</v>
      </c>
      <c r="J188" s="15" t="n">
        <v>-0.253521126760563</v>
      </c>
      <c r="K188" s="15" t="n">
        <v>0.0740740740740741</v>
      </c>
      <c r="L188" s="15" t="n">
        <v>1.47619047619048</v>
      </c>
      <c r="M188" s="15" t="n">
        <v>-2</v>
      </c>
      <c r="N188" s="15" t="n">
        <v>-0.12987012987013</v>
      </c>
      <c r="O188" s="15" t="n">
        <v>-0.4</v>
      </c>
      <c r="P188" s="15" t="n">
        <v>0.0571428571428571</v>
      </c>
      <c r="Q188" s="15" t="n">
        <v>-0.265734265734266</v>
      </c>
      <c r="R188" s="15" t="n">
        <v>0.0392156862745098</v>
      </c>
      <c r="S188" s="15" t="n">
        <v>-2</v>
      </c>
      <c r="T188" s="15" t="n">
        <v>-0.727272727272727</v>
      </c>
      <c r="U188" s="15" t="n">
        <v>-0.0727272727272727</v>
      </c>
      <c r="V188" s="15" t="n">
        <v>-1.2</v>
      </c>
    </row>
    <row r="189" customFormat="false" ht="14.9" hidden="false" customHeight="false" outlineLevel="0" collapsed="false">
      <c r="A189" s="23" t="n">
        <v>8051600</v>
      </c>
      <c r="B189" s="24" t="s">
        <v>426</v>
      </c>
      <c r="C189" s="12" t="s">
        <v>427</v>
      </c>
      <c r="D189" s="13" t="n">
        <v>45113</v>
      </c>
      <c r="E189" s="14" t="s">
        <v>43</v>
      </c>
      <c r="F189" s="15" t="n">
        <v>0.260521042084168</v>
      </c>
      <c r="G189" s="15" t="n">
        <v>0.320610687022901</v>
      </c>
      <c r="H189" s="15" t="n">
        <v>0.391752577319588</v>
      </c>
      <c r="I189" s="15" t="n">
        <v>-0.213592233009709</v>
      </c>
      <c r="J189" s="15" t="n">
        <v>0.428571428571429</v>
      </c>
      <c r="K189" s="15" t="n">
        <v>-0.555555555555556</v>
      </c>
      <c r="L189" s="15" t="n">
        <v>1.13924050632911</v>
      </c>
      <c r="M189" s="15" t="n">
        <v>-1.75</v>
      </c>
      <c r="N189" s="15" t="n">
        <v>-0.8</v>
      </c>
      <c r="O189" s="15" t="n">
        <v>0.75</v>
      </c>
      <c r="P189" s="15" t="n">
        <v>-2</v>
      </c>
      <c r="Q189" s="15" t="n">
        <v>-0.260869565217391</v>
      </c>
      <c r="R189" s="15" t="n">
        <v>-0.0307692307692308</v>
      </c>
      <c r="S189" s="15" t="n">
        <v>-0.933333333333333</v>
      </c>
      <c r="T189" s="15" t="n">
        <v>-1</v>
      </c>
      <c r="U189" s="15" t="n">
        <v>0.758620689655172</v>
      </c>
      <c r="V189" s="15" t="n">
        <v>-2</v>
      </c>
    </row>
    <row r="190" customFormat="false" ht="14.25" hidden="false" customHeight="false" outlineLevel="0" collapsed="false">
      <c r="A190" s="23" t="n">
        <v>8052400</v>
      </c>
      <c r="B190" s="24" t="s">
        <v>428</v>
      </c>
      <c r="C190" s="12" t="s">
        <v>429</v>
      </c>
      <c r="D190" s="2" t="s">
        <v>11</v>
      </c>
      <c r="E190" s="2" t="s">
        <v>11</v>
      </c>
    </row>
    <row r="191" customFormat="false" ht="14.9" hidden="false" customHeight="false" outlineLevel="0" collapsed="false">
      <c r="A191" s="23" t="n">
        <v>8022300</v>
      </c>
      <c r="B191" s="24" t="s">
        <v>430</v>
      </c>
      <c r="C191" s="12" t="s">
        <v>431</v>
      </c>
      <c r="D191" s="13" t="n">
        <v>45110</v>
      </c>
      <c r="E191" s="14" t="s">
        <v>40</v>
      </c>
      <c r="F191" s="15" t="n">
        <v>-0.0482573726541555</v>
      </c>
      <c r="G191" s="15" t="n">
        <v>0</v>
      </c>
      <c r="H191" s="15" t="n">
        <v>0.0465116279069767</v>
      </c>
      <c r="I191" s="15" t="n">
        <v>0</v>
      </c>
      <c r="J191" s="15" t="n">
        <v>-0.125</v>
      </c>
      <c r="K191" s="15" t="n">
        <v>0</v>
      </c>
      <c r="L191" s="15" t="n">
        <v>0</v>
      </c>
      <c r="M191" s="15" t="n">
        <v>0</v>
      </c>
      <c r="N191" s="15" t="n">
        <v>0</v>
      </c>
      <c r="O191" s="15" t="n">
        <v>0</v>
      </c>
      <c r="P191" s="15" t="n">
        <v>0.08</v>
      </c>
      <c r="Q191" s="15" t="n">
        <v>0</v>
      </c>
      <c r="R191" s="15" t="n">
        <v>0.0594059405940594</v>
      </c>
      <c r="S191" s="15" t="n">
        <v>-2</v>
      </c>
      <c r="T191" s="15" t="n">
        <v>-0.235294117647059</v>
      </c>
      <c r="U191" s="15" t="n">
        <v>0.0560747663551402</v>
      </c>
      <c r="V191" s="15" t="n">
        <v>-0.947368421052632</v>
      </c>
    </row>
    <row r="192" customFormat="false" ht="14.9" hidden="false" customHeight="false" outlineLevel="0" collapsed="false">
      <c r="A192" s="23" t="n">
        <v>8039600</v>
      </c>
      <c r="B192" s="24" t="s">
        <v>432</v>
      </c>
      <c r="C192" s="12" t="s">
        <v>433</v>
      </c>
      <c r="D192" s="13" t="n">
        <v>45117</v>
      </c>
      <c r="E192" s="14" t="s">
        <v>43</v>
      </c>
      <c r="F192" s="15" t="n">
        <v>-0.314606741573034</v>
      </c>
      <c r="G192" s="15" t="n">
        <v>0</v>
      </c>
      <c r="H192" s="15" t="n">
        <v>-0.983050847457627</v>
      </c>
      <c r="I192" s="15" t="n">
        <v>-0.0952380952380952</v>
      </c>
      <c r="J192" s="15" t="n">
        <v>-0.245614035087719</v>
      </c>
      <c r="K192" s="15" t="n">
        <v>0</v>
      </c>
      <c r="L192" s="15" t="n">
        <v>0</v>
      </c>
      <c r="M192" s="15" t="n">
        <v>0</v>
      </c>
      <c r="N192" s="15" t="n">
        <v>0</v>
      </c>
      <c r="O192" s="15" t="n">
        <v>0</v>
      </c>
      <c r="P192" s="15" t="n">
        <v>-2</v>
      </c>
      <c r="Q192" s="15" t="n">
        <v>0</v>
      </c>
      <c r="R192" s="15" t="n">
        <v>0</v>
      </c>
      <c r="S192" s="15" t="n">
        <v>-1.2</v>
      </c>
      <c r="T192" s="15" t="n">
        <v>-0.341463414634146</v>
      </c>
      <c r="U192" s="15" t="n">
        <v>-0.215384615384615</v>
      </c>
      <c r="V192" s="15" t="n">
        <v>0</v>
      </c>
    </row>
    <row r="193" customFormat="false" ht="14.9" hidden="false" customHeight="false" outlineLevel="0" collapsed="false">
      <c r="A193" s="23" t="n">
        <v>8027300</v>
      </c>
      <c r="B193" s="24" t="s">
        <v>434</v>
      </c>
      <c r="C193" s="12" t="s">
        <v>435</v>
      </c>
      <c r="D193" s="13" t="n">
        <v>45112</v>
      </c>
      <c r="E193" s="14" t="s">
        <v>77</v>
      </c>
      <c r="F193" s="15" t="n">
        <v>-0.149942329873126</v>
      </c>
      <c r="G193" s="15" t="n">
        <v>-0.0915032679738562</v>
      </c>
      <c r="H193" s="15" t="n">
        <v>-0.0578034682080925</v>
      </c>
      <c r="I193" s="15" t="n">
        <v>-0.270557029177719</v>
      </c>
      <c r="J193" s="15" t="n">
        <v>-0.0493827160493827</v>
      </c>
      <c r="K193" s="15" t="n">
        <v>0</v>
      </c>
      <c r="L193" s="15" t="n">
        <v>-0.0740740740740741</v>
      </c>
      <c r="M193" s="15" t="n">
        <v>-0.0983606557377049</v>
      </c>
      <c r="N193" s="15" t="n">
        <v>-0.0813008130081301</v>
      </c>
      <c r="O193" s="15" t="n">
        <v>0</v>
      </c>
      <c r="P193" s="15" t="n">
        <v>0</v>
      </c>
      <c r="Q193" s="15" t="n">
        <v>-0.88695652173913</v>
      </c>
      <c r="R193" s="15" t="n">
        <v>-0.099290780141844</v>
      </c>
      <c r="S193" s="15" t="n">
        <v>0.115702479338843</v>
      </c>
      <c r="T193" s="15" t="n">
        <v>1.01298701298701</v>
      </c>
      <c r="U193" s="15" t="n">
        <v>-1.5</v>
      </c>
      <c r="V193" s="15" t="n">
        <v>-0.0689655172413793</v>
      </c>
    </row>
    <row r="194" customFormat="false" ht="14.9" hidden="false" customHeight="false" outlineLevel="0" collapsed="false">
      <c r="A194" s="23" t="n">
        <v>8024300</v>
      </c>
      <c r="B194" s="24" t="s">
        <v>436</v>
      </c>
      <c r="C194" s="12" t="s">
        <v>437</v>
      </c>
      <c r="D194" s="13" t="n">
        <v>45112</v>
      </c>
      <c r="E194" s="14" t="s">
        <v>43</v>
      </c>
      <c r="F194" s="15" t="n">
        <v>-0.0662650602409639</v>
      </c>
      <c r="G194" s="15" t="n">
        <v>0</v>
      </c>
      <c r="H194" s="15" t="n">
        <v>0</v>
      </c>
      <c r="I194" s="15" t="n">
        <v>-0.140540540540541</v>
      </c>
      <c r="J194" s="15" t="n">
        <v>-0.113636363636364</v>
      </c>
      <c r="K194" s="15" t="n">
        <v>-0.125</v>
      </c>
      <c r="L194" s="15" t="n">
        <v>0.117647058823529</v>
      </c>
      <c r="M194" s="15" t="n">
        <v>0</v>
      </c>
      <c r="N194" s="15" t="n">
        <v>-0.122448979591837</v>
      </c>
      <c r="O194" s="15" t="n">
        <v>0.13953488372093</v>
      </c>
      <c r="P194" s="15" t="n">
        <v>0</v>
      </c>
      <c r="Q194" s="15" t="n">
        <v>-0.188679245283019</v>
      </c>
      <c r="R194" s="15" t="n">
        <v>0.0917431192660551</v>
      </c>
      <c r="S194" s="15" t="n">
        <v>-1.1304347826087</v>
      </c>
      <c r="T194" s="15" t="n">
        <v>-0.0425531914893617</v>
      </c>
      <c r="U194" s="15" t="n">
        <v>-0.0165289256198347</v>
      </c>
      <c r="V194" s="15" t="n">
        <v>-2</v>
      </c>
    </row>
    <row r="195" customFormat="false" ht="14.9" hidden="false" customHeight="false" outlineLevel="0" collapsed="false">
      <c r="A195" s="23" t="n">
        <v>8037500</v>
      </c>
      <c r="B195" s="24" t="s">
        <v>438</v>
      </c>
      <c r="C195" s="12" t="s">
        <v>439</v>
      </c>
      <c r="D195" s="13" t="n">
        <v>45104</v>
      </c>
      <c r="E195" s="14" t="s">
        <v>77</v>
      </c>
      <c r="F195" s="15" t="n">
        <v>-0.123142250530786</v>
      </c>
      <c r="G195" s="15" t="n">
        <v>0.4</v>
      </c>
      <c r="H195" s="15" t="n">
        <v>0</v>
      </c>
      <c r="I195" s="15" t="n">
        <v>-0.266009852216749</v>
      </c>
      <c r="J195" s="15" t="n">
        <v>-0.0341880341880342</v>
      </c>
      <c r="K195" s="15" t="n">
        <v>0.285714285714286</v>
      </c>
      <c r="L195" s="15" t="n">
        <v>0</v>
      </c>
      <c r="M195" s="15" t="n">
        <v>0.666666666666667</v>
      </c>
      <c r="N195" s="15" t="n">
        <v>0</v>
      </c>
      <c r="O195" s="15" t="n">
        <v>0</v>
      </c>
      <c r="P195" s="15" t="n">
        <v>0</v>
      </c>
      <c r="Q195" s="15" t="n">
        <v>-0.4</v>
      </c>
      <c r="R195" s="15" t="n">
        <v>-0.627218934911243</v>
      </c>
      <c r="S195" s="15" t="n">
        <v>1.86206896551724</v>
      </c>
      <c r="T195" s="15" t="n">
        <v>-0.545454545454545</v>
      </c>
      <c r="U195" s="15" t="n">
        <v>-0.0091324200913242</v>
      </c>
      <c r="V195" s="15" t="n">
        <v>0</v>
      </c>
    </row>
    <row r="196" customFormat="false" ht="14.9" hidden="false" customHeight="false" outlineLevel="0" collapsed="false">
      <c r="A196" s="23" t="n">
        <v>8024600</v>
      </c>
      <c r="B196" s="24" t="s">
        <v>440</v>
      </c>
      <c r="C196" s="12" t="s">
        <v>441</v>
      </c>
      <c r="D196" s="13" t="n">
        <v>45103</v>
      </c>
      <c r="E196" s="13" t="s">
        <v>40</v>
      </c>
      <c r="F196" s="15" t="n">
        <v>-0.228075253256151</v>
      </c>
      <c r="G196" s="15" t="n">
        <v>0.0404040404040404</v>
      </c>
      <c r="H196" s="15" t="n">
        <v>-0.322274881516588</v>
      </c>
      <c r="I196" s="15" t="n">
        <v>0.0845070422535211</v>
      </c>
      <c r="J196" s="15" t="n">
        <v>-0.0447761194029851</v>
      </c>
      <c r="K196" s="15" t="n">
        <v>0.428571428571429</v>
      </c>
      <c r="L196" s="15" t="n">
        <v>0.0222222222222222</v>
      </c>
      <c r="M196" s="15" t="n">
        <v>0</v>
      </c>
      <c r="N196" s="15" t="n">
        <v>0.021978021978022</v>
      </c>
      <c r="O196" s="15" t="n">
        <v>-0.256055363321799</v>
      </c>
      <c r="P196" s="15" t="n">
        <v>-1.52380952380952</v>
      </c>
      <c r="Q196" s="15" t="n">
        <v>0.142857142857143</v>
      </c>
      <c r="R196" s="15" t="n">
        <v>0.08</v>
      </c>
      <c r="S196" s="15" t="n">
        <v>0.0754716981132075</v>
      </c>
      <c r="T196" s="15" t="n">
        <v>0.0333333333333333</v>
      </c>
      <c r="U196" s="15" t="n">
        <v>-0.133333333333333</v>
      </c>
      <c r="V196" s="15" t="n">
        <v>0.153846153846154</v>
      </c>
    </row>
    <row r="197" customFormat="false" ht="14.9" hidden="false" customHeight="false" outlineLevel="0" collapsed="false">
      <c r="A197" s="23" t="n">
        <v>8036500</v>
      </c>
      <c r="B197" s="24" t="s">
        <v>442</v>
      </c>
      <c r="C197" s="12" t="s">
        <v>443</v>
      </c>
      <c r="D197" s="13" t="n">
        <v>45350</v>
      </c>
      <c r="E197" s="14" t="s">
        <v>43</v>
      </c>
      <c r="F197" s="15" t="n">
        <v>0.0252690687880206</v>
      </c>
      <c r="G197" s="15" t="n">
        <v>0.149184149184149</v>
      </c>
      <c r="H197" s="15" t="n">
        <v>-0.0419889502762431</v>
      </c>
      <c r="I197" s="15" t="n">
        <v>-0.308724832214765</v>
      </c>
      <c r="J197" s="15" t="n">
        <v>0.0444444444444444</v>
      </c>
      <c r="K197" s="15" t="n">
        <v>1.48051948051948</v>
      </c>
      <c r="L197" s="15" t="n">
        <v>-0.109677419354839</v>
      </c>
      <c r="M197" s="15" t="n">
        <v>0.509316770186335</v>
      </c>
      <c r="N197" s="15" t="n">
        <v>-0.133333333333333</v>
      </c>
      <c r="O197" s="15" t="n">
        <v>-0.396135265700483</v>
      </c>
      <c r="P197" s="15" t="n">
        <v>0.895397489539749</v>
      </c>
      <c r="Q197" s="15" t="n">
        <v>-0.0588235294117647</v>
      </c>
      <c r="R197" s="15" t="n">
        <v>0.0740740740740741</v>
      </c>
      <c r="S197" s="15" t="n">
        <v>-0.814814814814815</v>
      </c>
      <c r="T197" s="15" t="n">
        <v>0.184210526315789</v>
      </c>
      <c r="U197" s="15" t="n">
        <v>-0.545454545454545</v>
      </c>
      <c r="V197" s="15" t="n">
        <v>0</v>
      </c>
    </row>
    <row r="198" customFormat="false" ht="14.9" hidden="false" customHeight="false" outlineLevel="0" collapsed="false">
      <c r="A198" s="23" t="n">
        <v>8027900</v>
      </c>
      <c r="B198" s="24" t="s">
        <v>444</v>
      </c>
      <c r="C198" s="12" t="s">
        <v>445</v>
      </c>
      <c r="D198" s="13" t="n">
        <v>45103</v>
      </c>
      <c r="E198" s="13" t="s">
        <v>77</v>
      </c>
      <c r="F198" s="15" t="n">
        <v>-0.400053163211058</v>
      </c>
      <c r="G198" s="15" t="n">
        <v>-0.00391389432485323</v>
      </c>
      <c r="H198" s="15" t="n">
        <v>-0.020066889632107</v>
      </c>
      <c r="I198" s="15" t="n">
        <v>-0.129032258064516</v>
      </c>
      <c r="J198" s="15" t="n">
        <v>-0.0172910662824208</v>
      </c>
      <c r="K198" s="15" t="n">
        <v>-0.028169014084507</v>
      </c>
      <c r="L198" s="15" t="n">
        <v>0.0155440414507772</v>
      </c>
      <c r="M198" s="15" t="n">
        <v>-0.0782122905027933</v>
      </c>
      <c r="N198" s="15" t="n">
        <v>-0.0246913580246914</v>
      </c>
      <c r="O198" s="15" t="n">
        <v>-0.0262008733624454</v>
      </c>
      <c r="P198" s="15" t="n">
        <v>0.0155038759689922</v>
      </c>
      <c r="Q198" s="15" t="n">
        <v>-0.4</v>
      </c>
      <c r="R198" s="15" t="n">
        <v>-0.700854700854701</v>
      </c>
      <c r="S198" s="15" t="n">
        <v>0.45</v>
      </c>
      <c r="T198" s="15" t="n">
        <v>-0.0689655172413793</v>
      </c>
      <c r="U198" s="15" t="n">
        <v>0</v>
      </c>
      <c r="V198" s="15" t="n">
        <v>0</v>
      </c>
    </row>
    <row r="199" customFormat="false" ht="14.9" hidden="false" customHeight="false" outlineLevel="0" collapsed="false">
      <c r="A199" s="23" t="n">
        <v>8039300</v>
      </c>
      <c r="B199" s="24" t="s">
        <v>446</v>
      </c>
      <c r="C199" s="12" t="s">
        <v>447</v>
      </c>
      <c r="D199" s="13" t="n">
        <v>45103</v>
      </c>
      <c r="E199" s="2" t="s">
        <v>43</v>
      </c>
      <c r="F199" s="15" t="n">
        <v>-0.109931766489765</v>
      </c>
      <c r="G199" s="15" t="n">
        <v>-0.1143583227446</v>
      </c>
      <c r="H199" s="15" t="n">
        <v>-0.189010989010989</v>
      </c>
      <c r="I199" s="15" t="n">
        <v>-0.198347107438017</v>
      </c>
      <c r="J199" s="15" t="n">
        <v>0</v>
      </c>
      <c r="K199" s="15" t="n">
        <v>-0.343434343434343</v>
      </c>
      <c r="L199" s="15" t="n">
        <v>-0.12037037037037</v>
      </c>
      <c r="M199" s="15" t="n">
        <v>-0.015625</v>
      </c>
      <c r="N199" s="15" t="n">
        <v>-0.4</v>
      </c>
      <c r="O199" s="15" t="n">
        <v>-0.187793427230047</v>
      </c>
      <c r="P199" s="15" t="n">
        <v>0.222222222222222</v>
      </c>
      <c r="Q199" s="15" t="n">
        <v>-0.242990654205607</v>
      </c>
      <c r="R199" s="15" t="n">
        <v>0.181818181818182</v>
      </c>
      <c r="S199" s="15" t="n">
        <v>0.117647058823529</v>
      </c>
      <c r="T199" s="15" t="n">
        <v>0</v>
      </c>
      <c r="U199" s="15" t="n">
        <v>0</v>
      </c>
      <c r="V199" s="15" t="n">
        <v>0</v>
      </c>
    </row>
    <row r="200" customFormat="false" ht="14.25" hidden="false" customHeight="false" outlineLevel="0" collapsed="false">
      <c r="A200" s="23" t="n">
        <v>9010660</v>
      </c>
      <c r="B200" s="24" t="s">
        <v>448</v>
      </c>
      <c r="C200" s="12" t="s">
        <v>449</v>
      </c>
      <c r="D200" s="2" t="s">
        <v>11</v>
      </c>
      <c r="E200" s="2" t="s">
        <v>11</v>
      </c>
    </row>
    <row r="201" customFormat="false" ht="14.9" hidden="false" customHeight="false" outlineLevel="0" collapsed="false">
      <c r="A201" s="23" t="n">
        <v>8017300</v>
      </c>
      <c r="B201" s="24" t="s">
        <v>450</v>
      </c>
      <c r="C201" s="12" t="s">
        <v>451</v>
      </c>
      <c r="D201" s="13" t="n">
        <v>45103</v>
      </c>
      <c r="E201" s="14" t="s">
        <v>43</v>
      </c>
      <c r="F201" s="15" t="n">
        <v>-0.0991253644314869</v>
      </c>
      <c r="G201" s="15" t="n">
        <v>-0.0454545454545455</v>
      </c>
      <c r="H201" s="15" t="n">
        <v>-0.135338345864662</v>
      </c>
      <c r="I201" s="15" t="s">
        <v>11</v>
      </c>
      <c r="J201" s="15" t="n">
        <v>-0.235294117647059</v>
      </c>
      <c r="K201" s="15" t="n">
        <v>-0.285714285714286</v>
      </c>
      <c r="L201" s="15" t="n">
        <v>-0.0129032258064516</v>
      </c>
      <c r="M201" s="15" t="s">
        <v>11</v>
      </c>
      <c r="N201" s="15" t="s">
        <v>11</v>
      </c>
      <c r="O201" s="15" t="n">
        <v>-0.0775193798449612</v>
      </c>
      <c r="P201" s="15" t="n">
        <v>-2</v>
      </c>
      <c r="Q201" s="15" t="s">
        <v>11</v>
      </c>
      <c r="R201" s="15" t="s">
        <v>11</v>
      </c>
      <c r="S201" s="15" t="s">
        <v>11</v>
      </c>
      <c r="T201" s="15" t="n">
        <v>0</v>
      </c>
      <c r="U201" s="15" t="n">
        <v>2</v>
      </c>
      <c r="V201" s="15" t="n">
        <v>-0.434782608695652</v>
      </c>
    </row>
    <row r="202" customFormat="false" ht="14.9" hidden="false" customHeight="false" outlineLevel="0" collapsed="false">
      <c r="A202" s="23" t="n">
        <v>8029200</v>
      </c>
      <c r="B202" s="24" t="s">
        <v>452</v>
      </c>
      <c r="C202" s="12" t="s">
        <v>453</v>
      </c>
      <c r="D202" s="13" t="n">
        <v>45117</v>
      </c>
      <c r="E202" s="14" t="s">
        <v>40</v>
      </c>
      <c r="F202" s="15" t="n">
        <v>-0.107648725212465</v>
      </c>
      <c r="G202" s="15" t="n">
        <v>-0.0689655172413793</v>
      </c>
      <c r="H202" s="15" t="n">
        <v>-0.172413793103448</v>
      </c>
      <c r="I202" s="15" t="n">
        <v>-0.111111111111111</v>
      </c>
      <c r="J202" s="15" t="n">
        <v>-0.0740740740740741</v>
      </c>
      <c r="K202" s="15" t="n">
        <v>-0.105263157894737</v>
      </c>
      <c r="L202" s="15" t="n">
        <v>-0.0659340659340659</v>
      </c>
      <c r="M202" s="15" t="n">
        <v>-0.0625</v>
      </c>
      <c r="N202" s="15" t="n">
        <v>0</v>
      </c>
      <c r="O202" s="15" t="n">
        <v>-0.0784313725490196</v>
      </c>
      <c r="P202" s="15" t="n">
        <v>-1.2</v>
      </c>
      <c r="Q202" s="15" t="n">
        <v>-0.166666666666667</v>
      </c>
      <c r="R202" s="15" t="n">
        <v>0</v>
      </c>
      <c r="S202" s="15" t="n">
        <v>0</v>
      </c>
      <c r="T202" s="15" t="n">
        <v>0</v>
      </c>
      <c r="U202" s="15" t="n">
        <v>0</v>
      </c>
      <c r="V202" s="15" t="n">
        <v>-0.181818181818182</v>
      </c>
    </row>
    <row r="203" customFormat="false" ht="14.25" hidden="false" customHeight="false" outlineLevel="0" collapsed="false">
      <c r="A203" s="23" t="n">
        <v>8058100</v>
      </c>
      <c r="B203" s="24" t="s">
        <v>454</v>
      </c>
      <c r="C203" s="12" t="s">
        <v>455</v>
      </c>
      <c r="D203" s="2" t="s">
        <v>11</v>
      </c>
      <c r="E203" s="2" t="s">
        <v>11</v>
      </c>
    </row>
    <row r="204" customFormat="false" ht="14.25" hidden="false" customHeight="false" outlineLevel="0" collapsed="false">
      <c r="A204" s="23" t="n">
        <v>8054600</v>
      </c>
      <c r="B204" s="24" t="s">
        <v>456</v>
      </c>
      <c r="C204" s="12" t="s">
        <v>457</v>
      </c>
      <c r="D204" s="2" t="s">
        <v>11</v>
      </c>
      <c r="E204" s="2" t="s">
        <v>11</v>
      </c>
    </row>
    <row r="205" customFormat="false" ht="14.25" hidden="false" customHeight="false" outlineLevel="0" collapsed="false">
      <c r="A205" s="23" t="n">
        <v>8058015</v>
      </c>
      <c r="B205" s="24" t="s">
        <v>458</v>
      </c>
      <c r="C205" s="12" t="s">
        <v>459</v>
      </c>
      <c r="D205" s="2" t="s">
        <v>11</v>
      </c>
      <c r="E205" s="2" t="s">
        <v>11</v>
      </c>
    </row>
    <row r="206" customFormat="false" ht="14.25" hidden="false" customHeight="false" outlineLevel="0" collapsed="false">
      <c r="A206" s="23" t="n">
        <v>8058010</v>
      </c>
      <c r="B206" s="24" t="s">
        <v>460</v>
      </c>
      <c r="C206" s="12" t="s">
        <v>461</v>
      </c>
      <c r="D206" s="2" t="s">
        <v>11</v>
      </c>
      <c r="E206" s="2" t="s">
        <v>11</v>
      </c>
    </row>
    <row r="207" customFormat="false" ht="14.9" hidden="false" customHeight="false" outlineLevel="0" collapsed="false">
      <c r="A207" s="23" t="n">
        <v>8027200</v>
      </c>
      <c r="B207" s="24" t="s">
        <v>462</v>
      </c>
      <c r="C207" s="12" t="s">
        <v>463</v>
      </c>
      <c r="D207" s="13" t="n">
        <v>45107</v>
      </c>
      <c r="E207" s="2" t="s">
        <v>77</v>
      </c>
      <c r="F207" s="15" t="n">
        <v>-0.346468561584841</v>
      </c>
      <c r="G207" s="15" t="n">
        <v>-0.0342281879194631</v>
      </c>
      <c r="H207" s="15" t="n">
        <v>-0.0545041635124905</v>
      </c>
      <c r="I207" s="15" t="n">
        <v>-0.0357751277683135</v>
      </c>
      <c r="J207" s="15" t="n">
        <v>-0.0602189781021898</v>
      </c>
      <c r="K207" s="15" t="n">
        <v>-0.0487804878048781</v>
      </c>
      <c r="L207" s="15" t="n">
        <v>-0.036144578313253</v>
      </c>
      <c r="M207" s="15" t="n">
        <v>-0.0146341463414634</v>
      </c>
      <c r="N207" s="15" t="n">
        <v>-0.0462962962962963</v>
      </c>
      <c r="O207" s="15" t="n">
        <v>-0.0557103064066852</v>
      </c>
      <c r="P207" s="15" t="n">
        <v>-0.0514705882352941</v>
      </c>
      <c r="Q207" s="15" t="n">
        <v>-0.492682926829268</v>
      </c>
      <c r="R207" s="15" t="n">
        <v>0.0531400966183575</v>
      </c>
      <c r="S207" s="15" t="n">
        <v>0.394285714285714</v>
      </c>
      <c r="T207" s="15" t="n">
        <v>-0.0305343511450382</v>
      </c>
      <c r="U207" s="15" t="n">
        <v>0.00843881856540084</v>
      </c>
      <c r="V207" s="15" t="n">
        <v>-0.172222222222222</v>
      </c>
    </row>
    <row r="208" customFormat="false" ht="14.25" hidden="false" customHeight="false" outlineLevel="0" collapsed="false">
      <c r="A208" s="23" t="n">
        <v>8048400</v>
      </c>
      <c r="B208" s="24" t="s">
        <v>464</v>
      </c>
      <c r="C208" s="12" t="s">
        <v>465</v>
      </c>
      <c r="D208" s="2" t="s">
        <v>11</v>
      </c>
      <c r="E208" s="2" t="s">
        <v>11</v>
      </c>
    </row>
    <row r="209" customFormat="false" ht="14.9" hidden="false" customHeight="false" outlineLevel="0" collapsed="false">
      <c r="A209" s="23" t="n">
        <v>8000400</v>
      </c>
      <c r="B209" s="24" t="s">
        <v>466</v>
      </c>
      <c r="C209" s="12" t="s">
        <v>467</v>
      </c>
      <c r="D209" s="13" t="n">
        <v>45099</v>
      </c>
      <c r="E209" s="14" t="s">
        <v>43</v>
      </c>
      <c r="F209" s="15" t="n">
        <v>-0.151012891344383</v>
      </c>
      <c r="G209" s="15" t="n">
        <v>-0.427745664739884</v>
      </c>
      <c r="H209" s="15" t="n">
        <v>-0.0564971751412429</v>
      </c>
      <c r="I209" s="15" t="n">
        <v>-0.0571428571428571</v>
      </c>
      <c r="J209" s="15" t="n">
        <v>0.0487804878048781</v>
      </c>
      <c r="K209" s="15" t="n">
        <v>0.967741935483871</v>
      </c>
      <c r="L209" s="15" t="n">
        <v>-1.66666666666667</v>
      </c>
      <c r="M209" s="15" t="n">
        <v>-0.358974358974359</v>
      </c>
      <c r="N209" s="15" t="n">
        <v>0.133333333333333</v>
      </c>
      <c r="O209" s="15" t="n">
        <v>-1.94594594594595</v>
      </c>
      <c r="P209" s="15" t="n">
        <v>1.5</v>
      </c>
      <c r="Q209" s="15" t="n">
        <v>0.222222222222222</v>
      </c>
      <c r="R209" s="15" t="n">
        <v>-0.0645161290322581</v>
      </c>
      <c r="S209" s="15" t="n">
        <v>-0.285714285714286</v>
      </c>
      <c r="T209" s="15" t="n">
        <v>0.105263157894737</v>
      </c>
      <c r="U209" s="15" t="n">
        <v>0.0606060606060606</v>
      </c>
      <c r="V209" s="15" t="n">
        <v>-0.105263157894737</v>
      </c>
    </row>
    <row r="210" customFormat="false" ht="14.9" hidden="false" customHeight="false" outlineLevel="0" collapsed="false">
      <c r="A210" s="23" t="n">
        <v>8033700</v>
      </c>
      <c r="B210" s="24" t="s">
        <v>468</v>
      </c>
      <c r="C210" s="12" t="s">
        <v>469</v>
      </c>
      <c r="D210" s="13" t="n">
        <v>45114</v>
      </c>
      <c r="E210" s="14" t="s">
        <v>43</v>
      </c>
      <c r="F210" s="15" t="n">
        <v>-0.0390243902439024</v>
      </c>
      <c r="G210" s="15" t="n">
        <v>0.0425531914893617</v>
      </c>
      <c r="H210" s="15" t="n">
        <v>-0.0327868852459016</v>
      </c>
      <c r="I210" s="15" t="n">
        <v>-0.0456026058631922</v>
      </c>
      <c r="J210" s="15" t="n">
        <v>-0.0707395498392283</v>
      </c>
      <c r="K210" s="15" t="n">
        <v>0.212765957446809</v>
      </c>
      <c r="L210" s="15" t="n">
        <v>-0.0606060606060606</v>
      </c>
      <c r="M210" s="15" t="n">
        <v>-0.0327868852459016</v>
      </c>
      <c r="N210" s="15" t="n">
        <v>-0.666666666666667</v>
      </c>
      <c r="O210" s="15" t="n">
        <v>0</v>
      </c>
      <c r="P210" s="15" t="n">
        <v>0</v>
      </c>
      <c r="Q210" s="15" t="n">
        <v>-0.260869565217391</v>
      </c>
      <c r="R210" s="15" t="n">
        <v>0.047244094488189</v>
      </c>
      <c r="S210" s="15" t="n">
        <v>-2</v>
      </c>
      <c r="T210" s="15" t="n">
        <v>0</v>
      </c>
      <c r="U210" s="15" t="n">
        <v>0.0875912408759124</v>
      </c>
      <c r="V210" s="15" t="n">
        <v>-1.84</v>
      </c>
    </row>
    <row r="211" customFormat="false" ht="14.9" hidden="false" customHeight="false" outlineLevel="0" collapsed="false">
      <c r="A211" s="23" t="n">
        <v>8033800</v>
      </c>
      <c r="B211" s="24" t="s">
        <v>470</v>
      </c>
      <c r="C211" s="12" t="s">
        <v>471</v>
      </c>
      <c r="D211" s="13" t="n">
        <v>45114</v>
      </c>
      <c r="E211" s="14" t="s">
        <v>40</v>
      </c>
      <c r="F211" s="15" t="n">
        <v>-0.0182370820668693</v>
      </c>
      <c r="G211" s="15" t="n">
        <v>-0.0909090909090909</v>
      </c>
      <c r="H211" s="15" t="n">
        <v>0.0833333333333333</v>
      </c>
      <c r="I211" s="15" t="n">
        <v>-0.0528301886792453</v>
      </c>
      <c r="J211" s="15" t="n">
        <v>0</v>
      </c>
      <c r="K211" s="15" t="n">
        <v>0</v>
      </c>
      <c r="L211" s="15" t="n">
        <v>-0.0952380952380952</v>
      </c>
      <c r="M211" s="15" t="n">
        <v>-0.4</v>
      </c>
      <c r="N211" s="15" t="n">
        <v>0.133333333333333</v>
      </c>
      <c r="O211" s="15" t="n">
        <v>0.153846153846154</v>
      </c>
      <c r="P211" s="15" t="n">
        <v>0</v>
      </c>
      <c r="Q211" s="15" t="n">
        <v>-0.666666666666667</v>
      </c>
      <c r="R211" s="15" t="n">
        <v>-0.0336134453781513</v>
      </c>
      <c r="S211" s="15" t="n">
        <v>0</v>
      </c>
      <c r="T211" s="15" t="n">
        <v>0</v>
      </c>
      <c r="U211" s="15" t="n">
        <v>0</v>
      </c>
      <c r="V211" s="15" t="n">
        <v>0</v>
      </c>
    </row>
    <row r="212" customFormat="false" ht="14.9" hidden="false" customHeight="false" outlineLevel="0" collapsed="false">
      <c r="A212" s="23" t="n">
        <v>8033900</v>
      </c>
      <c r="B212" s="24" t="s">
        <v>472</v>
      </c>
      <c r="C212" s="12" t="s">
        <v>473</v>
      </c>
      <c r="D212" s="13" t="n">
        <v>45114</v>
      </c>
      <c r="E212" s="14" t="s">
        <v>40</v>
      </c>
      <c r="F212" s="15" t="n">
        <v>-0.0139470013947001</v>
      </c>
      <c r="G212" s="15" t="n">
        <v>-0.439024390243902</v>
      </c>
      <c r="H212" s="15" t="n">
        <v>0</v>
      </c>
      <c r="I212" s="15" t="n">
        <v>0.0163487738419619</v>
      </c>
      <c r="J212" s="15" t="n">
        <v>0.00706713780918728</v>
      </c>
      <c r="K212" s="15" t="n">
        <v>-0.117647058823529</v>
      </c>
      <c r="L212" s="15" t="n">
        <v>-0.666666666666667</v>
      </c>
      <c r="M212" s="15" t="n">
        <v>-0.666666666666667</v>
      </c>
      <c r="N212" s="15" t="n">
        <v>-0.666666666666667</v>
      </c>
      <c r="O212" s="15" t="n">
        <v>0.117647058823529</v>
      </c>
      <c r="P212" s="15" t="n">
        <v>0.666666666666667</v>
      </c>
      <c r="Q212" s="15" t="n">
        <v>-0.111111111111111</v>
      </c>
      <c r="R212" s="15" t="n">
        <v>0.024390243902439</v>
      </c>
      <c r="S212" s="15" t="n">
        <v>0.666666666666667</v>
      </c>
      <c r="T212" s="15" t="n">
        <v>0</v>
      </c>
      <c r="U212" s="15" t="n">
        <v>-0.00816326530612245</v>
      </c>
      <c r="V212" s="15" t="n">
        <v>0.142857142857143</v>
      </c>
    </row>
    <row r="213" customFormat="false" ht="14.9" hidden="false" customHeight="false" outlineLevel="0" collapsed="false">
      <c r="A213" s="23" t="n">
        <v>8034400</v>
      </c>
      <c r="B213" s="24" t="s">
        <v>474</v>
      </c>
      <c r="C213" s="12" t="s">
        <v>475</v>
      </c>
      <c r="D213" s="13" t="n">
        <v>45104</v>
      </c>
      <c r="E213" s="2" t="s">
        <v>77</v>
      </c>
      <c r="F213" s="15" t="n">
        <v>-0.260371959942775</v>
      </c>
      <c r="G213" s="15" t="n">
        <v>-0.4436</v>
      </c>
      <c r="H213" s="15" t="n">
        <v>-0.027</v>
      </c>
      <c r="I213" s="15" t="n">
        <v>0</v>
      </c>
      <c r="J213" s="15" t="n">
        <v>0.1538</v>
      </c>
      <c r="K213" s="15" t="n">
        <v>-0.8571</v>
      </c>
      <c r="L213" s="15" t="n">
        <v>-0.5931</v>
      </c>
      <c r="M213" s="15" t="n">
        <v>-0.2439</v>
      </c>
      <c r="N213" s="15" t="n">
        <v>0</v>
      </c>
      <c r="O213" s="15" t="n">
        <v>-0.0444</v>
      </c>
      <c r="P213" s="15" t="n">
        <v>0.6667</v>
      </c>
      <c r="Q213" s="15" t="n">
        <v>0.0741</v>
      </c>
      <c r="R213" s="15" t="n">
        <v>-0.6667</v>
      </c>
      <c r="S213" s="15" t="n">
        <v>0</v>
      </c>
      <c r="T213" s="15" t="n">
        <v>0</v>
      </c>
      <c r="U213" s="15" t="n">
        <v>0.6667</v>
      </c>
      <c r="V213" s="15" t="n">
        <v>0</v>
      </c>
    </row>
    <row r="214" customFormat="false" ht="14.9" hidden="false" customHeight="false" outlineLevel="0" collapsed="false">
      <c r="A214" s="23" t="n">
        <v>8047600</v>
      </c>
      <c r="B214" s="24" t="s">
        <v>476</v>
      </c>
      <c r="C214" s="12" t="s">
        <v>477</v>
      </c>
      <c r="D214" s="13" t="n">
        <v>45104</v>
      </c>
      <c r="E214" s="13" t="s">
        <v>43</v>
      </c>
      <c r="F214" s="15" t="n">
        <v>-0.0366177251017159</v>
      </c>
      <c r="G214" s="15" t="n">
        <v>-0.0714</v>
      </c>
      <c r="H214" s="15" t="n">
        <v>-0.1017</v>
      </c>
      <c r="I214" s="15" t="n">
        <v>-0.013</v>
      </c>
      <c r="J214" s="15" t="n">
        <v>0.04</v>
      </c>
      <c r="K214" s="15" t="n">
        <v>-0.069</v>
      </c>
      <c r="L214" s="15" t="n">
        <v>0.2</v>
      </c>
      <c r="M214" s="15" t="n">
        <v>-0.8571</v>
      </c>
      <c r="N214" s="15" t="n">
        <v>-0.1667</v>
      </c>
      <c r="O214" s="15" t="n">
        <v>0.3333</v>
      </c>
      <c r="P214" s="15" t="n">
        <v>-0.2609</v>
      </c>
      <c r="Q214" s="15" t="n">
        <v>0</v>
      </c>
      <c r="R214" s="15" t="n">
        <v>-0.0143</v>
      </c>
      <c r="S214" s="15" t="n">
        <v>0</v>
      </c>
      <c r="T214" s="15" t="n">
        <v>0</v>
      </c>
      <c r="U214" s="15" t="n">
        <v>0.0452</v>
      </c>
      <c r="V214" s="15" t="n">
        <v>0.0488</v>
      </c>
    </row>
    <row r="215" customFormat="false" ht="14.9" hidden="false" customHeight="false" outlineLevel="0" collapsed="false">
      <c r="A215" s="23" t="n">
        <v>8057845</v>
      </c>
      <c r="B215" s="24" t="s">
        <v>478</v>
      </c>
      <c r="C215" s="12" t="s">
        <v>479</v>
      </c>
      <c r="D215" s="13" t="n">
        <v>45357</v>
      </c>
      <c r="E215" s="14" t="s">
        <v>43</v>
      </c>
      <c r="F215" s="15" t="n">
        <v>-0.401639344262295</v>
      </c>
      <c r="G215" s="15" t="s">
        <v>11</v>
      </c>
      <c r="H215" s="15" t="n">
        <v>-0.188679245283019</v>
      </c>
      <c r="I215" s="15" t="n">
        <v>-0.423236514522822</v>
      </c>
      <c r="J215" s="15" t="n">
        <v>-0.404790419161677</v>
      </c>
      <c r="K215" s="15" t="s">
        <v>11</v>
      </c>
      <c r="L215" s="15" t="s">
        <v>11</v>
      </c>
      <c r="M215" s="15" t="s">
        <v>11</v>
      </c>
      <c r="N215" s="15" t="n">
        <v>-1.16279069767442</v>
      </c>
      <c r="O215" s="15" t="n">
        <v>2</v>
      </c>
      <c r="P215" s="15" t="n">
        <v>-0.231578947368421</v>
      </c>
      <c r="Q215" s="15" t="n">
        <v>2</v>
      </c>
      <c r="R215" s="15" t="n">
        <v>-0.33210332103321</v>
      </c>
      <c r="S215" s="15" t="n">
        <v>-1.95402298850575</v>
      </c>
      <c r="T215" s="15" t="n">
        <v>0</v>
      </c>
      <c r="U215" s="15" t="n">
        <v>-0.427307206068268</v>
      </c>
      <c r="V215" s="15" t="s">
        <v>11</v>
      </c>
    </row>
    <row r="216" customFormat="false" ht="14.9" hidden="false" customHeight="false" outlineLevel="0" collapsed="false">
      <c r="A216" s="23" t="n">
        <v>8033600</v>
      </c>
      <c r="B216" s="24" t="s">
        <v>480</v>
      </c>
      <c r="C216" s="12" t="s">
        <v>481</v>
      </c>
      <c r="D216" s="13" t="n">
        <v>45126</v>
      </c>
      <c r="E216" s="14" t="s">
        <v>40</v>
      </c>
      <c r="F216" s="15" t="n">
        <v>-0.036036036036036</v>
      </c>
      <c r="G216" s="15" t="n">
        <v>0.0408163265306122</v>
      </c>
      <c r="H216" s="15" t="s">
        <v>11</v>
      </c>
      <c r="I216" s="15" t="n">
        <v>0.0142857142857143</v>
      </c>
      <c r="J216" s="15" t="n">
        <v>-0.0890207715133531</v>
      </c>
      <c r="K216" s="15" t="n">
        <v>0</v>
      </c>
      <c r="L216" s="15" t="s">
        <v>11</v>
      </c>
      <c r="M216" s="15" t="n">
        <v>0.153846153846154</v>
      </c>
      <c r="N216" s="15" t="s">
        <v>11</v>
      </c>
      <c r="O216" s="15" t="s">
        <v>11</v>
      </c>
      <c r="P216" s="15" t="s">
        <v>11</v>
      </c>
      <c r="Q216" s="15" t="n">
        <v>0</v>
      </c>
      <c r="R216" s="15" t="n">
        <v>0.0147058823529412</v>
      </c>
      <c r="S216" s="15" t="s">
        <v>11</v>
      </c>
      <c r="T216" s="15" t="n">
        <v>2</v>
      </c>
      <c r="U216" s="15" t="n">
        <v>-0.0576131687242798</v>
      </c>
      <c r="V216" s="15" t="n">
        <v>-0.193548387096774</v>
      </c>
    </row>
    <row r="217" customFormat="false" ht="14.9" hidden="false" customHeight="false" outlineLevel="0" collapsed="false">
      <c r="A217" s="23" t="n">
        <v>8034700</v>
      </c>
      <c r="B217" s="24" t="s">
        <v>482</v>
      </c>
      <c r="C217" s="12" t="s">
        <v>483</v>
      </c>
      <c r="D217" s="13" t="n">
        <v>45386</v>
      </c>
      <c r="E217" s="2" t="s">
        <v>43</v>
      </c>
      <c r="F217" s="15" t="n">
        <v>0.00160042678047479</v>
      </c>
      <c r="G217" s="15" t="n">
        <v>-0.125181950509461</v>
      </c>
      <c r="H217" s="15" t="n">
        <v>-0.0671140939597315</v>
      </c>
      <c r="I217" s="15" t="n">
        <v>0.0130434782608696</v>
      </c>
      <c r="J217" s="15" t="n">
        <v>0.136487716105551</v>
      </c>
      <c r="K217" s="15" t="n">
        <v>-0.311111111111111</v>
      </c>
      <c r="L217" s="15" t="n">
        <v>-0.0944206008583691</v>
      </c>
      <c r="M217" s="15" t="n">
        <v>-0.159090909090909</v>
      </c>
      <c r="N217" s="15" t="n">
        <v>1.05676855895197</v>
      </c>
      <c r="O217" s="15" t="n">
        <v>-0.531400966183575</v>
      </c>
      <c r="P217" s="15" t="n">
        <v>-0.23</v>
      </c>
      <c r="Q217" s="15" t="n">
        <v>0.099009900990099</v>
      </c>
      <c r="R217" s="15" t="n">
        <v>-0.0127388535031847</v>
      </c>
      <c r="S217" s="15" t="n">
        <v>0</v>
      </c>
      <c r="T217" s="15" t="n">
        <v>0.149779735682819</v>
      </c>
      <c r="U217" s="15" t="n">
        <v>-0.108949416342412</v>
      </c>
      <c r="V217" s="15" t="n">
        <v>1.05343511450382</v>
      </c>
    </row>
    <row r="218" customFormat="false" ht="14.9" hidden="false" customHeight="false" outlineLevel="0" collapsed="false">
      <c r="A218" s="23" t="n">
        <v>8034900</v>
      </c>
      <c r="B218" s="24" t="s">
        <v>484</v>
      </c>
      <c r="C218" s="12" t="s">
        <v>485</v>
      </c>
      <c r="D218" s="13" t="n">
        <v>45119</v>
      </c>
      <c r="E218" s="14" t="s">
        <v>40</v>
      </c>
      <c r="F218" s="15" t="n">
        <v>-0.0258992805755396</v>
      </c>
      <c r="G218" s="15" t="n">
        <v>0.0266666666666667</v>
      </c>
      <c r="H218" s="15" t="n">
        <v>-0.156862745098039</v>
      </c>
      <c r="I218" s="15" t="n">
        <v>0.211764705882353</v>
      </c>
      <c r="J218" s="15" t="n">
        <v>-0.0552486187845304</v>
      </c>
      <c r="K218" s="15" t="n">
        <v>0</v>
      </c>
      <c r="L218" s="15" t="n">
        <v>0.106508875739645</v>
      </c>
      <c r="M218" s="15" t="n">
        <v>-1.2</v>
      </c>
      <c r="N218" s="15" t="n">
        <v>-1.38461538461538</v>
      </c>
      <c r="O218" s="15" t="n">
        <v>0.0317460317460317</v>
      </c>
      <c r="P218" s="15" t="n">
        <v>0</v>
      </c>
      <c r="Q218" s="15" t="n">
        <v>0</v>
      </c>
      <c r="R218" s="15" t="n">
        <v>0.893617021276596</v>
      </c>
      <c r="S218" s="15" t="n">
        <v>-0.8</v>
      </c>
      <c r="T218" s="15" t="n">
        <v>0.22680412371134</v>
      </c>
      <c r="U218" s="15" t="n">
        <v>0</v>
      </c>
      <c r="V218" s="15" t="n">
        <v>-0.888888888888889</v>
      </c>
    </row>
    <row r="219" customFormat="false" ht="14.9" hidden="false" customHeight="false" outlineLevel="0" collapsed="false">
      <c r="A219" s="23" t="n">
        <v>8034500</v>
      </c>
      <c r="B219" s="24" t="s">
        <v>486</v>
      </c>
      <c r="C219" s="12" t="s">
        <v>487</v>
      </c>
      <c r="D219" s="13" t="n">
        <v>45385</v>
      </c>
      <c r="E219" s="2" t="s">
        <v>43</v>
      </c>
      <c r="F219" s="15" t="n">
        <v>0.107771159440366</v>
      </c>
      <c r="G219" s="15" t="n">
        <v>-0.193315266485998</v>
      </c>
      <c r="H219" s="15" t="n">
        <v>-0.0940239043824701</v>
      </c>
      <c r="I219" s="15" t="n">
        <v>-0.122693266832918</v>
      </c>
      <c r="J219" s="15" t="n">
        <v>-0.199291856348002</v>
      </c>
      <c r="K219" s="15" t="n">
        <v>-0.673366834170854</v>
      </c>
      <c r="L219" s="15" t="n">
        <v>-0.0338983050847458</v>
      </c>
      <c r="M219" s="15" t="n">
        <v>-0.28</v>
      </c>
      <c r="N219" s="15" t="n">
        <v>0.0750853242320819</v>
      </c>
      <c r="O219" s="15" t="n">
        <v>0.0885496183206107</v>
      </c>
      <c r="P219" s="15" t="n">
        <v>-0.644951140065147</v>
      </c>
      <c r="Q219" s="15" t="n">
        <v>-0.0408163265306122</v>
      </c>
      <c r="R219" s="15" t="n">
        <v>-0.1325</v>
      </c>
      <c r="S219" s="15" t="n">
        <v>-0.108527131782946</v>
      </c>
      <c r="T219" s="15" t="n">
        <v>-0.474358974358974</v>
      </c>
      <c r="U219" s="15" t="n">
        <v>-0.0396166134185304</v>
      </c>
      <c r="V219" s="15" t="n">
        <v>-1.84</v>
      </c>
    </row>
    <row r="220" customFormat="false" ht="14.9" hidden="false" customHeight="false" outlineLevel="0" collapsed="false">
      <c r="A220" s="23" t="n">
        <v>9010560</v>
      </c>
      <c r="B220" s="24" t="s">
        <v>488</v>
      </c>
      <c r="C220" s="12" t="s">
        <v>489</v>
      </c>
      <c r="D220" s="13" t="n">
        <v>45121</v>
      </c>
      <c r="E220" s="14" t="s">
        <v>77</v>
      </c>
      <c r="F220" s="15" t="n">
        <v>-0.13953488372093</v>
      </c>
      <c r="G220" s="15" t="s">
        <v>11</v>
      </c>
      <c r="H220" s="15" t="n">
        <v>-0.139784946236559</v>
      </c>
      <c r="I220" s="15" t="n">
        <v>-0.248366013071895</v>
      </c>
      <c r="J220" s="15" t="n">
        <v>0</v>
      </c>
      <c r="K220" s="15" t="s">
        <v>11</v>
      </c>
      <c r="L220" s="15" t="s">
        <v>11</v>
      </c>
      <c r="M220" s="15" t="s">
        <v>11</v>
      </c>
      <c r="N220" s="15" t="n">
        <v>1</v>
      </c>
      <c r="O220" s="15" t="n">
        <v>-0.179710144927536</v>
      </c>
      <c r="P220" s="15" t="n">
        <v>-0.133333333333333</v>
      </c>
      <c r="Q220" s="15" t="n">
        <v>-0.285714285714286</v>
      </c>
      <c r="R220" s="15" t="n">
        <v>-0.2</v>
      </c>
      <c r="S220" s="15" t="n">
        <v>2</v>
      </c>
      <c r="T220" s="15" t="s">
        <v>11</v>
      </c>
      <c r="U220" s="15" t="n">
        <v>0.0202020202020202</v>
      </c>
      <c r="V220" s="15" t="n">
        <v>-0.0952380952380952</v>
      </c>
    </row>
    <row r="221" customFormat="false" ht="14.9" hidden="false" customHeight="false" outlineLevel="0" collapsed="false">
      <c r="A221" s="23" t="n">
        <v>9010570</v>
      </c>
      <c r="B221" s="24" t="s">
        <v>490</v>
      </c>
      <c r="C221" s="12" t="s">
        <v>491</v>
      </c>
      <c r="D221" s="13" t="n">
        <v>45124</v>
      </c>
      <c r="E221" s="14" t="s">
        <v>40</v>
      </c>
      <c r="F221" s="15" t="n">
        <v>-0.231124807395994</v>
      </c>
      <c r="G221" s="15" t="n">
        <v>-0.301030927835052</v>
      </c>
      <c r="H221" s="15" t="s">
        <v>11</v>
      </c>
      <c r="I221" s="15" t="n">
        <v>-0.0740740740740741</v>
      </c>
      <c r="J221" s="15" t="n">
        <v>0.0240963855421687</v>
      </c>
      <c r="K221" s="15" t="n">
        <v>0.571428571428571</v>
      </c>
      <c r="L221" s="15" t="n">
        <v>-0.402035623409669</v>
      </c>
      <c r="M221" s="15" t="n">
        <v>0.0512820512820513</v>
      </c>
      <c r="N221" s="15" t="s">
        <v>11</v>
      </c>
      <c r="O221" s="15" t="s">
        <v>11</v>
      </c>
      <c r="P221" s="15" t="s">
        <v>11</v>
      </c>
      <c r="Q221" s="15" t="s">
        <v>11</v>
      </c>
      <c r="R221" s="15" t="n">
        <v>-0.0606060606060606</v>
      </c>
      <c r="S221" s="15" t="n">
        <v>-0.0833333333333333</v>
      </c>
      <c r="T221" s="15" t="n">
        <v>-0.0952380952380952</v>
      </c>
      <c r="U221" s="15" t="n">
        <v>0.0645161290322581</v>
      </c>
      <c r="V221" s="15" t="s">
        <v>11</v>
      </c>
    </row>
    <row r="222" customFormat="false" ht="14.9" hidden="false" customHeight="false" outlineLevel="0" collapsed="false">
      <c r="A222" s="23" t="n">
        <v>8039700</v>
      </c>
      <c r="B222" s="24" t="s">
        <v>492</v>
      </c>
      <c r="C222" s="12" t="s">
        <v>493</v>
      </c>
      <c r="D222" s="13" t="n">
        <v>45104</v>
      </c>
      <c r="E222" s="2" t="s">
        <v>43</v>
      </c>
      <c r="F222" s="15" t="n">
        <v>-0.0419799498746867</v>
      </c>
      <c r="G222" s="15" t="n">
        <v>-0.0659</v>
      </c>
      <c r="H222" s="15" t="n">
        <v>-0.037</v>
      </c>
      <c r="I222" s="15" t="n">
        <v>-0.1684</v>
      </c>
      <c r="J222" s="15" t="n">
        <v>-0.3051</v>
      </c>
      <c r="K222" s="15" t="n">
        <v>-0.1961</v>
      </c>
      <c r="L222" s="15" t="n">
        <v>0.1508</v>
      </c>
      <c r="M222" s="15" t="n">
        <v>-1.6522</v>
      </c>
      <c r="N222" s="15" t="n">
        <v>0</v>
      </c>
      <c r="O222" s="15" t="n">
        <v>0.0233</v>
      </c>
      <c r="P222" s="15" t="n">
        <v>-0.8571</v>
      </c>
      <c r="Q222" s="15" t="n">
        <v>0</v>
      </c>
      <c r="R222" s="15" t="n">
        <v>0.1034</v>
      </c>
      <c r="S222" s="15" t="n">
        <v>-2</v>
      </c>
      <c r="T222" s="15" t="n">
        <v>0.0606</v>
      </c>
      <c r="U222" s="15" t="n">
        <v>0.0952</v>
      </c>
      <c r="V222" s="15" t="n">
        <v>-2</v>
      </c>
    </row>
    <row r="223" customFormat="false" ht="14.9" hidden="false" customHeight="false" outlineLevel="0" collapsed="false">
      <c r="A223" s="23" t="n">
        <v>9010760</v>
      </c>
      <c r="B223" s="24" t="s">
        <v>494</v>
      </c>
      <c r="C223" s="12" t="s">
        <v>495</v>
      </c>
      <c r="D223" s="13" t="n">
        <v>45124</v>
      </c>
      <c r="E223" s="14" t="s">
        <v>40</v>
      </c>
      <c r="F223" s="15" t="n">
        <v>-0.312387791741472</v>
      </c>
      <c r="G223" s="15" t="n">
        <v>-0.327974276527331</v>
      </c>
      <c r="H223" s="15" t="n">
        <v>-0.0606060606060606</v>
      </c>
      <c r="I223" s="15" t="n">
        <v>-0.898550724637681</v>
      </c>
      <c r="J223" s="15" t="n">
        <v>0</v>
      </c>
      <c r="K223" s="15" t="n">
        <v>0</v>
      </c>
      <c r="L223" s="15" t="n">
        <v>-0.0625</v>
      </c>
      <c r="M223" s="15" t="n">
        <v>-1.91111111111111</v>
      </c>
      <c r="N223" s="15" t="n">
        <v>0</v>
      </c>
      <c r="O223" s="15" t="n">
        <v>0</v>
      </c>
      <c r="P223" s="15" t="n">
        <v>-2</v>
      </c>
      <c r="Q223" s="15" t="n">
        <v>-1</v>
      </c>
      <c r="R223" s="15" t="n">
        <v>0</v>
      </c>
      <c r="S223" s="15" t="n">
        <v>-2</v>
      </c>
      <c r="T223" s="15" t="n">
        <v>0</v>
      </c>
      <c r="U223" s="15" t="n">
        <v>0</v>
      </c>
      <c r="V223" s="15" t="n">
        <v>0</v>
      </c>
    </row>
    <row r="224" customFormat="false" ht="14.25" hidden="false" customHeight="false" outlineLevel="0" collapsed="false">
      <c r="A224" s="23" t="n">
        <v>8059010</v>
      </c>
      <c r="B224" s="24" t="s">
        <v>496</v>
      </c>
      <c r="C224" s="12" t="s">
        <v>497</v>
      </c>
      <c r="D224" s="2" t="s">
        <v>11</v>
      </c>
      <c r="E224" s="2" t="s">
        <v>11</v>
      </c>
    </row>
    <row r="225" customFormat="false" ht="14.9" hidden="false" customHeight="false" outlineLevel="0" collapsed="false">
      <c r="A225" s="23" t="n">
        <v>8056550</v>
      </c>
      <c r="B225" s="24" t="s">
        <v>498</v>
      </c>
      <c r="C225" s="12" t="s">
        <v>499</v>
      </c>
      <c r="D225" s="13" t="n">
        <v>45120</v>
      </c>
      <c r="E225" s="14" t="s">
        <v>43</v>
      </c>
      <c r="F225" s="15" t="n">
        <v>-0.0898876404494382</v>
      </c>
      <c r="G225" s="15" t="n">
        <v>-0.328042328042328</v>
      </c>
      <c r="H225" s="15" t="n">
        <v>0.155102040816327</v>
      </c>
      <c r="I225" s="15" t="n">
        <v>-0.24</v>
      </c>
      <c r="J225" s="15" t="s">
        <v>11</v>
      </c>
      <c r="K225" s="15" t="s">
        <v>11</v>
      </c>
      <c r="L225" s="15" t="n">
        <v>-0.0895522388059701</v>
      </c>
      <c r="M225" s="15" t="n">
        <v>-0.909090909090909</v>
      </c>
      <c r="N225" s="15" t="n">
        <v>-0.193548387096774</v>
      </c>
      <c r="O225" s="15" t="n">
        <v>0.25414364640884</v>
      </c>
      <c r="P225" s="15" t="n">
        <v>2</v>
      </c>
      <c r="Q225" s="15" t="n">
        <v>0.0512820512820513</v>
      </c>
      <c r="R225" s="15" t="s">
        <v>11</v>
      </c>
      <c r="S225" s="15" t="n">
        <v>-0.426229508196721</v>
      </c>
      <c r="T225" s="15" t="s">
        <v>11</v>
      </c>
      <c r="U225" s="15" t="s">
        <v>11</v>
      </c>
      <c r="V225" s="15" t="s">
        <v>11</v>
      </c>
    </row>
    <row r="226" customFormat="false" ht="14.25" hidden="false" customHeight="false" outlineLevel="0" collapsed="false">
      <c r="A226" s="23" t="n">
        <v>8057895</v>
      </c>
      <c r="B226" s="24" t="s">
        <v>500</v>
      </c>
      <c r="C226" s="12" t="s">
        <v>501</v>
      </c>
      <c r="D226" s="2" t="s">
        <v>11</v>
      </c>
      <c r="E226" s="2" t="s">
        <v>11</v>
      </c>
    </row>
    <row r="227" customFormat="false" ht="14.25" hidden="false" customHeight="false" outlineLevel="0" collapsed="false">
      <c r="A227" s="23" t="n">
        <v>8057900</v>
      </c>
      <c r="B227" s="24" t="s">
        <v>502</v>
      </c>
      <c r="C227" s="12" t="s">
        <v>503</v>
      </c>
      <c r="D227" s="2" t="s">
        <v>11</v>
      </c>
      <c r="E227" s="2" t="s">
        <v>11</v>
      </c>
    </row>
    <row r="228" customFormat="false" ht="14.25" hidden="false" customHeight="false" outlineLevel="0" collapsed="false">
      <c r="A228" s="23" t="n">
        <v>8057890</v>
      </c>
      <c r="B228" s="24" t="s">
        <v>504</v>
      </c>
      <c r="C228" s="12" t="s">
        <v>505</v>
      </c>
      <c r="D228" s="2" t="s">
        <v>11</v>
      </c>
      <c r="E228" s="2" t="s">
        <v>11</v>
      </c>
    </row>
    <row r="229" customFormat="false" ht="14.9" hidden="false" customHeight="false" outlineLevel="0" collapsed="false">
      <c r="A229" s="23" t="n">
        <v>8033400</v>
      </c>
      <c r="B229" s="24" t="s">
        <v>506</v>
      </c>
      <c r="C229" s="12" t="s">
        <v>507</v>
      </c>
      <c r="D229" s="13" t="n">
        <v>45763</v>
      </c>
      <c r="E229" s="25" t="n">
        <v>0.322916666666667</v>
      </c>
      <c r="F229" s="15" t="n">
        <v>-0.1188</v>
      </c>
      <c r="G229" s="15" t="n">
        <v>-0.0102</v>
      </c>
      <c r="H229" s="15" t="n">
        <v>-0.2452</v>
      </c>
      <c r="I229" s="15" t="n">
        <v>0</v>
      </c>
      <c r="J229" s="15" t="n">
        <v>-0.1565</v>
      </c>
      <c r="K229" s="15" t="n">
        <v>-0.6</v>
      </c>
      <c r="L229" s="15" t="n">
        <v>-0.0476</v>
      </c>
      <c r="M229" s="15" t="n">
        <v>2</v>
      </c>
      <c r="N229" s="15" t="n">
        <v>-1.5</v>
      </c>
      <c r="O229" s="15" t="n">
        <v>0.1913</v>
      </c>
      <c r="P229" s="15" t="n">
        <v>0</v>
      </c>
      <c r="Q229" s="15" t="n">
        <v>0</v>
      </c>
      <c r="R229" s="15" t="n">
        <v>0</v>
      </c>
      <c r="S229" s="15" t="n">
        <v>0</v>
      </c>
      <c r="T229" s="15" t="n">
        <v>-0.8571</v>
      </c>
      <c r="U229" s="15" t="n">
        <v>0.0584</v>
      </c>
      <c r="V229" s="15" t="n">
        <v>-1.4667</v>
      </c>
    </row>
    <row r="230" customFormat="false" ht="14.9" hidden="false" customHeight="false" outlineLevel="0" collapsed="false">
      <c r="A230" s="23" t="n">
        <v>8033300</v>
      </c>
      <c r="B230" s="24" t="s">
        <v>508</v>
      </c>
      <c r="C230" s="12" t="s">
        <v>509</v>
      </c>
      <c r="D230" s="13" t="n">
        <v>45757</v>
      </c>
      <c r="E230" s="25" t="n">
        <v>0.322916666666667</v>
      </c>
      <c r="F230" s="15" t="n">
        <v>-0.1087</v>
      </c>
      <c r="G230" s="15" t="n">
        <v>-0.2158</v>
      </c>
      <c r="H230" s="15" t="n">
        <v>-0.1538</v>
      </c>
      <c r="I230" s="15" t="n">
        <v>0</v>
      </c>
      <c r="J230" s="15" t="n">
        <v>-0.0448</v>
      </c>
      <c r="K230" s="15" t="n">
        <v>-0.383</v>
      </c>
      <c r="L230" s="15" t="n">
        <v>-0.188</v>
      </c>
      <c r="M230" s="15" t="n">
        <v>0</v>
      </c>
      <c r="N230" s="15" t="n">
        <v>1.619</v>
      </c>
      <c r="O230" s="15" t="n">
        <v>-0.8679</v>
      </c>
      <c r="P230" s="15" t="n">
        <v>-0.1176</v>
      </c>
      <c r="Q230" s="15" t="n">
        <v>0</v>
      </c>
      <c r="R230" s="15" t="n">
        <v>0</v>
      </c>
      <c r="S230" s="15" t="n">
        <v>0</v>
      </c>
      <c r="T230" s="15" t="n">
        <v>-0.2857</v>
      </c>
      <c r="U230" s="15" t="n">
        <v>-0.0097</v>
      </c>
      <c r="V230" s="15" t="n">
        <v>-0.0606</v>
      </c>
    </row>
    <row r="231" customFormat="false" ht="14.9" hidden="false" customHeight="false" outlineLevel="0" collapsed="false">
      <c r="A231" s="23" t="n">
        <v>8034000</v>
      </c>
      <c r="B231" s="24" t="s">
        <v>510</v>
      </c>
      <c r="C231" s="12" t="s">
        <v>511</v>
      </c>
      <c r="D231" s="13" t="n">
        <v>45112</v>
      </c>
      <c r="E231" s="14" t="s">
        <v>43</v>
      </c>
      <c r="F231" s="15" t="n">
        <v>-0.152929493545184</v>
      </c>
      <c r="G231" s="15" t="n">
        <v>-0.323353293413174</v>
      </c>
      <c r="H231" s="15" t="n">
        <v>-0.606451612903226</v>
      </c>
      <c r="I231" s="15" t="n">
        <v>0</v>
      </c>
      <c r="J231" s="15" t="n">
        <v>-0.0198019801980198</v>
      </c>
      <c r="K231" s="15" t="n">
        <v>-0.117647058823529</v>
      </c>
      <c r="L231" s="15" t="n">
        <v>-2</v>
      </c>
      <c r="M231" s="15" t="n">
        <v>0.666666666666667</v>
      </c>
      <c r="N231" s="15" t="n">
        <v>-0.666666666666667</v>
      </c>
      <c r="O231" s="15" t="n">
        <v>-0.195121951219512</v>
      </c>
      <c r="P231" s="15" t="n">
        <v>-1.61290322580645</v>
      </c>
      <c r="Q231" s="15" t="n">
        <v>-0.0833333333333333</v>
      </c>
      <c r="R231" s="15" t="n">
        <v>0.0194174757281553</v>
      </c>
      <c r="S231" s="15" t="n">
        <v>-0.08</v>
      </c>
      <c r="T231" s="15" t="n">
        <v>0</v>
      </c>
      <c r="U231" s="15" t="n">
        <v>0.0188679245283019</v>
      </c>
      <c r="V231" s="15" t="n">
        <v>-0.476190476190476</v>
      </c>
    </row>
    <row r="232" customFormat="false" ht="14.9" hidden="false" customHeight="false" outlineLevel="0" collapsed="false">
      <c r="A232" s="23" t="n">
        <v>8012100</v>
      </c>
      <c r="B232" s="24" t="s">
        <v>512</v>
      </c>
      <c r="C232" s="12" t="s">
        <v>513</v>
      </c>
      <c r="D232" s="13" t="n">
        <v>45379</v>
      </c>
      <c r="E232" s="14" t="s">
        <v>40</v>
      </c>
      <c r="F232" s="15" t="n">
        <v>-0.0826128722382325</v>
      </c>
      <c r="G232" s="15" t="n">
        <v>-0.154639175257732</v>
      </c>
      <c r="H232" s="15" t="n">
        <v>-0.0588832487309645</v>
      </c>
      <c r="I232" s="15" t="n">
        <v>0.0246913580246914</v>
      </c>
      <c r="J232" s="15" t="n">
        <v>0.0125786163522013</v>
      </c>
      <c r="K232" s="15" t="n">
        <v>-0.125</v>
      </c>
      <c r="L232" s="15" t="n">
        <v>-0.200290275761974</v>
      </c>
      <c r="M232" s="15" t="n">
        <v>0.4</v>
      </c>
      <c r="N232" s="15" t="n">
        <v>1.15966386554622</v>
      </c>
      <c r="O232" s="15" t="n">
        <v>-0.221674876847291</v>
      </c>
      <c r="P232" s="15" t="n">
        <v>-0.296296296296296</v>
      </c>
      <c r="Q232" s="15" t="n">
        <v>0.142857142857143</v>
      </c>
      <c r="R232" s="15" t="n">
        <v>-0.0833333333333333</v>
      </c>
      <c r="S232" s="15" t="n">
        <v>0</v>
      </c>
      <c r="T232" s="15" t="n">
        <v>0.202898550724638</v>
      </c>
      <c r="U232" s="15" t="n">
        <v>-0.166666666666667</v>
      </c>
      <c r="V232" s="15" t="n">
        <v>-0.0952380952380952</v>
      </c>
    </row>
    <row r="233" customFormat="false" ht="14.9" hidden="false" customHeight="false" outlineLevel="0" collapsed="false">
      <c r="A233" s="23" t="n">
        <v>8055300</v>
      </c>
      <c r="B233" s="24" t="s">
        <v>514</v>
      </c>
      <c r="C233" s="12" t="s">
        <v>515</v>
      </c>
      <c r="D233" s="13" t="n">
        <v>45356</v>
      </c>
      <c r="E233" s="14" t="s">
        <v>43</v>
      </c>
      <c r="F233" s="15" t="n">
        <v>-0.245746691871456</v>
      </c>
      <c r="G233" s="15" t="n">
        <v>-0.00851063829787234</v>
      </c>
      <c r="H233" s="15" t="n">
        <v>-0.110429447852761</v>
      </c>
      <c r="I233" s="15" t="n">
        <v>-0.590825688073395</v>
      </c>
      <c r="J233" s="15" t="n">
        <v>-0.0745341614906832</v>
      </c>
      <c r="K233" s="15" t="n">
        <v>-0.0317460317460317</v>
      </c>
      <c r="L233" s="15" t="n">
        <v>-0.0833333333333333</v>
      </c>
      <c r="M233" s="15" t="n">
        <v>0.032258064516129</v>
      </c>
      <c r="N233" s="15" t="n">
        <v>-0.142857142857143</v>
      </c>
      <c r="O233" s="15" t="n">
        <v>0</v>
      </c>
      <c r="P233" s="15" t="n">
        <v>-0.4</v>
      </c>
      <c r="Q233" s="15" t="n">
        <v>-0.361904761904762</v>
      </c>
      <c r="R233" s="15" t="n">
        <v>-0.677165354330709</v>
      </c>
      <c r="S233" s="15" t="n">
        <v>-0.440677966101695</v>
      </c>
      <c r="T233" s="15" t="n">
        <v>0</v>
      </c>
      <c r="U233" s="15" t="n">
        <v>-0.2890625</v>
      </c>
      <c r="V233" s="15" t="n">
        <v>0.833333333333333</v>
      </c>
    </row>
    <row r="234" customFormat="false" ht="14.9" hidden="false" customHeight="false" outlineLevel="0" collapsed="false">
      <c r="A234" s="23" t="n">
        <v>8025200</v>
      </c>
      <c r="B234" s="24" t="s">
        <v>516</v>
      </c>
      <c r="C234" s="12" t="s">
        <v>517</v>
      </c>
      <c r="D234" s="13" t="n">
        <v>45383</v>
      </c>
      <c r="E234" s="2" t="s">
        <v>43</v>
      </c>
      <c r="F234" s="15" t="n">
        <v>-0.0331972789115646</v>
      </c>
      <c r="G234" s="15" t="n">
        <v>-0.0426320667284523</v>
      </c>
      <c r="H234" s="15" t="n">
        <v>0.00551724137931034</v>
      </c>
      <c r="I234" s="15" t="n">
        <v>-0.0458015267175573</v>
      </c>
      <c r="J234" s="15" t="n">
        <v>-0.081447963800905</v>
      </c>
      <c r="K234" s="15" t="n">
        <v>-0.216666666666667</v>
      </c>
      <c r="L234" s="15" t="n">
        <v>0.00784313725490196</v>
      </c>
      <c r="M234" s="15" t="n">
        <v>0</v>
      </c>
      <c r="N234" s="15" t="n">
        <v>0.0235294117647059</v>
      </c>
      <c r="O234" s="15" t="n">
        <v>0.0235910878112713</v>
      </c>
      <c r="P234" s="15" t="n">
        <v>-0.0199335548172757</v>
      </c>
      <c r="Q234" s="15" t="n">
        <v>-0.0338983050847458</v>
      </c>
      <c r="R234" s="15" t="n">
        <v>-0.125</v>
      </c>
      <c r="S234" s="15" t="n">
        <v>0.08</v>
      </c>
      <c r="T234" s="15" t="n">
        <v>-0.201754385964912</v>
      </c>
      <c r="U234" s="15" t="n">
        <v>0.156028368794326</v>
      </c>
      <c r="V234" s="15" t="n">
        <v>-0.00696864111498258</v>
      </c>
    </row>
    <row r="235" customFormat="false" ht="14.9" hidden="false" customHeight="false" outlineLevel="0" collapsed="false">
      <c r="A235" s="23" t="n">
        <v>8024800</v>
      </c>
      <c r="B235" s="24" t="s">
        <v>518</v>
      </c>
      <c r="C235" s="12" t="s">
        <v>519</v>
      </c>
      <c r="D235" s="13" t="n">
        <v>45343</v>
      </c>
      <c r="E235" s="14" t="s">
        <v>43</v>
      </c>
      <c r="F235" s="15" t="n">
        <v>-0.375106564364876</v>
      </c>
      <c r="G235" s="15" t="n">
        <v>-0.207130730050934</v>
      </c>
      <c r="H235" s="15" t="n">
        <v>-0.567685589519651</v>
      </c>
      <c r="I235" s="15" t="n">
        <v>-0.230088495575221</v>
      </c>
      <c r="J235" s="15" t="n">
        <v>-0.647482014388489</v>
      </c>
      <c r="K235" s="15" t="n">
        <v>-0.021978021978022</v>
      </c>
      <c r="L235" s="15" t="n">
        <v>-0.142581888246628</v>
      </c>
      <c r="M235" s="15" t="n">
        <v>-1.91836734693878</v>
      </c>
      <c r="N235" s="15" t="n">
        <v>0.0444444444444444</v>
      </c>
      <c r="O235" s="15" t="n">
        <v>-0.493827160493827</v>
      </c>
      <c r="P235" s="15" t="n">
        <v>-2</v>
      </c>
      <c r="Q235" s="15" t="n">
        <v>0.0674157303370787</v>
      </c>
      <c r="R235" s="15" t="n">
        <v>0.666666666666667</v>
      </c>
      <c r="S235" s="15" t="n">
        <v>-2</v>
      </c>
      <c r="T235" s="15" t="n">
        <v>-0.0909090909090909</v>
      </c>
      <c r="U235" s="15" t="n">
        <v>0</v>
      </c>
      <c r="V235" s="15" t="n">
        <v>-2</v>
      </c>
    </row>
    <row r="236" customFormat="false" ht="14.9" hidden="false" customHeight="false" outlineLevel="0" collapsed="false">
      <c r="A236" s="23" t="n">
        <v>8055200</v>
      </c>
      <c r="B236" s="24" t="s">
        <v>520</v>
      </c>
      <c r="C236" s="12" t="s">
        <v>521</v>
      </c>
      <c r="D236" s="13" t="n">
        <v>45126</v>
      </c>
      <c r="E236" s="14" t="s">
        <v>40</v>
      </c>
      <c r="F236" s="15" t="n">
        <v>-0.203327171903882</v>
      </c>
      <c r="G236" s="15" t="n">
        <v>0.0851063829787234</v>
      </c>
      <c r="H236" s="15" t="n">
        <v>-0.375</v>
      </c>
      <c r="I236" s="15" t="n">
        <v>-1.66666666666667</v>
      </c>
      <c r="J236" s="15" t="n">
        <v>-0.117647058823529</v>
      </c>
      <c r="K236" s="15" t="n">
        <v>0</v>
      </c>
      <c r="L236" s="15" t="n">
        <v>0.0782122905027933</v>
      </c>
      <c r="M236" s="15" t="n">
        <v>2</v>
      </c>
      <c r="N236" s="15" t="n">
        <v>1</v>
      </c>
      <c r="O236" s="15" t="n">
        <v>-0.188340807174888</v>
      </c>
      <c r="P236" s="15" t="n">
        <v>-2</v>
      </c>
      <c r="Q236" s="15" t="n">
        <v>0</v>
      </c>
      <c r="R236" s="15" t="n">
        <v>0</v>
      </c>
      <c r="S236" s="15" t="n">
        <v>-1.66666666666667</v>
      </c>
      <c r="T236" s="15" t="n">
        <v>-0.0246913580246914</v>
      </c>
      <c r="U236" s="15" t="n">
        <v>0</v>
      </c>
      <c r="V236" s="15" t="n">
        <v>-2</v>
      </c>
    </row>
    <row r="237" customFormat="false" ht="14.9" hidden="false" customHeight="false" outlineLevel="0" collapsed="false">
      <c r="A237" s="23" t="n">
        <v>8051100</v>
      </c>
      <c r="B237" s="24" t="s">
        <v>522</v>
      </c>
      <c r="C237" s="12" t="s">
        <v>523</v>
      </c>
      <c r="D237" s="13" t="n">
        <v>45099</v>
      </c>
      <c r="E237" s="2" t="s">
        <v>77</v>
      </c>
      <c r="F237" s="36" t="n">
        <v>-0.0196143617021277</v>
      </c>
      <c r="G237" s="36" t="n">
        <v>0</v>
      </c>
      <c r="H237" s="36" t="n">
        <v>-0.0879368658399098</v>
      </c>
      <c r="I237" s="36" t="s">
        <v>11</v>
      </c>
      <c r="J237" s="36" t="n">
        <v>0</v>
      </c>
      <c r="K237" s="36" t="n">
        <v>0.166666666666667</v>
      </c>
      <c r="L237" s="36" t="n">
        <v>-0.0113636363636364</v>
      </c>
      <c r="M237" s="36" t="s">
        <v>11</v>
      </c>
      <c r="N237" s="36" t="s">
        <v>11</v>
      </c>
      <c r="O237" s="36" t="n">
        <v>-0.10012836970475</v>
      </c>
      <c r="P237" s="36" t="n">
        <v>0</v>
      </c>
      <c r="Q237" s="36" t="s">
        <v>11</v>
      </c>
      <c r="R237" s="36" t="s">
        <v>11</v>
      </c>
      <c r="S237" s="36" t="s">
        <v>11</v>
      </c>
      <c r="T237" s="36" t="n">
        <v>-0.021978021978022</v>
      </c>
      <c r="U237" s="36" t="s">
        <v>11</v>
      </c>
      <c r="V237" s="36" t="n">
        <v>0.0246913580246914</v>
      </c>
    </row>
    <row r="238" customFormat="false" ht="15" hidden="false" customHeight="false" outlineLevel="0" collapsed="false"/>
  </sheetData>
  <autoFilter ref="A1:V153">
    <sortState ref="A2:V153">
      <sortCondition ref="A2:A153" customList=""/>
    </sortState>
  </autoFilter>
  <conditionalFormatting sqref="F2:V7 F9:V500 W60 W112">
    <cfRule type="cellIs" priority="2" operator="equal" aboveAverage="0" equalAverage="0" bottom="0" percent="0" rank="0" text="" dxfId="9">
      <formula>"NA"</formula>
    </cfRule>
    <cfRule type="expression" priority="3" aboveAverage="0" equalAverage="0" bottom="0" percent="0" rank="0" text="" dxfId="9">
      <formula>LEN(TRIM(F2))=0</formula>
    </cfRule>
    <cfRule type="cellIs" priority="4" operator="lessThan" aboveAverage="0" equalAverage="0" bottom="0" percent="0" rank="0" text="" dxfId="10">
      <formula>-0.1</formula>
    </cfRule>
    <cfRule type="cellIs" priority="5" operator="greaterThan" aboveAverage="0" equalAverage="0" bottom="0" percent="0" rank="0" text="" dxfId="11">
      <formula>0.1</formula>
    </cfRule>
    <cfRule type="cellIs" priority="6" operator="between" aboveAverage="0" equalAverage="0" bottom="0" percent="0" rank="0" text="" dxfId="12">
      <formula>0.1</formula>
      <formula>0.05</formula>
    </cfRule>
    <cfRule type="cellIs" priority="7" operator="between" aboveAverage="0" equalAverage="0" bottom="0" percent="0" rank="0" text="" dxfId="13">
      <formula>-0.1</formula>
      <formula>-0.05</formula>
    </cfRule>
    <cfRule type="cellIs" priority="8" operator="between" aboveAverage="0" equalAverage="0" bottom="0" percent="0" rank="0" text="" dxfId="14">
      <formula>-0.05</formula>
      <formula>0.05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F17" activeCellId="0" sqref="F17"/>
    </sheetView>
  </sheetViews>
  <sheetFormatPr defaultColWidth="8.6796875" defaultRowHeight="14.25" zeroHeight="false" outlineLevelRow="0" outlineLevelCol="0"/>
  <sheetData>
    <row r="1" customFormat="false" ht="14.25" hidden="false" customHeight="false" outlineLevel="0" collapsed="false">
      <c r="A1" s="44" t="s">
        <v>14</v>
      </c>
      <c r="B1" s="44"/>
      <c r="C1" s="44"/>
      <c r="D1" s="44"/>
      <c r="E1" s="44" t="s">
        <v>524</v>
      </c>
      <c r="F1" s="44"/>
      <c r="G1" s="44"/>
      <c r="H1" s="44" t="s">
        <v>525</v>
      </c>
      <c r="I1" s="44"/>
      <c r="J1" s="44"/>
      <c r="K1" s="44" t="s">
        <v>526</v>
      </c>
      <c r="L1" s="44"/>
      <c r="M1" s="44"/>
      <c r="N1" s="44" t="s">
        <v>527</v>
      </c>
      <c r="O1" s="44"/>
      <c r="P1" s="44"/>
      <c r="Q1" s="44" t="s">
        <v>528</v>
      </c>
      <c r="R1" s="44"/>
      <c r="S1" s="44"/>
    </row>
    <row r="2" customFormat="false" ht="14.25" hidden="false" customHeight="false" outlineLevel="0" collapsed="false">
      <c r="A2" s="45" t="s">
        <v>529</v>
      </c>
      <c r="B2" s="45"/>
      <c r="C2" s="45"/>
      <c r="D2" s="45"/>
      <c r="E2" s="46" t="s">
        <v>530</v>
      </c>
      <c r="F2" s="46"/>
      <c r="G2" s="46"/>
      <c r="H2" s="45" t="s">
        <v>531</v>
      </c>
      <c r="I2" s="45"/>
      <c r="J2" s="45"/>
      <c r="K2" s="45" t="s">
        <v>531</v>
      </c>
      <c r="L2" s="45"/>
      <c r="M2" s="45"/>
      <c r="N2" s="45"/>
      <c r="O2" s="45"/>
      <c r="P2" s="45"/>
      <c r="Q2" s="45"/>
      <c r="R2" s="45"/>
      <c r="S2" s="45"/>
    </row>
    <row r="3" customFormat="false" ht="14.25" hidden="false" customHeight="false" outlineLevel="0" collapsed="false">
      <c r="A3" s="45" t="s">
        <v>532</v>
      </c>
      <c r="B3" s="45"/>
      <c r="C3" s="45"/>
      <c r="D3" s="45"/>
      <c r="E3" s="46" t="s">
        <v>509</v>
      </c>
      <c r="F3" s="46"/>
      <c r="G3" s="46"/>
      <c r="H3" s="45"/>
      <c r="I3" s="45"/>
      <c r="J3" s="45"/>
      <c r="K3" s="45" t="s">
        <v>533</v>
      </c>
      <c r="L3" s="45"/>
      <c r="M3" s="45"/>
      <c r="N3" s="45"/>
      <c r="O3" s="45"/>
      <c r="P3" s="45"/>
      <c r="Q3" s="45"/>
      <c r="R3" s="45"/>
      <c r="S3" s="45"/>
    </row>
    <row r="4" customFormat="false" ht="14.25" hidden="false" customHeight="false" outlineLevel="0" collapsed="false">
      <c r="A4" s="45" t="s">
        <v>534</v>
      </c>
      <c r="B4" s="45"/>
      <c r="C4" s="45"/>
      <c r="D4" s="45"/>
      <c r="E4" s="46" t="s">
        <v>507</v>
      </c>
      <c r="F4" s="46"/>
      <c r="G4" s="46"/>
      <c r="H4" s="45"/>
      <c r="I4" s="45"/>
      <c r="J4" s="45"/>
      <c r="K4" s="45"/>
      <c r="L4" s="45"/>
      <c r="M4" s="45"/>
      <c r="N4" s="45" t="s">
        <v>535</v>
      </c>
      <c r="O4" s="45"/>
      <c r="P4" s="45"/>
      <c r="Q4" s="45"/>
      <c r="R4" s="45"/>
      <c r="S4" s="45"/>
    </row>
    <row r="5" customFormat="false" ht="14.25" hidden="false" customHeight="false" outlineLevel="0" collapsed="false">
      <c r="A5" s="45" t="s">
        <v>536</v>
      </c>
      <c r="B5" s="45"/>
      <c r="C5" s="45"/>
      <c r="D5" s="45"/>
      <c r="E5" s="46" t="s">
        <v>179</v>
      </c>
      <c r="F5" s="46"/>
      <c r="G5" s="46"/>
      <c r="H5" s="45"/>
      <c r="I5" s="45"/>
      <c r="J5" s="45"/>
      <c r="K5" s="45"/>
      <c r="L5" s="45"/>
      <c r="M5" s="45"/>
      <c r="N5" s="45"/>
      <c r="O5" s="45"/>
      <c r="P5" s="45"/>
      <c r="Q5" s="45" t="s">
        <v>537</v>
      </c>
      <c r="R5" s="45"/>
      <c r="S5" s="45"/>
    </row>
    <row r="6" customFormat="false" ht="14.25" hidden="false" customHeight="false" outlineLevel="0" collapsed="false">
      <c r="A6" s="45" t="s">
        <v>538</v>
      </c>
      <c r="B6" s="45"/>
      <c r="C6" s="45"/>
      <c r="D6" s="45"/>
      <c r="E6" s="47" t="s">
        <v>197</v>
      </c>
      <c r="F6" s="47"/>
      <c r="G6" s="47"/>
      <c r="H6" s="45"/>
      <c r="I6" s="45"/>
      <c r="J6" s="45"/>
      <c r="K6" s="45"/>
      <c r="L6" s="45"/>
      <c r="M6" s="45"/>
      <c r="N6" s="45" t="s">
        <v>539</v>
      </c>
      <c r="O6" s="45"/>
      <c r="P6" s="45"/>
      <c r="Q6" s="45" t="s">
        <v>540</v>
      </c>
      <c r="R6" s="45"/>
      <c r="S6" s="45"/>
    </row>
    <row r="7" customFormat="false" ht="14.25" hidden="false" customHeight="false" outlineLevel="0" collapsed="false">
      <c r="A7" s="45" t="s">
        <v>541</v>
      </c>
      <c r="B7" s="45"/>
      <c r="C7" s="45"/>
      <c r="D7" s="45"/>
      <c r="E7" s="48" t="s">
        <v>127</v>
      </c>
      <c r="F7" s="47"/>
      <c r="G7" s="47"/>
      <c r="H7" s="49" t="s">
        <v>542</v>
      </c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</row>
    <row r="8" customFormat="false" ht="14.25" hidden="false" customHeight="false" outlineLevel="0" collapsed="false">
      <c r="A8" s="45"/>
      <c r="B8" s="45"/>
      <c r="C8" s="45"/>
      <c r="D8" s="45"/>
      <c r="E8" s="4"/>
      <c r="F8" s="4"/>
      <c r="G8" s="4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</row>
    <row r="9" customFormat="false" ht="14.25" hidden="false" customHeight="false" outlineLevel="0" collapsed="false">
      <c r="A9" s="45"/>
      <c r="B9" s="45"/>
      <c r="C9" s="45"/>
      <c r="D9" s="45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customFormat="false" ht="14.25" hidden="false" customHeight="false" outlineLevel="0" collapsed="false">
      <c r="A10" s="45"/>
      <c r="B10" s="45"/>
      <c r="C10" s="45"/>
      <c r="D10" s="45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customFormat="false" ht="14.25" hidden="false" customHeight="false" outlineLevel="0" collapsed="false">
      <c r="A11" s="45"/>
      <c r="B11" s="45"/>
      <c r="C11" s="45"/>
      <c r="D11" s="45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customFormat="false" ht="14.25" hidden="false" customHeight="false" outlineLevel="0" collapsed="false">
      <c r="A12" s="45"/>
      <c r="B12" s="45"/>
      <c r="C12" s="45"/>
      <c r="D12" s="45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customFormat="false" ht="14.25" hidden="false" customHeight="false" outlineLevel="0" collapsed="false">
      <c r="A13" s="45"/>
      <c r="B13" s="45"/>
      <c r="C13" s="45"/>
      <c r="D13" s="45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customFormat="false" ht="14.25" hidden="false" customHeight="false" outlineLevel="0" collapsed="false">
      <c r="A14" s="45"/>
      <c r="B14" s="45"/>
      <c r="C14" s="45"/>
      <c r="D14" s="45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customFormat="false" ht="14.25" hidden="false" customHeight="false" outlineLevel="0" collapsed="false">
      <c r="A15" s="45"/>
      <c r="B15" s="45"/>
      <c r="C15" s="45"/>
      <c r="D15" s="45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customFormat="false" ht="14.25" hidden="false" customHeight="false" outlineLevel="0" collapsed="false">
      <c r="A16" s="45"/>
      <c r="B16" s="45"/>
      <c r="C16" s="45"/>
      <c r="D16" s="45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customFormat="false" ht="14.25" hidden="false" customHeight="false" outlineLevel="0" collapsed="false">
      <c r="A17" s="45"/>
      <c r="B17" s="45"/>
      <c r="C17" s="45"/>
      <c r="D17" s="45"/>
    </row>
    <row r="18" customFormat="false" ht="14.25" hidden="false" customHeight="false" outlineLevel="0" collapsed="false">
      <c r="A18" s="45"/>
      <c r="B18" s="45"/>
      <c r="C18" s="45"/>
      <c r="D18" s="45"/>
    </row>
    <row r="19" customFormat="false" ht="14.25" hidden="false" customHeight="false" outlineLevel="0" collapsed="false">
      <c r="A19" s="45"/>
      <c r="B19" s="45"/>
      <c r="C19" s="45"/>
      <c r="D19" s="45"/>
    </row>
    <row r="20" customFormat="false" ht="14.25" hidden="false" customHeight="false" outlineLevel="0" collapsed="false">
      <c r="A20" s="45"/>
      <c r="B20" s="45"/>
      <c r="C20" s="45"/>
      <c r="D20" s="45"/>
    </row>
  </sheetData>
  <mergeCells count="49">
    <mergeCell ref="A1:D1"/>
    <mergeCell ref="E1:G1"/>
    <mergeCell ref="H1:J1"/>
    <mergeCell ref="K1:M1"/>
    <mergeCell ref="N1:P1"/>
    <mergeCell ref="Q1:S1"/>
    <mergeCell ref="A2:D2"/>
    <mergeCell ref="E2:G2"/>
    <mergeCell ref="H2:J2"/>
    <mergeCell ref="K2:M2"/>
    <mergeCell ref="N2:P2"/>
    <mergeCell ref="Q2:S2"/>
    <mergeCell ref="A3:D3"/>
    <mergeCell ref="E3:G3"/>
    <mergeCell ref="H3:J3"/>
    <mergeCell ref="K3:M3"/>
    <mergeCell ref="N3:P3"/>
    <mergeCell ref="Q3:S3"/>
    <mergeCell ref="A4:D4"/>
    <mergeCell ref="E4:G4"/>
    <mergeCell ref="H4:J4"/>
    <mergeCell ref="K4:M4"/>
    <mergeCell ref="N4:P5"/>
    <mergeCell ref="Q4:S4"/>
    <mergeCell ref="A5:D5"/>
    <mergeCell ref="E5:G5"/>
    <mergeCell ref="H5:J5"/>
    <mergeCell ref="K5:M5"/>
    <mergeCell ref="Q5:S5"/>
    <mergeCell ref="A6:D6"/>
    <mergeCell ref="H6:J6"/>
    <mergeCell ref="K6:M6"/>
    <mergeCell ref="N6:P6"/>
    <mergeCell ref="Q6:S6"/>
    <mergeCell ref="A7:D7"/>
    <mergeCell ref="H7:S8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20:D2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C1" colorId="64" zoomScale="60" zoomScaleNormal="60" zoomScalePageLayoutView="100" workbookViewId="0">
      <pane xSplit="0" ySplit="1" topLeftCell="A2" activePane="bottomLeft" state="frozen"/>
      <selection pane="topLeft" activeCell="C1" activeCellId="0" sqref="C1"/>
      <selection pane="bottomLeft" activeCell="G17" activeCellId="0" sqref="G17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3.42"/>
    <col collapsed="false" customWidth="true" hidden="false" outlineLevel="0" max="3" min="3" style="0" width="15.71"/>
    <col collapsed="false" customWidth="true" hidden="false" outlineLevel="0" max="4" min="4" style="2" width="9.71"/>
    <col collapsed="false" customWidth="true" hidden="false" outlineLevel="0" max="5" min="5" style="0" width="15.29"/>
    <col collapsed="false" customWidth="true" hidden="false" outlineLevel="0" max="6" min="6" style="36" width="9.57"/>
    <col collapsed="false" customWidth="true" hidden="false" outlineLevel="0" max="7" min="7" style="36" width="12.29"/>
    <col collapsed="false" customWidth="true" hidden="false" outlineLevel="0" max="8" min="8" style="36" width="13"/>
    <col collapsed="false" customWidth="true" hidden="false" outlineLevel="0" max="9" min="9" style="36" width="12.57"/>
    <col collapsed="false" customWidth="true" hidden="false" outlineLevel="0" max="10" min="10" style="36" width="12.29"/>
    <col collapsed="false" customWidth="false" hidden="false" outlineLevel="0" max="22" min="11" style="36" width="8.71"/>
  </cols>
  <sheetData>
    <row r="1" s="22" customFormat="true" ht="17.9" hidden="false" customHeight="false" outlineLevel="0" collapsed="false">
      <c r="A1" s="50" t="s">
        <v>13</v>
      </c>
      <c r="B1" s="51" t="s">
        <v>14</v>
      </c>
      <c r="C1" s="52" t="s">
        <v>543</v>
      </c>
      <c r="D1" s="53" t="s">
        <v>16</v>
      </c>
      <c r="E1" s="54" t="s">
        <v>17</v>
      </c>
      <c r="F1" s="55" t="s">
        <v>5</v>
      </c>
      <c r="G1" s="55" t="s">
        <v>18</v>
      </c>
      <c r="H1" s="55" t="s">
        <v>19</v>
      </c>
      <c r="I1" s="55" t="s">
        <v>20</v>
      </c>
      <c r="J1" s="55" t="s">
        <v>21</v>
      </c>
      <c r="K1" s="55" t="s">
        <v>22</v>
      </c>
      <c r="L1" s="55" t="s">
        <v>23</v>
      </c>
      <c r="M1" s="55" t="s">
        <v>24</v>
      </c>
      <c r="N1" s="55" t="s">
        <v>25</v>
      </c>
      <c r="O1" s="55" t="s">
        <v>26</v>
      </c>
      <c r="P1" s="55" t="s">
        <v>27</v>
      </c>
      <c r="Q1" s="55" t="s">
        <v>28</v>
      </c>
      <c r="R1" s="55" t="s">
        <v>29</v>
      </c>
      <c r="S1" s="55" t="s">
        <v>30</v>
      </c>
      <c r="T1" s="55" t="s">
        <v>31</v>
      </c>
      <c r="U1" s="55" t="s">
        <v>32</v>
      </c>
      <c r="V1" s="55" t="s">
        <v>33</v>
      </c>
    </row>
    <row r="2" customFormat="false" ht="14.25" hidden="false" customHeight="false" outlineLevel="0" collapsed="false">
      <c r="A2" s="23" t="n">
        <v>8059100</v>
      </c>
      <c r="B2" s="24" t="s">
        <v>34</v>
      </c>
      <c r="C2" s="4" t="s">
        <v>6</v>
      </c>
      <c r="D2" s="13" t="n">
        <v>45720</v>
      </c>
      <c r="E2" s="56" t="n">
        <v>0.364583333333333</v>
      </c>
      <c r="F2" s="4" t="n">
        <v>207</v>
      </c>
      <c r="G2" s="5" t="n">
        <v>12</v>
      </c>
      <c r="H2" s="5" t="n">
        <v>41</v>
      </c>
      <c r="I2" s="5" t="n">
        <v>64</v>
      </c>
      <c r="J2" s="5" t="n">
        <v>90</v>
      </c>
      <c r="K2" s="4" t="n">
        <v>0</v>
      </c>
      <c r="L2" s="4" t="n">
        <v>11</v>
      </c>
      <c r="M2" s="4" t="n">
        <v>1</v>
      </c>
      <c r="N2" s="4" t="n">
        <v>18</v>
      </c>
      <c r="O2" s="4" t="n">
        <v>8</v>
      </c>
      <c r="P2" s="4" t="n">
        <v>15</v>
      </c>
      <c r="Q2" s="4" t="n">
        <v>0</v>
      </c>
      <c r="R2" s="4" t="n">
        <v>39</v>
      </c>
      <c r="S2" s="4" t="n">
        <v>25</v>
      </c>
      <c r="T2" s="4" t="n">
        <v>53</v>
      </c>
      <c r="U2" s="4" t="n">
        <v>36</v>
      </c>
      <c r="V2" s="4" t="n">
        <v>1</v>
      </c>
    </row>
    <row r="3" customFormat="false" ht="14.25" hidden="false" customHeight="false" outlineLevel="0" collapsed="false">
      <c r="A3" s="23" t="n">
        <v>8008400</v>
      </c>
      <c r="B3" s="24" t="s">
        <v>38</v>
      </c>
      <c r="C3" s="4" t="s">
        <v>544</v>
      </c>
      <c r="D3" s="13" t="n">
        <v>45846</v>
      </c>
      <c r="E3" s="25" t="n">
        <v>0.53125</v>
      </c>
      <c r="F3" s="4" t="n">
        <v>521</v>
      </c>
      <c r="G3" s="4" t="n">
        <v>178</v>
      </c>
      <c r="H3" s="4" t="n">
        <v>162</v>
      </c>
      <c r="I3" s="4" t="n">
        <v>87</v>
      </c>
      <c r="J3" s="4" t="n">
        <v>94</v>
      </c>
      <c r="K3" s="4" t="n">
        <v>37</v>
      </c>
      <c r="L3" s="4" t="n">
        <v>125</v>
      </c>
      <c r="M3" s="4" t="n">
        <v>16</v>
      </c>
      <c r="N3" s="4" t="n">
        <v>9</v>
      </c>
      <c r="O3" s="4" t="n">
        <v>132</v>
      </c>
      <c r="P3" s="4" t="n">
        <v>21</v>
      </c>
      <c r="Q3" s="4" t="n">
        <v>31</v>
      </c>
      <c r="R3" s="4" t="n">
        <v>37</v>
      </c>
      <c r="S3" s="4" t="n">
        <v>19</v>
      </c>
      <c r="T3" s="4" t="n">
        <v>36</v>
      </c>
      <c r="U3" s="4" t="n">
        <v>22</v>
      </c>
      <c r="V3" s="4" t="n">
        <v>36</v>
      </c>
    </row>
    <row r="4" customFormat="false" ht="14.25" hidden="false" customHeight="false" outlineLevel="0" collapsed="false">
      <c r="A4" s="23" t="n">
        <v>8018400</v>
      </c>
      <c r="B4" s="24" t="s">
        <v>41</v>
      </c>
      <c r="C4" s="4" t="s">
        <v>544</v>
      </c>
      <c r="D4" s="13" t="n">
        <v>45841</v>
      </c>
      <c r="E4" s="25" t="n">
        <v>0.53125</v>
      </c>
      <c r="F4" s="4" t="n">
        <v>699</v>
      </c>
      <c r="G4" s="4" t="n">
        <v>268</v>
      </c>
      <c r="H4" s="4" t="n">
        <v>226</v>
      </c>
      <c r="I4" s="4" t="n">
        <v>60</v>
      </c>
      <c r="J4" s="4" t="n">
        <v>145</v>
      </c>
      <c r="K4" s="4" t="n">
        <v>64</v>
      </c>
      <c r="L4" s="4" t="n">
        <v>186</v>
      </c>
      <c r="M4" s="4" t="n">
        <v>18</v>
      </c>
      <c r="N4" s="4" t="n">
        <v>27</v>
      </c>
      <c r="O4" s="4" t="n">
        <v>175</v>
      </c>
      <c r="P4" s="4" t="n">
        <v>24</v>
      </c>
      <c r="Q4" s="4" t="n">
        <v>12</v>
      </c>
      <c r="R4" s="4" t="n">
        <v>23</v>
      </c>
      <c r="S4" s="4" t="n">
        <v>25</v>
      </c>
      <c r="T4" s="4" t="n">
        <v>43</v>
      </c>
      <c r="U4" s="4" t="n">
        <v>35</v>
      </c>
      <c r="V4" s="4" t="n">
        <v>67</v>
      </c>
    </row>
    <row r="5" customFormat="false" ht="14.25" hidden="false" customHeight="false" outlineLevel="0" collapsed="false">
      <c r="A5" s="23" t="n">
        <v>8044600</v>
      </c>
      <c r="B5" s="24" t="s">
        <v>44</v>
      </c>
      <c r="C5" s="4" t="s">
        <v>6</v>
      </c>
      <c r="D5" s="13" t="n">
        <v>45845</v>
      </c>
      <c r="E5" s="25" t="n">
        <v>0.625</v>
      </c>
      <c r="F5" s="4" t="n">
        <v>471</v>
      </c>
      <c r="G5" s="4" t="n">
        <v>251</v>
      </c>
      <c r="H5" s="4" t="n">
        <v>192</v>
      </c>
      <c r="I5" s="4" t="n">
        <v>9</v>
      </c>
      <c r="J5" s="4" t="n">
        <v>19</v>
      </c>
      <c r="K5" s="4" t="n">
        <v>15</v>
      </c>
      <c r="L5" s="4" t="n">
        <v>227</v>
      </c>
      <c r="M5" s="4" t="n">
        <v>9</v>
      </c>
      <c r="N5" s="4" t="n">
        <v>19</v>
      </c>
      <c r="O5" s="4" t="n">
        <v>169</v>
      </c>
      <c r="P5" s="4" t="n">
        <v>4</v>
      </c>
      <c r="Q5" s="4" t="n">
        <v>8</v>
      </c>
      <c r="R5" s="4" t="n">
        <v>1</v>
      </c>
      <c r="S5" s="4" t="n">
        <v>0</v>
      </c>
      <c r="T5" s="4" t="n">
        <v>8</v>
      </c>
      <c r="U5" s="4" t="n">
        <v>2</v>
      </c>
      <c r="V5" s="4" t="n">
        <v>9</v>
      </c>
    </row>
    <row r="6" customFormat="false" ht="14.25" hidden="false" customHeight="false" outlineLevel="0" collapsed="false">
      <c r="A6" s="23" t="n">
        <v>8022400</v>
      </c>
      <c r="B6" s="24" t="s">
        <v>46</v>
      </c>
      <c r="C6" s="4" t="s">
        <v>544</v>
      </c>
      <c r="D6" s="13" t="n">
        <v>45845</v>
      </c>
      <c r="E6" s="25" t="n">
        <v>0.625</v>
      </c>
      <c r="F6" s="4" t="n">
        <v>477</v>
      </c>
      <c r="G6" s="4" t="n">
        <v>180</v>
      </c>
      <c r="H6" s="4" t="n">
        <v>195</v>
      </c>
      <c r="I6" s="4" t="n">
        <v>72</v>
      </c>
      <c r="J6" s="4" t="n">
        <v>30</v>
      </c>
      <c r="K6" s="4" t="n">
        <v>6</v>
      </c>
      <c r="L6" s="4" t="n">
        <v>174</v>
      </c>
      <c r="M6" s="4" t="n">
        <v>0</v>
      </c>
      <c r="N6" s="4" t="n">
        <v>7</v>
      </c>
      <c r="O6" s="4" t="n">
        <v>185</v>
      </c>
      <c r="P6" s="4" t="n">
        <v>3</v>
      </c>
      <c r="Q6" s="4" t="n">
        <v>53</v>
      </c>
      <c r="R6" s="4" t="n">
        <v>14</v>
      </c>
      <c r="S6" s="4" t="n">
        <v>5</v>
      </c>
      <c r="T6" s="4" t="n">
        <v>7</v>
      </c>
      <c r="U6" s="4" t="n">
        <v>18</v>
      </c>
      <c r="V6" s="4" t="n">
        <v>5</v>
      </c>
    </row>
    <row r="7" customFormat="false" ht="14.25" hidden="false" customHeight="false" outlineLevel="0" collapsed="false">
      <c r="A7" s="23" t="n">
        <v>8052100</v>
      </c>
      <c r="B7" s="24" t="s">
        <v>48</v>
      </c>
      <c r="C7" s="4" t="s">
        <v>6</v>
      </c>
      <c r="D7" s="13" t="n">
        <v>45772</v>
      </c>
      <c r="E7" s="32" t="n">
        <v>0.322916666666667</v>
      </c>
      <c r="F7" s="4" t="n">
        <v>273</v>
      </c>
      <c r="G7" s="4" t="n">
        <v>111</v>
      </c>
      <c r="H7" s="4" t="n">
        <v>126</v>
      </c>
      <c r="I7" s="4" t="n">
        <v>28</v>
      </c>
      <c r="J7" s="4" t="n">
        <v>8</v>
      </c>
      <c r="K7" s="4" t="n">
        <v>1</v>
      </c>
      <c r="L7" s="4" t="n">
        <v>105</v>
      </c>
      <c r="M7" s="4" t="n">
        <v>5</v>
      </c>
      <c r="N7" s="4" t="n">
        <v>4</v>
      </c>
      <c r="O7" s="4" t="n">
        <v>117</v>
      </c>
      <c r="P7" s="4" t="n">
        <v>5</v>
      </c>
      <c r="Q7" s="4" t="n">
        <v>13</v>
      </c>
      <c r="R7" s="4" t="n">
        <v>1</v>
      </c>
      <c r="S7" s="4" t="n">
        <v>14</v>
      </c>
      <c r="T7" s="4" t="n">
        <v>4</v>
      </c>
      <c r="U7" s="4" t="n">
        <v>0</v>
      </c>
      <c r="V7" s="4" t="n">
        <v>4</v>
      </c>
    </row>
    <row r="8" customFormat="false" ht="14.25" hidden="false" customHeight="false" outlineLevel="0" collapsed="false">
      <c r="A8" s="23" t="n">
        <v>8037200</v>
      </c>
      <c r="B8" s="24" t="s">
        <v>51</v>
      </c>
      <c r="C8" s="4" t="s">
        <v>11</v>
      </c>
      <c r="D8" s="2" t="s">
        <v>11</v>
      </c>
      <c r="E8" s="2" t="s">
        <v>11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customFormat="false" ht="14.25" hidden="false" customHeight="false" outlineLevel="0" collapsed="false">
      <c r="A9" s="23" t="n">
        <v>8057300</v>
      </c>
      <c r="B9" s="24" t="s">
        <v>53</v>
      </c>
      <c r="C9" s="4" t="s">
        <v>11</v>
      </c>
      <c r="D9" s="2" t="s">
        <v>11</v>
      </c>
      <c r="E9" s="2" t="s">
        <v>11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customFormat="false" ht="14.25" hidden="false" customHeight="false" outlineLevel="0" collapsed="false">
      <c r="A10" s="23" t="n">
        <v>8051400</v>
      </c>
      <c r="B10" s="24" t="s">
        <v>55</v>
      </c>
      <c r="C10" s="4" t="s">
        <v>6</v>
      </c>
      <c r="D10" s="13" t="n">
        <v>45776</v>
      </c>
      <c r="E10" s="25" t="n">
        <v>0.34375</v>
      </c>
      <c r="F10" s="4" t="n">
        <v>190</v>
      </c>
      <c r="G10" s="4" t="n">
        <v>64</v>
      </c>
      <c r="H10" s="4" t="n">
        <v>49</v>
      </c>
      <c r="I10" s="4" t="n">
        <v>41</v>
      </c>
      <c r="J10" s="4" t="n">
        <v>36</v>
      </c>
      <c r="K10" s="4" t="n">
        <v>29</v>
      </c>
      <c r="L10" s="4" t="n">
        <v>35</v>
      </c>
      <c r="M10" s="4" t="n">
        <v>0</v>
      </c>
      <c r="N10" s="4" t="n">
        <v>5</v>
      </c>
      <c r="O10" s="4" t="n">
        <v>22</v>
      </c>
      <c r="P10" s="4" t="n">
        <v>22</v>
      </c>
      <c r="Q10" s="4" t="n">
        <v>2</v>
      </c>
      <c r="R10" s="4" t="n">
        <v>27</v>
      </c>
      <c r="S10" s="4" t="n">
        <v>12</v>
      </c>
      <c r="T10" s="4" t="n">
        <v>15</v>
      </c>
      <c r="U10" s="4" t="n">
        <v>5</v>
      </c>
      <c r="V10" s="4" t="n">
        <v>16</v>
      </c>
    </row>
    <row r="11" customFormat="false" ht="14.25" hidden="false" customHeight="false" outlineLevel="0" collapsed="false">
      <c r="A11" s="23" t="n">
        <v>8037400</v>
      </c>
      <c r="B11" s="24" t="s">
        <v>58</v>
      </c>
      <c r="C11" s="4" t="s">
        <v>6</v>
      </c>
      <c r="D11" s="13" t="n">
        <v>45777</v>
      </c>
      <c r="E11" s="25" t="n">
        <v>0.322916666666667</v>
      </c>
      <c r="F11" s="4" t="n">
        <v>308</v>
      </c>
      <c r="G11" s="4" t="n">
        <v>152</v>
      </c>
      <c r="H11" s="4" t="n">
        <v>133</v>
      </c>
      <c r="I11" s="4" t="n">
        <v>11</v>
      </c>
      <c r="J11" s="4" t="n">
        <v>12</v>
      </c>
      <c r="K11" s="4" t="n">
        <v>4</v>
      </c>
      <c r="L11" s="4" t="n">
        <v>145</v>
      </c>
      <c r="M11" s="4" t="n">
        <v>3</v>
      </c>
      <c r="N11" s="4" t="n">
        <v>6</v>
      </c>
      <c r="O11" s="4" t="n">
        <v>122</v>
      </c>
      <c r="P11" s="4" t="n">
        <v>5</v>
      </c>
      <c r="Q11" s="4" t="n">
        <v>8</v>
      </c>
      <c r="R11" s="4" t="n">
        <v>3</v>
      </c>
      <c r="S11" s="4" t="n">
        <v>0</v>
      </c>
      <c r="T11" s="4" t="n">
        <v>8</v>
      </c>
      <c r="U11" s="4" t="n">
        <v>3</v>
      </c>
      <c r="V11" s="4" t="n">
        <v>1</v>
      </c>
    </row>
    <row r="12" customFormat="false" ht="14.25" hidden="false" customHeight="false" outlineLevel="0" collapsed="false">
      <c r="A12" s="23" t="n">
        <v>8037300</v>
      </c>
      <c r="B12" s="24" t="s">
        <v>60</v>
      </c>
      <c r="C12" s="4" t="s">
        <v>544</v>
      </c>
      <c r="D12" s="13" t="n">
        <v>45778</v>
      </c>
      <c r="E12" s="25" t="n">
        <v>0.322916666666667</v>
      </c>
      <c r="F12" s="4" t="n">
        <v>380</v>
      </c>
      <c r="G12" s="4" t="n">
        <v>130</v>
      </c>
      <c r="H12" s="4" t="n">
        <v>155</v>
      </c>
      <c r="I12" s="4" t="n">
        <v>74</v>
      </c>
      <c r="J12" s="4" t="n">
        <v>21</v>
      </c>
      <c r="K12" s="4" t="n">
        <v>4</v>
      </c>
      <c r="L12" s="4" t="n">
        <v>107</v>
      </c>
      <c r="M12" s="4" t="n">
        <v>19</v>
      </c>
      <c r="N12" s="4" t="n">
        <v>10</v>
      </c>
      <c r="O12" s="4" t="n">
        <v>123</v>
      </c>
      <c r="P12" s="4" t="n">
        <v>22</v>
      </c>
      <c r="Q12" s="4" t="n">
        <v>31</v>
      </c>
      <c r="R12" s="4" t="n">
        <v>20</v>
      </c>
      <c r="S12" s="4" t="n">
        <v>23</v>
      </c>
      <c r="T12" s="4" t="n">
        <v>12</v>
      </c>
      <c r="U12" s="4" t="n">
        <v>8</v>
      </c>
      <c r="V12" s="4" t="n">
        <v>1</v>
      </c>
    </row>
    <row r="13" customFormat="false" ht="14.25" hidden="false" customHeight="false" outlineLevel="0" collapsed="false">
      <c r="A13" s="23" t="n">
        <v>8048500</v>
      </c>
      <c r="B13" s="24" t="s">
        <v>62</v>
      </c>
      <c r="C13" s="4" t="s">
        <v>544</v>
      </c>
      <c r="D13" s="13" t="n">
        <v>45812</v>
      </c>
      <c r="E13" s="25" t="n">
        <v>0.635416666666667</v>
      </c>
      <c r="F13" s="4" t="n">
        <v>273</v>
      </c>
      <c r="G13" s="4" t="n">
        <v>120</v>
      </c>
      <c r="H13" s="4" t="n">
        <v>121</v>
      </c>
      <c r="I13" s="4" t="n">
        <v>10</v>
      </c>
      <c r="J13" s="4" t="n">
        <v>22</v>
      </c>
      <c r="K13" s="4" t="n">
        <v>6</v>
      </c>
      <c r="L13" s="4" t="n">
        <v>114</v>
      </c>
      <c r="M13" s="4" t="n">
        <v>0</v>
      </c>
      <c r="N13" s="4" t="n">
        <v>3</v>
      </c>
      <c r="O13" s="4" t="n">
        <v>114</v>
      </c>
      <c r="P13" s="4" t="n">
        <v>4</v>
      </c>
      <c r="Q13" s="4" t="n">
        <v>1</v>
      </c>
      <c r="R13" s="4" t="n">
        <v>4</v>
      </c>
      <c r="S13" s="4" t="n">
        <v>5</v>
      </c>
      <c r="T13" s="4" t="n">
        <v>4</v>
      </c>
      <c r="U13" s="4" t="n">
        <v>7</v>
      </c>
      <c r="V13" s="4" t="n">
        <v>11</v>
      </c>
    </row>
    <row r="14" customFormat="false" ht="14.25" hidden="false" customHeight="false" outlineLevel="0" collapsed="false">
      <c r="A14" s="23" t="n">
        <v>8052000</v>
      </c>
      <c r="B14" s="24" t="s">
        <v>65</v>
      </c>
      <c r="C14" s="4" t="s">
        <v>544</v>
      </c>
      <c r="D14" s="13" t="n">
        <v>45812</v>
      </c>
      <c r="E14" s="25" t="n">
        <v>0.354166666666667</v>
      </c>
      <c r="F14" s="4" t="n">
        <v>176</v>
      </c>
      <c r="G14" s="4" t="n">
        <v>89</v>
      </c>
      <c r="H14" s="4" t="n">
        <v>74</v>
      </c>
      <c r="I14" s="4" t="n">
        <v>2</v>
      </c>
      <c r="J14" s="4" t="n">
        <v>11</v>
      </c>
      <c r="K14" s="4" t="n">
        <v>5</v>
      </c>
      <c r="L14" s="4" t="n">
        <v>83</v>
      </c>
      <c r="M14" s="4" t="n">
        <v>1</v>
      </c>
      <c r="N14" s="4" t="n">
        <v>0</v>
      </c>
      <c r="O14" s="4" t="n">
        <v>70</v>
      </c>
      <c r="P14" s="4" t="n">
        <v>4</v>
      </c>
      <c r="Q14" s="4" t="n">
        <v>0</v>
      </c>
      <c r="R14" s="4" t="n">
        <v>0</v>
      </c>
      <c r="S14" s="4" t="n">
        <v>2</v>
      </c>
      <c r="T14" s="4" t="n">
        <v>4</v>
      </c>
      <c r="U14" s="4" t="n">
        <v>0</v>
      </c>
      <c r="V14" s="4" t="n">
        <v>7</v>
      </c>
    </row>
    <row r="15" customFormat="false" ht="14.25" hidden="false" customHeight="false" outlineLevel="0" collapsed="false">
      <c r="A15" s="23" t="n">
        <v>8015500</v>
      </c>
      <c r="B15" s="24" t="s">
        <v>67</v>
      </c>
      <c r="C15" s="4" t="s">
        <v>11</v>
      </c>
      <c r="D15" s="2" t="s">
        <v>11</v>
      </c>
      <c r="E15" s="2" t="s">
        <v>11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4.25" hidden="false" customHeight="false" outlineLevel="0" collapsed="false">
      <c r="A16" s="23" t="n">
        <v>8025600</v>
      </c>
      <c r="B16" s="24" t="s">
        <v>69</v>
      </c>
      <c r="C16" s="4" t="s">
        <v>11</v>
      </c>
      <c r="D16" s="2" t="s">
        <v>11</v>
      </c>
      <c r="E16" s="2" t="s">
        <v>11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customFormat="false" ht="14.25" hidden="false" customHeight="false" outlineLevel="0" collapsed="false">
      <c r="A17" s="23" t="n">
        <v>8043800</v>
      </c>
      <c r="B17" s="24" t="s">
        <v>71</v>
      </c>
      <c r="C17" s="4" t="s">
        <v>11</v>
      </c>
      <c r="D17" s="2" t="s">
        <v>11</v>
      </c>
      <c r="E17" s="2" t="s">
        <v>11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customFormat="false" ht="14.25" hidden="false" customHeight="false" outlineLevel="0" collapsed="false">
      <c r="A18" s="23" t="n">
        <v>8013100</v>
      </c>
      <c r="B18" s="24" t="s">
        <v>73</v>
      </c>
      <c r="C18" s="4" t="s">
        <v>11</v>
      </c>
      <c r="D18" s="2" t="s">
        <v>11</v>
      </c>
      <c r="E18" s="2" t="s">
        <v>11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customFormat="false" ht="14.25" hidden="false" customHeight="false" outlineLevel="0" collapsed="false">
      <c r="A19" s="23" t="n">
        <v>8038800</v>
      </c>
      <c r="B19" s="24" t="s">
        <v>75</v>
      </c>
      <c r="C19" s="4" t="s">
        <v>6</v>
      </c>
      <c r="D19" s="13" t="n">
        <v>45845</v>
      </c>
      <c r="E19" s="25" t="n">
        <v>0.322916666666667</v>
      </c>
      <c r="F19" s="4" t="n">
        <v>576</v>
      </c>
      <c r="G19" s="4" t="n">
        <v>277</v>
      </c>
      <c r="H19" s="4" t="n">
        <v>248</v>
      </c>
      <c r="I19" s="4" t="n">
        <v>33</v>
      </c>
      <c r="J19" s="4" t="n">
        <v>18</v>
      </c>
      <c r="K19" s="4" t="n">
        <v>14</v>
      </c>
      <c r="L19" s="4" t="n">
        <v>244</v>
      </c>
      <c r="M19" s="4" t="n">
        <v>19</v>
      </c>
      <c r="N19" s="4" t="n">
        <v>33</v>
      </c>
      <c r="O19" s="4" t="n">
        <v>147</v>
      </c>
      <c r="P19" s="4" t="n">
        <v>68</v>
      </c>
      <c r="Q19" s="4" t="n">
        <v>5</v>
      </c>
      <c r="R19" s="4" t="n">
        <v>1</v>
      </c>
      <c r="S19" s="4" t="n">
        <v>27</v>
      </c>
      <c r="T19" s="4" t="n">
        <v>16</v>
      </c>
      <c r="U19" s="4" t="n">
        <v>0</v>
      </c>
      <c r="V19" s="4" t="n">
        <v>2</v>
      </c>
    </row>
    <row r="20" customFormat="false" ht="14.25" hidden="false" customHeight="false" outlineLevel="0" collapsed="false">
      <c r="A20" s="23" t="n">
        <v>8021000</v>
      </c>
      <c r="B20" s="24" t="s">
        <v>78</v>
      </c>
      <c r="C20" s="4" t="s">
        <v>11</v>
      </c>
      <c r="D20" s="2" t="s">
        <v>11</v>
      </c>
      <c r="E20" s="2" t="s">
        <v>11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customFormat="false" ht="14.25" hidden="false" customHeight="false" outlineLevel="0" collapsed="false">
      <c r="A21" s="23" t="n">
        <v>8029100</v>
      </c>
      <c r="B21" s="24" t="s">
        <v>80</v>
      </c>
      <c r="C21" s="4" t="s">
        <v>11</v>
      </c>
      <c r="D21" s="2" t="s">
        <v>11</v>
      </c>
      <c r="E21" s="2" t="s">
        <v>11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customFormat="false" ht="14.25" hidden="false" customHeight="false" outlineLevel="0" collapsed="false">
      <c r="A22" s="23" t="n">
        <v>8013500</v>
      </c>
      <c r="B22" s="24" t="s">
        <v>82</v>
      </c>
      <c r="C22" s="4" t="s">
        <v>11</v>
      </c>
      <c r="D22" s="2" t="s">
        <v>11</v>
      </c>
      <c r="E22" s="2" t="s">
        <v>11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customFormat="false" ht="14.25" hidden="false" customHeight="false" outlineLevel="0" collapsed="false">
      <c r="A23" s="23" t="n">
        <v>8031600</v>
      </c>
      <c r="B23" s="24" t="s">
        <v>84</v>
      </c>
      <c r="C23" s="4" t="s">
        <v>11</v>
      </c>
      <c r="D23" s="2" t="s">
        <v>11</v>
      </c>
      <c r="E23" s="2" t="s">
        <v>11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4.25" hidden="false" customHeight="false" outlineLevel="0" collapsed="false">
      <c r="A24" s="23" t="n">
        <v>8052700</v>
      </c>
      <c r="B24" s="24" t="s">
        <v>86</v>
      </c>
      <c r="C24" s="4" t="s">
        <v>11</v>
      </c>
      <c r="D24" s="2" t="s">
        <v>11</v>
      </c>
      <c r="E24" s="2" t="s">
        <v>11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customFormat="false" ht="14.25" hidden="false" customHeight="false" outlineLevel="0" collapsed="false">
      <c r="A25" s="23" t="n">
        <v>8005200</v>
      </c>
      <c r="B25" s="24" t="s">
        <v>88</v>
      </c>
      <c r="C25" s="4" t="s">
        <v>11</v>
      </c>
      <c r="D25" s="2" t="s">
        <v>11</v>
      </c>
      <c r="E25" s="2" t="s">
        <v>11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customFormat="false" ht="14.25" hidden="false" customHeight="false" outlineLevel="0" collapsed="false">
      <c r="A26" s="23" t="n">
        <v>8024100</v>
      </c>
      <c r="B26" s="24" t="s">
        <v>90</v>
      </c>
      <c r="C26" s="4" t="s">
        <v>11</v>
      </c>
      <c r="D26" s="2" t="s">
        <v>11</v>
      </c>
      <c r="E26" s="2" t="s">
        <v>11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customFormat="false" ht="14.25" hidden="false" customHeight="false" outlineLevel="0" collapsed="false">
      <c r="A27" s="23" t="n">
        <v>8056000</v>
      </c>
      <c r="B27" s="24" t="s">
        <v>92</v>
      </c>
      <c r="C27" s="4" t="s">
        <v>11</v>
      </c>
      <c r="D27" s="2" t="s">
        <v>11</v>
      </c>
      <c r="E27" s="2" t="s">
        <v>11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4.25" hidden="false" customHeight="false" outlineLevel="0" collapsed="false">
      <c r="A28" s="23" t="n">
        <v>8040000</v>
      </c>
      <c r="B28" s="24" t="s">
        <v>94</v>
      </c>
      <c r="C28" s="4" t="s">
        <v>11</v>
      </c>
      <c r="D28" s="2" t="s">
        <v>11</v>
      </c>
      <c r="E28" s="2" t="s">
        <v>11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customFormat="false" ht="14.25" hidden="false" customHeight="false" outlineLevel="0" collapsed="false">
      <c r="A29" s="23" t="n">
        <v>8035100</v>
      </c>
      <c r="B29" s="24" t="s">
        <v>96</v>
      </c>
      <c r="C29" s="4" t="s">
        <v>544</v>
      </c>
      <c r="D29" s="13" t="n">
        <v>45813</v>
      </c>
      <c r="E29" s="25" t="n">
        <v>0.625</v>
      </c>
      <c r="F29" s="4" t="n">
        <v>625</v>
      </c>
      <c r="G29" s="4" t="n">
        <v>242</v>
      </c>
      <c r="H29" s="4" t="n">
        <v>217</v>
      </c>
      <c r="I29" s="4" t="n">
        <v>10</v>
      </c>
      <c r="J29" s="4" t="n">
        <v>156</v>
      </c>
      <c r="K29" s="4" t="n">
        <v>60</v>
      </c>
      <c r="L29" s="4" t="n">
        <v>178</v>
      </c>
      <c r="M29" s="4" t="n">
        <v>4</v>
      </c>
      <c r="N29" s="4" t="n">
        <v>8</v>
      </c>
      <c r="O29" s="4" t="n">
        <v>132</v>
      </c>
      <c r="P29" s="4" t="n">
        <v>77</v>
      </c>
      <c r="Q29" s="4" t="n">
        <v>1</v>
      </c>
      <c r="R29" s="4" t="n">
        <v>4</v>
      </c>
      <c r="S29" s="4" t="n">
        <v>5</v>
      </c>
      <c r="T29" s="4" t="n">
        <v>87</v>
      </c>
      <c r="U29" s="4" t="n">
        <v>6</v>
      </c>
      <c r="V29" s="4" t="n">
        <v>63</v>
      </c>
    </row>
    <row r="30" customFormat="false" ht="14.25" hidden="false" customHeight="false" outlineLevel="0" collapsed="false">
      <c r="A30" s="23" t="n">
        <v>8049100</v>
      </c>
      <c r="B30" s="24" t="s">
        <v>100</v>
      </c>
      <c r="C30" s="4" t="s">
        <v>6</v>
      </c>
      <c r="D30" s="13" t="n">
        <v>45817</v>
      </c>
      <c r="E30" s="25" t="n">
        <v>0.520833333333333</v>
      </c>
      <c r="F30" s="4" t="n">
        <v>354</v>
      </c>
      <c r="G30" s="4" t="n">
        <v>43</v>
      </c>
      <c r="H30" s="4" t="n">
        <v>14</v>
      </c>
      <c r="I30" s="4" t="n">
        <v>146</v>
      </c>
      <c r="J30" s="4" t="n">
        <v>151</v>
      </c>
      <c r="K30" s="4" t="n">
        <v>26</v>
      </c>
      <c r="L30" s="4" t="n">
        <v>1</v>
      </c>
      <c r="M30" s="4" t="n">
        <v>16</v>
      </c>
      <c r="N30" s="4" t="n">
        <v>6</v>
      </c>
      <c r="O30" s="4" t="n">
        <v>8</v>
      </c>
      <c r="P30" s="4" t="n">
        <v>0</v>
      </c>
      <c r="Q30" s="4" t="n">
        <v>12</v>
      </c>
      <c r="R30" s="4" t="n">
        <v>127</v>
      </c>
      <c r="S30" s="4" t="n">
        <v>7</v>
      </c>
      <c r="T30" s="4" t="n">
        <v>13</v>
      </c>
      <c r="U30" s="4" t="n">
        <v>120</v>
      </c>
      <c r="V30" s="4" t="n">
        <v>18</v>
      </c>
    </row>
    <row r="31" customFormat="false" ht="14.25" hidden="false" customHeight="false" outlineLevel="0" collapsed="false">
      <c r="A31" s="23" t="n">
        <v>8049200</v>
      </c>
      <c r="B31" s="24" t="s">
        <v>102</v>
      </c>
      <c r="C31" s="4" t="s">
        <v>11</v>
      </c>
      <c r="D31" s="2" t="s">
        <v>11</v>
      </c>
      <c r="E31" s="2" t="s">
        <v>11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customFormat="false" ht="14.25" hidden="false" customHeight="false" outlineLevel="0" collapsed="false">
      <c r="A32" s="23" t="n">
        <v>8054500</v>
      </c>
      <c r="B32" s="24" t="s">
        <v>104</v>
      </c>
      <c r="C32" s="4" t="s">
        <v>11</v>
      </c>
      <c r="D32" s="2" t="s">
        <v>11</v>
      </c>
      <c r="E32" s="2" t="s">
        <v>11</v>
      </c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customFormat="false" ht="14.25" hidden="false" customHeight="false" outlineLevel="0" collapsed="false">
      <c r="A33" s="23" t="n">
        <v>8056300</v>
      </c>
      <c r="B33" s="24" t="s">
        <v>106</v>
      </c>
      <c r="C33" s="4" t="s">
        <v>11</v>
      </c>
      <c r="D33" s="2" t="s">
        <v>11</v>
      </c>
      <c r="E33" s="2" t="s">
        <v>11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customFormat="false" ht="14.25" hidden="false" customHeight="false" outlineLevel="0" collapsed="false">
      <c r="A34" s="23" t="n">
        <v>8046600</v>
      </c>
      <c r="B34" s="24" t="s">
        <v>108</v>
      </c>
      <c r="C34" s="4" t="s">
        <v>11</v>
      </c>
      <c r="D34" s="2" t="s">
        <v>11</v>
      </c>
      <c r="E34" s="2" t="s">
        <v>11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customFormat="false" ht="14.25" hidden="false" customHeight="false" outlineLevel="0" collapsed="false">
      <c r="A35" s="23" t="n">
        <v>8008600</v>
      </c>
      <c r="B35" s="24" t="s">
        <v>110</v>
      </c>
      <c r="C35" s="4" t="s">
        <v>11</v>
      </c>
      <c r="D35" s="2" t="s">
        <v>11</v>
      </c>
      <c r="E35" s="2" t="s">
        <v>11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customFormat="false" ht="14.25" hidden="false" customHeight="false" outlineLevel="0" collapsed="false">
      <c r="A36" s="23" t="n">
        <v>8017900</v>
      </c>
      <c r="B36" s="24" t="s">
        <v>112</v>
      </c>
      <c r="C36" s="4" t="s">
        <v>11</v>
      </c>
      <c r="D36" s="2" t="s">
        <v>11</v>
      </c>
      <c r="E36" s="2" t="s">
        <v>11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customFormat="false" ht="14.25" hidden="false" customHeight="false" outlineLevel="0" collapsed="false">
      <c r="A37" s="23" t="n">
        <v>8010300</v>
      </c>
      <c r="B37" s="24" t="s">
        <v>114</v>
      </c>
      <c r="C37" s="4" t="s">
        <v>11</v>
      </c>
      <c r="D37" s="2" t="s">
        <v>11</v>
      </c>
      <c r="E37" s="2" t="s">
        <v>11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customFormat="false" ht="14.25" hidden="false" customHeight="false" outlineLevel="0" collapsed="false">
      <c r="A38" s="23" t="n">
        <v>8024500</v>
      </c>
      <c r="B38" s="24" t="s">
        <v>116</v>
      </c>
      <c r="C38" s="4" t="s">
        <v>11</v>
      </c>
      <c r="D38" s="2" t="s">
        <v>11</v>
      </c>
      <c r="E38" s="2" t="s">
        <v>11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4.25" hidden="false" customHeight="false" outlineLevel="0" collapsed="false">
      <c r="A39" s="23" t="n">
        <v>8037100</v>
      </c>
      <c r="B39" s="24" t="s">
        <v>118</v>
      </c>
      <c r="C39" s="4" t="s">
        <v>544</v>
      </c>
      <c r="D39" s="13" t="n">
        <v>45817</v>
      </c>
      <c r="E39" s="25" t="n">
        <v>0.666666666666667</v>
      </c>
      <c r="F39" s="4" t="n">
        <v>421</v>
      </c>
      <c r="G39" s="4" t="n">
        <v>50</v>
      </c>
      <c r="H39" s="4" t="n">
        <v>23</v>
      </c>
      <c r="I39" s="4" t="n">
        <v>207</v>
      </c>
      <c r="J39" s="4" t="n">
        <v>141</v>
      </c>
      <c r="K39" s="4" t="n">
        <v>30</v>
      </c>
      <c r="L39" s="4" t="n">
        <v>4</v>
      </c>
      <c r="M39" s="4" t="n">
        <v>16</v>
      </c>
      <c r="N39" s="4" t="n">
        <v>7</v>
      </c>
      <c r="O39" s="4" t="n">
        <v>2</v>
      </c>
      <c r="P39" s="4" t="n">
        <v>14</v>
      </c>
      <c r="Q39" s="4" t="n">
        <v>15</v>
      </c>
      <c r="R39" s="4" t="n">
        <v>176</v>
      </c>
      <c r="S39" s="4" t="n">
        <v>16</v>
      </c>
      <c r="T39" s="4" t="n">
        <v>7</v>
      </c>
      <c r="U39" s="4" t="n">
        <v>115</v>
      </c>
      <c r="V39" s="4" t="n">
        <v>19</v>
      </c>
    </row>
    <row r="40" customFormat="false" ht="14.25" hidden="false" customHeight="false" outlineLevel="0" collapsed="false">
      <c r="A40" s="23" t="n">
        <v>9010810</v>
      </c>
      <c r="B40" s="24" t="s">
        <v>120</v>
      </c>
      <c r="C40" s="4" t="s">
        <v>544</v>
      </c>
      <c r="D40" s="13" t="n">
        <v>45818</v>
      </c>
      <c r="E40" s="25" t="n">
        <v>0.625</v>
      </c>
      <c r="F40" s="4" t="n">
        <v>252</v>
      </c>
      <c r="G40" s="4" t="n">
        <v>0</v>
      </c>
      <c r="H40" s="4" t="n">
        <v>44</v>
      </c>
      <c r="I40" s="4" t="n">
        <v>117</v>
      </c>
      <c r="J40" s="4" t="n">
        <v>91</v>
      </c>
      <c r="K40" s="4" t="n">
        <v>0</v>
      </c>
      <c r="L40" s="4" t="n">
        <v>0</v>
      </c>
      <c r="M40" s="4" t="n">
        <v>0</v>
      </c>
      <c r="N40" s="4" t="n">
        <v>15</v>
      </c>
      <c r="O40" s="4" t="n">
        <v>6</v>
      </c>
      <c r="P40" s="4" t="n">
        <v>23</v>
      </c>
      <c r="Q40" s="4" t="n">
        <v>7</v>
      </c>
      <c r="R40" s="4" t="n">
        <v>59</v>
      </c>
      <c r="S40" s="4" t="n">
        <v>51</v>
      </c>
      <c r="T40" s="4" t="n">
        <v>31</v>
      </c>
      <c r="U40" s="4" t="n">
        <v>60</v>
      </c>
      <c r="V40" s="4" t="n">
        <v>0</v>
      </c>
    </row>
    <row r="41" customFormat="false" ht="14.25" hidden="false" customHeight="false" outlineLevel="0" collapsed="false">
      <c r="A41" s="23" t="n">
        <v>8057750</v>
      </c>
      <c r="B41" s="24" t="s">
        <v>122</v>
      </c>
      <c r="C41" s="4" t="s">
        <v>11</v>
      </c>
      <c r="D41" s="2" t="s">
        <v>11</v>
      </c>
      <c r="E41" s="2" t="s">
        <v>11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customFormat="false" ht="14.25" hidden="false" customHeight="false" outlineLevel="0" collapsed="false">
      <c r="A42" s="23" t="n">
        <v>8051900</v>
      </c>
      <c r="B42" s="24" t="s">
        <v>124</v>
      </c>
      <c r="C42" s="4" t="s">
        <v>6</v>
      </c>
      <c r="D42" s="13" t="n">
        <v>45818</v>
      </c>
      <c r="E42" s="25" t="n">
        <v>0.322916666666667</v>
      </c>
      <c r="F42" s="4" t="n">
        <v>254</v>
      </c>
      <c r="G42" s="4" t="n">
        <v>109</v>
      </c>
      <c r="H42" s="4" t="n">
        <v>85</v>
      </c>
      <c r="I42" s="4" t="n">
        <v>0</v>
      </c>
      <c r="J42" s="4" t="n">
        <v>60</v>
      </c>
      <c r="K42" s="4" t="n">
        <v>19</v>
      </c>
      <c r="L42" s="4" t="n">
        <v>90</v>
      </c>
      <c r="M42" s="4" t="n">
        <v>0</v>
      </c>
      <c r="N42" s="4" t="n">
        <v>0</v>
      </c>
      <c r="O42" s="4" t="n">
        <v>85</v>
      </c>
      <c r="P42" s="4" t="n">
        <v>0</v>
      </c>
      <c r="Q42" s="4" t="n">
        <v>0</v>
      </c>
      <c r="R42" s="4" t="n">
        <v>0</v>
      </c>
      <c r="S42" s="4" t="n">
        <v>0</v>
      </c>
      <c r="T42" s="4" t="n">
        <v>34</v>
      </c>
      <c r="U42" s="4" t="n">
        <v>1</v>
      </c>
      <c r="V42" s="4" t="n">
        <v>25</v>
      </c>
    </row>
    <row r="43" customFormat="false" ht="14.25" hidden="false" customHeight="false" outlineLevel="0" collapsed="false">
      <c r="A43" s="23" t="n">
        <v>8048700</v>
      </c>
      <c r="B43" s="24" t="s">
        <v>126</v>
      </c>
      <c r="C43" s="4" t="s">
        <v>11</v>
      </c>
      <c r="D43" s="2" t="s">
        <v>11</v>
      </c>
      <c r="E43" s="2" t="s">
        <v>11</v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4.25" hidden="false" customHeight="false" outlineLevel="0" collapsed="false">
      <c r="A44" s="23" t="n">
        <v>8040200</v>
      </c>
      <c r="B44" s="24" t="s">
        <v>129</v>
      </c>
      <c r="C44" s="4" t="s">
        <v>11</v>
      </c>
      <c r="D44" s="2" t="s">
        <v>11</v>
      </c>
      <c r="E44" s="2" t="s">
        <v>11</v>
      </c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customFormat="false" ht="14.25" hidden="false" customHeight="false" outlineLevel="0" collapsed="false">
      <c r="A45" s="23" t="n">
        <v>8042200</v>
      </c>
      <c r="B45" s="24" t="s">
        <v>131</v>
      </c>
      <c r="C45" s="4" t="s">
        <v>11</v>
      </c>
      <c r="D45" s="2" t="s">
        <v>11</v>
      </c>
      <c r="E45" s="2" t="s">
        <v>11</v>
      </c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customFormat="false" ht="14.25" hidden="false" customHeight="false" outlineLevel="0" collapsed="false">
      <c r="A46" s="23" t="n">
        <v>8042300</v>
      </c>
      <c r="B46" s="24" t="s">
        <v>133</v>
      </c>
      <c r="C46" s="4" t="s">
        <v>11</v>
      </c>
      <c r="D46" s="2" t="s">
        <v>11</v>
      </c>
      <c r="E46" s="2" t="s">
        <v>11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4.25" hidden="false" customHeight="false" outlineLevel="0" collapsed="false">
      <c r="A47" s="23" t="n">
        <v>8030200</v>
      </c>
      <c r="B47" s="24" t="s">
        <v>135</v>
      </c>
      <c r="C47" s="4" t="s">
        <v>11</v>
      </c>
      <c r="D47" s="2" t="s">
        <v>11</v>
      </c>
      <c r="E47" s="2" t="s">
        <v>11</v>
      </c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4.25" hidden="false" customHeight="false" outlineLevel="0" collapsed="false">
      <c r="A48" s="23" t="n">
        <v>8032400</v>
      </c>
      <c r="B48" s="24" t="s">
        <v>137</v>
      </c>
      <c r="C48" s="4" t="s">
        <v>11</v>
      </c>
      <c r="D48" s="2" t="s">
        <v>11</v>
      </c>
      <c r="E48" s="2" t="s">
        <v>11</v>
      </c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customFormat="false" ht="14.25" hidden="false" customHeight="false" outlineLevel="0" collapsed="false">
      <c r="A49" s="23" t="n">
        <v>8052300</v>
      </c>
      <c r="B49" s="24" t="s">
        <v>139</v>
      </c>
      <c r="C49" s="4" t="s">
        <v>544</v>
      </c>
      <c r="D49" s="13" t="n">
        <v>45819</v>
      </c>
      <c r="E49" s="25" t="n">
        <v>0.510416666666667</v>
      </c>
      <c r="F49" s="4" t="n">
        <v>256</v>
      </c>
      <c r="G49" s="4" t="n">
        <v>58</v>
      </c>
      <c r="H49" s="4" t="n">
        <v>0</v>
      </c>
      <c r="I49" s="4" t="n">
        <v>132</v>
      </c>
      <c r="J49" s="4" t="n">
        <v>66</v>
      </c>
      <c r="K49" s="4" t="n">
        <v>23</v>
      </c>
      <c r="L49" s="4" t="n">
        <v>0</v>
      </c>
      <c r="M49" s="4" t="n">
        <v>35</v>
      </c>
      <c r="N49" s="4" t="n">
        <v>0</v>
      </c>
      <c r="O49" s="4" t="n">
        <v>0</v>
      </c>
      <c r="P49" s="4" t="n">
        <v>0</v>
      </c>
      <c r="Q49" s="4" t="n">
        <v>55</v>
      </c>
      <c r="R49" s="4" t="n">
        <v>77</v>
      </c>
      <c r="S49" s="4" t="n">
        <v>0</v>
      </c>
      <c r="T49" s="4" t="n">
        <v>0</v>
      </c>
      <c r="U49" s="4" t="n">
        <v>54</v>
      </c>
      <c r="V49" s="4" t="n">
        <v>12</v>
      </c>
    </row>
    <row r="50" customFormat="false" ht="14.25" hidden="false" customHeight="false" outlineLevel="0" collapsed="false">
      <c r="A50" s="23" t="n">
        <v>8047000</v>
      </c>
      <c r="B50" s="24" t="s">
        <v>141</v>
      </c>
      <c r="C50" s="4" t="s">
        <v>11</v>
      </c>
      <c r="D50" s="2" t="s">
        <v>11</v>
      </c>
      <c r="E50" s="2" t="s">
        <v>11</v>
      </c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4.25" hidden="false" customHeight="false" outlineLevel="0" collapsed="false">
      <c r="A51" s="23" t="n">
        <v>8012600</v>
      </c>
      <c r="B51" s="24" t="s">
        <v>143</v>
      </c>
      <c r="C51" s="4" t="s">
        <v>11</v>
      </c>
      <c r="D51" s="2" t="s">
        <v>11</v>
      </c>
      <c r="E51" s="2" t="s">
        <v>11</v>
      </c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4.25" hidden="false" customHeight="false" outlineLevel="0" collapsed="false">
      <c r="A52" s="23" t="n">
        <v>8057925</v>
      </c>
      <c r="B52" s="24" t="s">
        <v>145</v>
      </c>
      <c r="C52" s="4" t="s">
        <v>11</v>
      </c>
      <c r="D52" s="2" t="s">
        <v>11</v>
      </c>
      <c r="E52" s="2" t="s">
        <v>11</v>
      </c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customFormat="false" ht="14.25" hidden="false" customHeight="false" outlineLevel="0" collapsed="false">
      <c r="A53" s="23" t="n">
        <v>9010710</v>
      </c>
      <c r="B53" s="24" t="s">
        <v>147</v>
      </c>
      <c r="C53" s="4" t="s">
        <v>11</v>
      </c>
      <c r="D53" s="2" t="s">
        <v>11</v>
      </c>
      <c r="E53" s="2" t="s">
        <v>11</v>
      </c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customFormat="false" ht="14.25" hidden="false" customHeight="false" outlineLevel="0" collapsed="false">
      <c r="A54" s="23" t="n">
        <v>9010695</v>
      </c>
      <c r="B54" s="24" t="s">
        <v>149</v>
      </c>
      <c r="C54" s="4" t="s">
        <v>544</v>
      </c>
      <c r="D54" s="13" t="n">
        <v>45820</v>
      </c>
      <c r="E54" s="25" t="n">
        <v>0.635416666666667</v>
      </c>
      <c r="F54" s="4" t="n">
        <v>658</v>
      </c>
      <c r="G54" s="4" t="n">
        <v>109</v>
      </c>
      <c r="H54" s="4" t="n">
        <v>76</v>
      </c>
      <c r="I54" s="4" t="n">
        <v>269</v>
      </c>
      <c r="J54" s="4" t="n">
        <v>204</v>
      </c>
      <c r="K54" s="4" t="n">
        <v>65</v>
      </c>
      <c r="L54" s="4" t="n">
        <v>22</v>
      </c>
      <c r="M54" s="4" t="n">
        <v>22</v>
      </c>
      <c r="N54" s="4" t="n">
        <v>24</v>
      </c>
      <c r="O54" s="4" t="n">
        <v>26</v>
      </c>
      <c r="P54" s="4" t="n">
        <v>26</v>
      </c>
      <c r="Q54" s="4" t="n">
        <v>38</v>
      </c>
      <c r="R54" s="4" t="n">
        <v>219</v>
      </c>
      <c r="S54" s="4" t="n">
        <v>12</v>
      </c>
      <c r="T54" s="4" t="n">
        <v>25</v>
      </c>
      <c r="U54" s="4" t="n">
        <v>144</v>
      </c>
      <c r="V54" s="4" t="n">
        <v>35</v>
      </c>
    </row>
    <row r="55" customFormat="false" ht="14.25" hidden="false" customHeight="false" outlineLevel="0" collapsed="false">
      <c r="A55" s="23" t="n">
        <v>9010690</v>
      </c>
      <c r="B55" s="24" t="s">
        <v>151</v>
      </c>
      <c r="C55" s="4" t="s">
        <v>6</v>
      </c>
      <c r="D55" s="13" t="n">
        <v>45820</v>
      </c>
      <c r="E55" s="25" t="n">
        <v>0.354166666666667</v>
      </c>
      <c r="F55" s="4" t="n">
        <v>390</v>
      </c>
      <c r="G55" s="4" t="n">
        <v>248</v>
      </c>
      <c r="H55" s="4" t="n">
        <v>203</v>
      </c>
      <c r="I55" s="4" t="n">
        <v>0</v>
      </c>
      <c r="J55" s="4" t="n">
        <v>52</v>
      </c>
      <c r="K55" s="4" t="n">
        <v>63</v>
      </c>
      <c r="L55" s="4" t="n">
        <v>185</v>
      </c>
      <c r="M55" s="4" t="n">
        <v>0</v>
      </c>
      <c r="N55" s="4" t="n">
        <v>1</v>
      </c>
      <c r="O55" s="4" t="n">
        <f aca="false">SUM(76+98)</f>
        <v>174</v>
      </c>
      <c r="P55" s="4" t="n">
        <f aca="false">SUM(14+14)</f>
        <v>28</v>
      </c>
      <c r="Q55" s="4" t="n">
        <v>0</v>
      </c>
      <c r="R55" s="4" t="n">
        <v>0</v>
      </c>
      <c r="S55" s="4" t="n">
        <v>0</v>
      </c>
      <c r="T55" s="4" t="n">
        <v>12</v>
      </c>
      <c r="U55" s="4" t="n">
        <v>1</v>
      </c>
      <c r="V55" s="4" t="n">
        <v>39</v>
      </c>
    </row>
    <row r="56" customFormat="false" ht="14.25" hidden="false" customHeight="false" outlineLevel="0" collapsed="false">
      <c r="A56" s="23" t="n">
        <v>9010685</v>
      </c>
      <c r="B56" s="24" t="s">
        <v>153</v>
      </c>
      <c r="C56" s="4" t="s">
        <v>11</v>
      </c>
      <c r="D56" s="2" t="s">
        <v>11</v>
      </c>
      <c r="E56" s="2" t="s">
        <v>11</v>
      </c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customFormat="false" ht="14.25" hidden="false" customHeight="false" outlineLevel="0" collapsed="false">
      <c r="A57" s="23" t="n">
        <v>8035000</v>
      </c>
      <c r="B57" s="24" t="s">
        <v>156</v>
      </c>
      <c r="C57" s="4" t="s">
        <v>11</v>
      </c>
      <c r="D57" s="2" t="s">
        <v>11</v>
      </c>
      <c r="E57" s="2" t="s">
        <v>11</v>
      </c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customFormat="false" ht="14.25" hidden="false" customHeight="false" outlineLevel="0" collapsed="false">
      <c r="A58" s="23" t="n">
        <v>8026400</v>
      </c>
      <c r="B58" s="24" t="s">
        <v>158</v>
      </c>
      <c r="C58" s="4" t="s">
        <v>11</v>
      </c>
      <c r="D58" s="2" t="s">
        <v>11</v>
      </c>
      <c r="E58" s="2" t="s">
        <v>11</v>
      </c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customFormat="false" ht="14.25" hidden="false" customHeight="false" outlineLevel="0" collapsed="false">
      <c r="A59" s="23" t="n">
        <v>8045500</v>
      </c>
      <c r="B59" s="24" t="s">
        <v>160</v>
      </c>
      <c r="C59" s="4" t="s">
        <v>11</v>
      </c>
      <c r="D59" s="2" t="s">
        <v>11</v>
      </c>
      <c r="E59" s="2" t="s">
        <v>11</v>
      </c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customFormat="false" ht="14.25" hidden="false" customHeight="false" outlineLevel="0" collapsed="false">
      <c r="A60" s="23" t="n">
        <v>8052900</v>
      </c>
      <c r="B60" s="24" t="s">
        <v>162</v>
      </c>
      <c r="C60" s="4" t="s">
        <v>544</v>
      </c>
      <c r="D60" s="13" t="n">
        <v>45820</v>
      </c>
      <c r="E60" s="25" t="n">
        <v>0.53125</v>
      </c>
      <c r="F60" s="4" t="n">
        <v>166</v>
      </c>
      <c r="G60" s="4" t="n">
        <v>0</v>
      </c>
      <c r="H60" s="4" t="n">
        <v>113</v>
      </c>
      <c r="I60" s="4" t="n">
        <v>53</v>
      </c>
      <c r="J60" s="4" t="n">
        <v>0</v>
      </c>
      <c r="K60" s="4" t="n">
        <v>0</v>
      </c>
      <c r="L60" s="4" t="n">
        <v>0</v>
      </c>
      <c r="M60" s="4" t="n">
        <v>0</v>
      </c>
      <c r="N60" s="4" t="n">
        <v>0</v>
      </c>
      <c r="O60" s="4" t="n">
        <v>0</v>
      </c>
      <c r="P60" s="4" t="n">
        <v>113</v>
      </c>
      <c r="Q60" s="4" t="n">
        <v>52</v>
      </c>
      <c r="R60" s="4" t="n">
        <v>0</v>
      </c>
      <c r="S60" s="4" t="n">
        <v>1</v>
      </c>
      <c r="T60" s="4" t="n">
        <v>0</v>
      </c>
      <c r="U60" s="4" t="n">
        <v>0</v>
      </c>
      <c r="V60" s="4" t="n">
        <v>0</v>
      </c>
    </row>
    <row r="61" customFormat="false" ht="14.25" hidden="false" customHeight="false" outlineLevel="0" collapsed="false">
      <c r="A61" s="23" t="n">
        <v>8054000</v>
      </c>
      <c r="B61" s="24" t="s">
        <v>164</v>
      </c>
      <c r="C61" s="4" t="s">
        <v>11</v>
      </c>
      <c r="D61" s="2" t="s">
        <v>11</v>
      </c>
      <c r="E61" s="2" t="s">
        <v>11</v>
      </c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customFormat="false" ht="14.25" hidden="false" customHeight="false" outlineLevel="0" collapsed="false">
      <c r="A62" s="23" t="n">
        <v>8053900</v>
      </c>
      <c r="B62" s="24" t="s">
        <v>166</v>
      </c>
      <c r="C62" s="4" t="s">
        <v>11</v>
      </c>
      <c r="D62" s="2" t="s">
        <v>11</v>
      </c>
      <c r="E62" s="2" t="s">
        <v>11</v>
      </c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customFormat="false" ht="14.25" hidden="false" customHeight="false" outlineLevel="0" collapsed="false">
      <c r="A63" s="23" t="n">
        <v>8055850</v>
      </c>
      <c r="B63" s="24" t="s">
        <v>168</v>
      </c>
      <c r="C63" s="4" t="s">
        <v>11</v>
      </c>
      <c r="D63" s="2" t="s">
        <v>11</v>
      </c>
      <c r="E63" s="2" t="s">
        <v>11</v>
      </c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customFormat="false" ht="14.25" hidden="false" customHeight="false" outlineLevel="0" collapsed="false">
      <c r="A64" s="23" t="n">
        <v>8056450</v>
      </c>
      <c r="B64" s="24" t="s">
        <v>170</v>
      </c>
      <c r="C64" s="4" t="s">
        <v>544</v>
      </c>
      <c r="D64" s="13" t="n">
        <v>45821</v>
      </c>
      <c r="E64" s="25" t="n">
        <v>0.322916666666667</v>
      </c>
      <c r="F64" s="4" t="n">
        <v>214</v>
      </c>
      <c r="G64" s="4" t="n">
        <v>66</v>
      </c>
      <c r="H64" s="4" t="n">
        <v>60</v>
      </c>
      <c r="I64" s="4" t="n">
        <v>61</v>
      </c>
      <c r="J64" s="4" t="n">
        <v>27</v>
      </c>
      <c r="K64" s="4" t="n">
        <v>4</v>
      </c>
      <c r="L64" s="4" t="n">
        <v>51</v>
      </c>
      <c r="M64" s="4" t="n">
        <v>11</v>
      </c>
      <c r="N64" s="4" t="n">
        <v>10</v>
      </c>
      <c r="O64" s="4" t="n">
        <v>39</v>
      </c>
      <c r="P64" s="4" t="n">
        <v>11</v>
      </c>
      <c r="Q64" s="4" t="n">
        <v>41</v>
      </c>
      <c r="R64" s="4" t="n">
        <v>4</v>
      </c>
      <c r="S64" s="4" t="n">
        <v>16</v>
      </c>
      <c r="T64" s="4" t="n">
        <v>10</v>
      </c>
      <c r="U64" s="4" t="n">
        <v>7</v>
      </c>
      <c r="V64" s="4" t="n">
        <v>10</v>
      </c>
    </row>
    <row r="65" customFormat="false" ht="14.25" hidden="false" customHeight="false" outlineLevel="0" collapsed="false">
      <c r="A65" s="23" t="n">
        <v>8025300</v>
      </c>
      <c r="B65" s="24" t="s">
        <v>172</v>
      </c>
      <c r="C65" s="4" t="s">
        <v>544</v>
      </c>
      <c r="D65" s="13" t="n">
        <v>45749</v>
      </c>
      <c r="E65" s="25" t="n">
        <v>0.322916666666667</v>
      </c>
      <c r="F65" s="4" t="n">
        <v>174</v>
      </c>
      <c r="G65" s="4" t="n">
        <v>6</v>
      </c>
      <c r="H65" s="4" t="n">
        <v>26</v>
      </c>
      <c r="I65" s="4" t="n">
        <v>68</v>
      </c>
      <c r="J65" s="4" t="n">
        <v>74</v>
      </c>
      <c r="K65" s="4" t="n">
        <v>3</v>
      </c>
      <c r="L65" s="4" t="n">
        <v>1</v>
      </c>
      <c r="M65" s="4" t="n">
        <v>2</v>
      </c>
      <c r="N65" s="4" t="n">
        <v>9</v>
      </c>
      <c r="O65" s="4" t="n">
        <v>11</v>
      </c>
      <c r="P65" s="4" t="n">
        <v>6</v>
      </c>
      <c r="Q65" s="4" t="n">
        <v>1</v>
      </c>
      <c r="R65" s="4" t="n">
        <v>63</v>
      </c>
      <c r="S65" s="4" t="n">
        <v>4</v>
      </c>
      <c r="T65" s="4" t="n">
        <v>1</v>
      </c>
      <c r="U65" s="4" t="n">
        <v>64</v>
      </c>
      <c r="V65" s="4" t="n">
        <v>9</v>
      </c>
    </row>
    <row r="66" customFormat="false" ht="14.25" hidden="false" customHeight="false" outlineLevel="0" collapsed="false">
      <c r="A66" s="23" t="n">
        <v>8045400</v>
      </c>
      <c r="B66" s="24" t="s">
        <v>174</v>
      </c>
      <c r="C66" s="4" t="s">
        <v>544</v>
      </c>
      <c r="D66" s="13" t="n">
        <v>45821</v>
      </c>
      <c r="E66" s="25" t="n">
        <v>0.625</v>
      </c>
      <c r="F66" s="4" t="n">
        <v>308</v>
      </c>
      <c r="G66" s="4" t="n">
        <v>29</v>
      </c>
      <c r="H66" s="4" t="n">
        <v>33</v>
      </c>
      <c r="I66" s="4" t="n">
        <v>129</v>
      </c>
      <c r="J66" s="4" t="n">
        <v>117</v>
      </c>
      <c r="K66" s="4" t="n">
        <v>23</v>
      </c>
      <c r="L66" s="4" t="n">
        <v>2</v>
      </c>
      <c r="M66" s="4" t="n">
        <v>4</v>
      </c>
      <c r="N66" s="4" t="n">
        <v>8</v>
      </c>
      <c r="O66" s="4" t="n">
        <v>7</v>
      </c>
      <c r="P66" s="4" t="n">
        <v>18</v>
      </c>
      <c r="Q66" s="4" t="n">
        <v>10</v>
      </c>
      <c r="R66" s="4" t="n">
        <v>102</v>
      </c>
      <c r="S66" s="4" t="n">
        <v>17</v>
      </c>
      <c r="T66" s="4" t="n">
        <v>20</v>
      </c>
      <c r="U66" s="4" t="n">
        <v>66</v>
      </c>
      <c r="V66" s="4" t="n">
        <v>31</v>
      </c>
    </row>
    <row r="67" customFormat="false" ht="14.25" hidden="false" customHeight="false" outlineLevel="0" collapsed="false">
      <c r="A67" s="23" t="n">
        <v>8014800</v>
      </c>
      <c r="B67" s="24" t="s">
        <v>176</v>
      </c>
      <c r="C67" s="4" t="s">
        <v>544</v>
      </c>
      <c r="D67" s="13" t="n">
        <v>45747</v>
      </c>
      <c r="E67" s="25" t="n">
        <v>0.322916666666667</v>
      </c>
      <c r="F67" s="4" t="n">
        <v>176</v>
      </c>
      <c r="G67" s="4" t="n">
        <v>18</v>
      </c>
      <c r="H67" s="4" t="n">
        <v>12</v>
      </c>
      <c r="I67" s="4" t="n">
        <v>59</v>
      </c>
      <c r="J67" s="4" t="n">
        <v>87</v>
      </c>
      <c r="K67" s="4" t="n">
        <v>3</v>
      </c>
      <c r="L67" s="4" t="n">
        <v>12</v>
      </c>
      <c r="M67" s="4" t="n">
        <v>3</v>
      </c>
      <c r="N67" s="4" t="n">
        <v>2</v>
      </c>
      <c r="O67" s="4" t="n">
        <v>3</v>
      </c>
      <c r="P67" s="4" t="n">
        <v>7</v>
      </c>
      <c r="Q67" s="4" t="n">
        <v>1</v>
      </c>
      <c r="R67" s="4" t="n">
        <v>58</v>
      </c>
      <c r="S67" s="4" t="n">
        <v>0</v>
      </c>
      <c r="T67" s="4" t="n">
        <v>9</v>
      </c>
      <c r="U67" s="4" t="n">
        <v>73</v>
      </c>
      <c r="V67" s="4" t="n">
        <v>5</v>
      </c>
    </row>
    <row r="68" customFormat="false" ht="14.25" hidden="false" customHeight="false" outlineLevel="0" collapsed="false">
      <c r="A68" s="23" t="n">
        <v>8033500</v>
      </c>
      <c r="B68" s="24" t="s">
        <v>178</v>
      </c>
      <c r="C68" s="4" t="s">
        <v>544</v>
      </c>
      <c r="D68" s="2" t="s">
        <v>11</v>
      </c>
      <c r="E68" s="2" t="s">
        <v>11</v>
      </c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customFormat="false" ht="14.25" hidden="false" customHeight="false" outlineLevel="0" collapsed="false">
      <c r="A69" s="23" t="n">
        <v>8039800</v>
      </c>
      <c r="B69" s="24" t="s">
        <v>180</v>
      </c>
      <c r="C69" s="4" t="s">
        <v>11</v>
      </c>
      <c r="D69" s="2" t="s">
        <v>11</v>
      </c>
      <c r="E69" s="2" t="s">
        <v>11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customFormat="false" ht="14.25" hidden="false" customHeight="false" outlineLevel="0" collapsed="false">
      <c r="A70" s="23" t="n">
        <v>8016800</v>
      </c>
      <c r="B70" s="24" t="s">
        <v>182</v>
      </c>
      <c r="C70" s="4" t="s">
        <v>11</v>
      </c>
      <c r="D70" s="2" t="s">
        <v>11</v>
      </c>
      <c r="E70" s="2" t="s">
        <v>11</v>
      </c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4.25" hidden="false" customHeight="false" outlineLevel="0" collapsed="false">
      <c r="A71" s="23" t="n">
        <v>8025700</v>
      </c>
      <c r="B71" s="24" t="s">
        <v>184</v>
      </c>
      <c r="C71" s="4" t="s">
        <v>11</v>
      </c>
      <c r="D71" s="2" t="s">
        <v>11</v>
      </c>
      <c r="E71" s="2" t="s">
        <v>11</v>
      </c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4.25" hidden="false" customHeight="false" outlineLevel="0" collapsed="false">
      <c r="A72" s="23" t="n">
        <v>8032000</v>
      </c>
      <c r="B72" s="24" t="s">
        <v>186</v>
      </c>
      <c r="C72" s="4" t="s">
        <v>11</v>
      </c>
      <c r="D72" s="2" t="s">
        <v>11</v>
      </c>
      <c r="E72" s="2" t="s">
        <v>11</v>
      </c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customFormat="false" ht="14.25" hidden="false" customHeight="false" outlineLevel="0" collapsed="false">
      <c r="A73" s="23" t="n">
        <v>8055100</v>
      </c>
      <c r="B73" s="24" t="s">
        <v>188</v>
      </c>
      <c r="C73" s="4" t="s">
        <v>11</v>
      </c>
      <c r="D73" s="2" t="s">
        <v>11</v>
      </c>
      <c r="E73" s="2" t="s">
        <v>11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customFormat="false" ht="14.25" hidden="false" customHeight="false" outlineLevel="0" collapsed="false">
      <c r="A74" s="23" t="n">
        <v>8057970</v>
      </c>
      <c r="B74" s="24" t="s">
        <v>190</v>
      </c>
      <c r="C74" s="4" t="s">
        <v>544</v>
      </c>
      <c r="D74" s="13" t="n">
        <v>45824</v>
      </c>
      <c r="E74" s="25" t="n">
        <v>0.53125</v>
      </c>
      <c r="F74" s="4" t="n">
        <v>397</v>
      </c>
      <c r="G74" s="4" t="n">
        <v>188</v>
      </c>
      <c r="H74" s="4" t="n">
        <v>66</v>
      </c>
      <c r="I74" s="4" t="n">
        <v>67</v>
      </c>
      <c r="J74" s="4" t="n">
        <v>76</v>
      </c>
      <c r="K74" s="4" t="n">
        <v>93</v>
      </c>
      <c r="L74" s="4" t="n">
        <v>53</v>
      </c>
      <c r="M74" s="4" t="n">
        <v>42</v>
      </c>
      <c r="N74" s="4" t="n">
        <v>9</v>
      </c>
      <c r="O74" s="4" t="n">
        <v>44</v>
      </c>
      <c r="P74" s="4" t="n">
        <v>13</v>
      </c>
      <c r="Q74" s="4" t="n">
        <v>35</v>
      </c>
      <c r="R74" s="4" t="n">
        <v>21</v>
      </c>
      <c r="S74" s="4" t="n">
        <v>11</v>
      </c>
      <c r="T74" s="4" t="n">
        <v>5</v>
      </c>
      <c r="U74" s="4" t="n">
        <v>16</v>
      </c>
      <c r="V74" s="4" t="n">
        <v>55</v>
      </c>
    </row>
    <row r="75" customFormat="false" ht="14.25" hidden="false" customHeight="false" outlineLevel="0" collapsed="false">
      <c r="A75" s="23" t="n">
        <v>8057965</v>
      </c>
      <c r="B75" s="24" t="s">
        <v>192</v>
      </c>
      <c r="C75" s="4" t="s">
        <v>544</v>
      </c>
      <c r="D75" s="13" t="n">
        <v>45826</v>
      </c>
      <c r="E75" s="25" t="n">
        <v>0.65625</v>
      </c>
      <c r="F75" s="4" t="n">
        <v>353</v>
      </c>
      <c r="G75" s="4" t="n">
        <v>94</v>
      </c>
      <c r="H75" s="4" t="n">
        <v>149</v>
      </c>
      <c r="I75" s="4" t="n">
        <v>80</v>
      </c>
      <c r="J75" s="4" t="n">
        <v>30</v>
      </c>
      <c r="K75" s="4" t="n">
        <v>5</v>
      </c>
      <c r="L75" s="4" t="n">
        <v>76</v>
      </c>
      <c r="M75" s="4" t="n">
        <v>13</v>
      </c>
      <c r="N75" s="4" t="n">
        <v>43</v>
      </c>
      <c r="O75" s="4" t="n">
        <v>93</v>
      </c>
      <c r="P75" s="4" t="n">
        <v>13</v>
      </c>
      <c r="Q75" s="4" t="n">
        <v>25</v>
      </c>
      <c r="R75" s="4" t="n">
        <v>2</v>
      </c>
      <c r="S75" s="4" t="n">
        <v>53</v>
      </c>
      <c r="T75" s="4" t="n">
        <v>21</v>
      </c>
      <c r="U75" s="4" t="n">
        <v>3</v>
      </c>
      <c r="V75" s="4" t="n">
        <v>6</v>
      </c>
    </row>
    <row r="76" customFormat="false" ht="14.25" hidden="false" customHeight="false" outlineLevel="0" collapsed="false">
      <c r="A76" s="23" t="n">
        <v>8055800</v>
      </c>
      <c r="B76" s="24" t="s">
        <v>194</v>
      </c>
      <c r="C76" s="4" t="s">
        <v>544</v>
      </c>
      <c r="D76" s="13" t="n">
        <v>45827</v>
      </c>
      <c r="E76" s="25" t="n">
        <v>0.322916666666667</v>
      </c>
      <c r="F76" s="4" t="n">
        <v>157</v>
      </c>
      <c r="G76" s="4" t="n">
        <v>86</v>
      </c>
      <c r="H76" s="4" t="n">
        <v>65</v>
      </c>
      <c r="I76" s="4" t="n">
        <v>0</v>
      </c>
      <c r="J76" s="4" t="n">
        <v>6</v>
      </c>
      <c r="K76" s="4" t="n">
        <v>20</v>
      </c>
      <c r="L76" s="4" t="n">
        <v>66</v>
      </c>
      <c r="M76" s="4" t="n">
        <v>0</v>
      </c>
      <c r="N76" s="4" t="n">
        <v>0</v>
      </c>
      <c r="O76" s="4" t="n">
        <v>63</v>
      </c>
      <c r="P76" s="4" t="n">
        <v>2</v>
      </c>
      <c r="Q76" s="4" t="n">
        <v>0</v>
      </c>
      <c r="R76" s="4" t="n">
        <v>0</v>
      </c>
      <c r="S76" s="4" t="n">
        <v>0</v>
      </c>
      <c r="T76" s="4" t="n">
        <v>2</v>
      </c>
      <c r="U76" s="4" t="n">
        <v>0</v>
      </c>
      <c r="V76" s="4" t="n">
        <v>4</v>
      </c>
    </row>
    <row r="77" customFormat="false" ht="14.25" hidden="false" customHeight="false" outlineLevel="0" collapsed="false">
      <c r="A77" s="23" t="n">
        <v>8036600</v>
      </c>
      <c r="B77" s="24" t="s">
        <v>196</v>
      </c>
      <c r="C77" s="4" t="s">
        <v>6</v>
      </c>
      <c r="D77" s="13" t="n">
        <v>45765</v>
      </c>
      <c r="E77" s="25" t="n">
        <v>0.322916666666667</v>
      </c>
      <c r="F77" s="4" t="n">
        <v>433</v>
      </c>
      <c r="G77" s="4" t="n">
        <v>63</v>
      </c>
      <c r="H77" s="4" t="n">
        <v>113</v>
      </c>
      <c r="I77" s="4" t="n">
        <v>128</v>
      </c>
      <c r="J77" s="4" t="n">
        <v>129</v>
      </c>
      <c r="K77" s="4" t="n">
        <v>18</v>
      </c>
      <c r="L77" s="4" t="n">
        <v>44</v>
      </c>
      <c r="M77" s="4" t="n">
        <v>1</v>
      </c>
      <c r="N77" s="4" t="n">
        <v>16</v>
      </c>
      <c r="O77" s="4" t="n">
        <v>15</v>
      </c>
      <c r="P77" s="4" t="n">
        <v>82</v>
      </c>
      <c r="Q77" s="4" t="n">
        <v>5</v>
      </c>
      <c r="R77" s="4" t="n">
        <v>96</v>
      </c>
      <c r="S77" s="4" t="n">
        <v>27</v>
      </c>
      <c r="T77" s="4" t="n">
        <v>74</v>
      </c>
      <c r="U77" s="4" t="n">
        <v>47</v>
      </c>
      <c r="V77" s="4" t="n">
        <v>8</v>
      </c>
    </row>
    <row r="78" customFormat="false" ht="14.25" hidden="false" customHeight="false" outlineLevel="0" collapsed="false">
      <c r="A78" s="23" t="n">
        <v>8017200</v>
      </c>
      <c r="B78" s="24" t="s">
        <v>198</v>
      </c>
      <c r="C78" s="4" t="s">
        <v>11</v>
      </c>
      <c r="D78" s="2" t="s">
        <v>11</v>
      </c>
      <c r="E78" s="2" t="s">
        <v>11</v>
      </c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customFormat="false" ht="14.25" hidden="false" customHeight="false" outlineLevel="0" collapsed="false">
      <c r="A79" s="23" t="n">
        <v>8013200</v>
      </c>
      <c r="B79" s="24" t="s">
        <v>200</v>
      </c>
      <c r="C79" s="4" t="s">
        <v>11</v>
      </c>
      <c r="D79" s="2" t="s">
        <v>11</v>
      </c>
      <c r="E79" s="2" t="s">
        <v>11</v>
      </c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customFormat="false" ht="14.25" hidden="false" customHeight="false" outlineLevel="0" collapsed="false">
      <c r="A80" s="23" t="n">
        <v>8031700</v>
      </c>
      <c r="B80" s="24" t="s">
        <v>202</v>
      </c>
      <c r="C80" s="4" t="s">
        <v>544</v>
      </c>
      <c r="D80" s="13" t="n">
        <v>45827</v>
      </c>
      <c r="E80" s="25" t="n">
        <v>0.53125</v>
      </c>
      <c r="F80" s="57" t="n">
        <v>369</v>
      </c>
      <c r="G80" s="4" t="n">
        <v>162</v>
      </c>
      <c r="H80" s="4" t="n">
        <v>176</v>
      </c>
      <c r="I80" s="4" t="n">
        <v>0</v>
      </c>
      <c r="J80" s="4" t="n">
        <v>31</v>
      </c>
      <c r="K80" s="4" t="n">
        <v>22</v>
      </c>
      <c r="L80" s="4" t="n">
        <v>140</v>
      </c>
      <c r="M80" s="4" t="n">
        <v>0</v>
      </c>
      <c r="N80" s="4" t="n">
        <v>0</v>
      </c>
      <c r="O80" s="4" t="n">
        <v>168</v>
      </c>
      <c r="P80" s="4" t="n">
        <v>8</v>
      </c>
      <c r="Q80" s="4" t="n">
        <v>0</v>
      </c>
      <c r="R80" s="4" t="n">
        <v>0</v>
      </c>
      <c r="S80" s="4" t="n">
        <v>0</v>
      </c>
      <c r="T80" s="4" t="n">
        <v>7</v>
      </c>
      <c r="U80" s="4" t="n">
        <v>0</v>
      </c>
      <c r="V80" s="4" t="n">
        <v>24</v>
      </c>
    </row>
    <row r="81" customFormat="false" ht="14.25" hidden="false" customHeight="false" outlineLevel="0" collapsed="false">
      <c r="A81" s="23" t="n">
        <v>8026800</v>
      </c>
      <c r="B81" s="24" t="s">
        <v>204</v>
      </c>
      <c r="C81" s="4" t="s">
        <v>11</v>
      </c>
      <c r="D81" s="2" t="s">
        <v>11</v>
      </c>
      <c r="E81" s="2" t="s">
        <v>11</v>
      </c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customFormat="false" ht="14.25" hidden="false" customHeight="false" outlineLevel="0" collapsed="false">
      <c r="A82" s="23" t="n">
        <v>8025900</v>
      </c>
      <c r="B82" s="24" t="s">
        <v>206</v>
      </c>
      <c r="C82" s="4" t="s">
        <v>11</v>
      </c>
      <c r="D82" s="2" t="s">
        <v>11</v>
      </c>
      <c r="E82" s="2" t="s">
        <v>11</v>
      </c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customFormat="false" ht="14.25" hidden="false" customHeight="false" outlineLevel="0" collapsed="false">
      <c r="A83" s="23" t="n">
        <v>8026000</v>
      </c>
      <c r="B83" s="24" t="s">
        <v>208</v>
      </c>
      <c r="C83" s="4" t="s">
        <v>11</v>
      </c>
      <c r="D83" s="2" t="s">
        <v>11</v>
      </c>
      <c r="E83" s="2" t="s">
        <v>11</v>
      </c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customFormat="false" ht="14.25" hidden="false" customHeight="false" outlineLevel="0" collapsed="false">
      <c r="A84" s="23" t="n">
        <v>8026100</v>
      </c>
      <c r="B84" s="24" t="s">
        <v>210</v>
      </c>
      <c r="C84" s="4" t="s">
        <v>544</v>
      </c>
      <c r="D84" s="13" t="n">
        <v>45719</v>
      </c>
      <c r="E84" s="25" t="n">
        <v>0.385416666666667</v>
      </c>
      <c r="F84" s="4" t="n">
        <v>476</v>
      </c>
      <c r="G84" s="4" t="n">
        <v>25</v>
      </c>
      <c r="H84" s="4" t="n">
        <v>44</v>
      </c>
      <c r="I84" s="4" t="n">
        <v>195</v>
      </c>
      <c r="J84" s="4" t="n">
        <v>212</v>
      </c>
      <c r="K84" s="4" t="n">
        <v>16</v>
      </c>
      <c r="L84" s="4" t="n">
        <v>2</v>
      </c>
      <c r="M84" s="4" t="n">
        <v>7</v>
      </c>
      <c r="N84" s="4" t="n">
        <v>9</v>
      </c>
      <c r="O84" s="4" t="n">
        <v>3</v>
      </c>
      <c r="P84" s="4" t="n">
        <v>32</v>
      </c>
      <c r="Q84" s="4" t="n">
        <v>8</v>
      </c>
      <c r="R84" s="4" t="n">
        <v>174</v>
      </c>
      <c r="S84" s="4" t="n">
        <v>13</v>
      </c>
      <c r="T84" s="4" t="n">
        <v>21</v>
      </c>
      <c r="U84" s="4" t="n">
        <v>174</v>
      </c>
      <c r="V84" s="4" t="n">
        <v>17</v>
      </c>
    </row>
    <row r="85" customFormat="false" ht="14.25" hidden="false" customHeight="false" outlineLevel="0" collapsed="false">
      <c r="A85" s="23" t="n">
        <v>8053600</v>
      </c>
      <c r="B85" s="24" t="s">
        <v>212</v>
      </c>
      <c r="C85" s="4" t="s">
        <v>11</v>
      </c>
      <c r="D85" s="2" t="s">
        <v>11</v>
      </c>
      <c r="E85" s="2" t="s">
        <v>11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customFormat="false" ht="14.25" hidden="false" customHeight="false" outlineLevel="0" collapsed="false">
      <c r="A86" s="23" t="n">
        <v>8026700</v>
      </c>
      <c r="B86" s="24" t="s">
        <v>214</v>
      </c>
      <c r="C86" s="4" t="s">
        <v>11</v>
      </c>
      <c r="D86" s="2" t="s">
        <v>11</v>
      </c>
      <c r="E86" s="2" t="s">
        <v>11</v>
      </c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customFormat="false" ht="14.25" hidden="false" customHeight="false" outlineLevel="0" collapsed="false">
      <c r="A87" s="23" t="n">
        <v>8037000</v>
      </c>
      <c r="B87" s="24" t="s">
        <v>216</v>
      </c>
      <c r="C87" s="4" t="s">
        <v>11</v>
      </c>
      <c r="D87" s="2" t="s">
        <v>11</v>
      </c>
      <c r="E87" s="2" t="s">
        <v>11</v>
      </c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customFormat="false" ht="14.25" hidden="false" customHeight="false" outlineLevel="0" collapsed="false">
      <c r="A88" s="23" t="n">
        <v>8042600</v>
      </c>
      <c r="B88" s="24" t="s">
        <v>218</v>
      </c>
      <c r="C88" s="4" t="s">
        <v>544</v>
      </c>
      <c r="D88" s="13" t="n">
        <v>45723</v>
      </c>
      <c r="E88" s="25" t="n">
        <v>0.354166666666667</v>
      </c>
      <c r="F88" s="4" t="n">
        <v>242</v>
      </c>
      <c r="G88" s="4" t="n">
        <v>98</v>
      </c>
      <c r="H88" s="4" t="n">
        <v>100</v>
      </c>
      <c r="I88" s="4" t="n">
        <v>16</v>
      </c>
      <c r="J88" s="4" t="n">
        <v>28</v>
      </c>
      <c r="K88" s="4" t="n">
        <v>7</v>
      </c>
      <c r="L88" s="4" t="n">
        <v>76</v>
      </c>
      <c r="M88" s="4" t="n">
        <v>15</v>
      </c>
      <c r="N88" s="4" t="n">
        <v>6</v>
      </c>
      <c r="O88" s="4" t="n">
        <v>65</v>
      </c>
      <c r="P88" s="4" t="n">
        <v>29</v>
      </c>
      <c r="Q88" s="4" t="n">
        <v>7</v>
      </c>
      <c r="R88" s="4" t="n">
        <v>6</v>
      </c>
      <c r="S88" s="4" t="n">
        <v>3</v>
      </c>
      <c r="T88" s="4" t="n">
        <v>19</v>
      </c>
      <c r="U88" s="4" t="n">
        <v>6</v>
      </c>
      <c r="V88" s="4" t="n">
        <v>3</v>
      </c>
    </row>
    <row r="89" customFormat="false" ht="14.25" hidden="false" customHeight="false" outlineLevel="0" collapsed="false">
      <c r="A89" s="23" t="n">
        <v>8042700</v>
      </c>
      <c r="B89" s="24" t="s">
        <v>220</v>
      </c>
      <c r="C89" s="4" t="s">
        <v>11</v>
      </c>
      <c r="D89" s="2" t="s">
        <v>11</v>
      </c>
      <c r="E89" s="2" t="s">
        <v>11</v>
      </c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customFormat="false" ht="14.25" hidden="false" customHeight="false" outlineLevel="0" collapsed="false">
      <c r="A90" s="23" t="n">
        <v>8026600</v>
      </c>
      <c r="B90" s="24" t="s">
        <v>222</v>
      </c>
      <c r="C90" s="4" t="s">
        <v>11</v>
      </c>
      <c r="D90" s="2" t="s">
        <v>11</v>
      </c>
      <c r="E90" s="2" t="s">
        <v>11</v>
      </c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customFormat="false" ht="14.25" hidden="false" customHeight="false" outlineLevel="0" collapsed="false">
      <c r="A91" s="23" t="n">
        <v>8038300</v>
      </c>
      <c r="B91" s="24" t="s">
        <v>224</v>
      </c>
      <c r="C91" s="4" t="s">
        <v>11</v>
      </c>
      <c r="D91" s="2" t="s">
        <v>11</v>
      </c>
      <c r="E91" s="2" t="s">
        <v>11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customFormat="false" ht="14.25" hidden="false" customHeight="false" outlineLevel="0" collapsed="false">
      <c r="A92" s="23" t="n">
        <v>8026500</v>
      </c>
      <c r="B92" s="24" t="s">
        <v>227</v>
      </c>
      <c r="C92" s="4" t="s">
        <v>11</v>
      </c>
      <c r="D92" s="2" t="s">
        <v>11</v>
      </c>
      <c r="E92" s="2" t="s">
        <v>11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customFormat="false" ht="14.25" hidden="false" customHeight="false" outlineLevel="0" collapsed="false">
      <c r="A93" s="23" t="n">
        <v>8032700</v>
      </c>
      <c r="B93" s="24" t="s">
        <v>229</v>
      </c>
      <c r="C93" s="4" t="s">
        <v>544</v>
      </c>
      <c r="D93" s="13" t="n">
        <v>45754</v>
      </c>
      <c r="E93" s="25" t="n">
        <v>0.53125</v>
      </c>
      <c r="F93" s="4" t="n">
        <v>81</v>
      </c>
      <c r="G93" s="4" t="n">
        <v>3</v>
      </c>
      <c r="H93" s="4" t="n">
        <v>9</v>
      </c>
      <c r="I93" s="4" t="n">
        <v>29</v>
      </c>
      <c r="J93" s="4" t="n">
        <v>40</v>
      </c>
      <c r="K93" s="4" t="n">
        <v>0</v>
      </c>
      <c r="L93" s="4" t="n">
        <v>0</v>
      </c>
      <c r="M93" s="4" t="n">
        <v>3</v>
      </c>
      <c r="N93" s="4" t="n">
        <v>2</v>
      </c>
      <c r="O93" s="4" t="n">
        <v>0</v>
      </c>
      <c r="P93" s="4" t="n">
        <v>7</v>
      </c>
      <c r="Q93" s="4" t="n">
        <v>3</v>
      </c>
      <c r="R93" s="4" t="n">
        <v>23</v>
      </c>
      <c r="S93" s="4" t="n">
        <v>3</v>
      </c>
      <c r="T93" s="4" t="n">
        <v>6</v>
      </c>
      <c r="U93" s="4" t="n">
        <v>34</v>
      </c>
      <c r="V93" s="4" t="n">
        <v>0</v>
      </c>
    </row>
    <row r="94" customFormat="false" ht="14.25" hidden="false" customHeight="false" outlineLevel="0" collapsed="false">
      <c r="A94" s="23" t="n">
        <v>8006100</v>
      </c>
      <c r="B94" s="24" t="s">
        <v>231</v>
      </c>
      <c r="C94" s="4" t="s">
        <v>11</v>
      </c>
      <c r="D94" s="2" t="s">
        <v>11</v>
      </c>
      <c r="E94" s="2" t="s">
        <v>11</v>
      </c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customFormat="false" ht="14.25" hidden="false" customHeight="false" outlineLevel="0" collapsed="false">
      <c r="A95" s="23" t="n">
        <v>8025400</v>
      </c>
      <c r="B95" s="24" t="s">
        <v>233</v>
      </c>
      <c r="C95" s="4" t="s">
        <v>11</v>
      </c>
      <c r="D95" s="2" t="s">
        <v>11</v>
      </c>
      <c r="E95" s="2" t="s">
        <v>11</v>
      </c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customFormat="false" ht="14.25" hidden="false" customHeight="false" outlineLevel="0" collapsed="false">
      <c r="A96" s="23" t="n">
        <v>8022000</v>
      </c>
      <c r="B96" s="24" t="s">
        <v>235</v>
      </c>
      <c r="C96" s="4" t="s">
        <v>11</v>
      </c>
      <c r="D96" s="2" t="s">
        <v>11</v>
      </c>
      <c r="E96" s="2" t="s">
        <v>11</v>
      </c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customFormat="false" ht="14.25" hidden="false" customHeight="false" outlineLevel="0" collapsed="false">
      <c r="A97" s="23" t="n">
        <v>8010200</v>
      </c>
      <c r="B97" s="24" t="s">
        <v>237</v>
      </c>
      <c r="C97" s="4" t="s">
        <v>11</v>
      </c>
      <c r="D97" s="2" t="s">
        <v>11</v>
      </c>
      <c r="E97" s="2" t="s">
        <v>11</v>
      </c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customFormat="false" ht="14.25" hidden="false" customHeight="false" outlineLevel="0" collapsed="false">
      <c r="A98" s="23" t="n">
        <v>8054700</v>
      </c>
      <c r="B98" s="24" t="s">
        <v>240</v>
      </c>
      <c r="C98" s="4" t="s">
        <v>11</v>
      </c>
      <c r="D98" s="2" t="s">
        <v>11</v>
      </c>
      <c r="E98" s="2" t="s">
        <v>11</v>
      </c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customFormat="false" ht="14.25" hidden="false" customHeight="false" outlineLevel="0" collapsed="false">
      <c r="A99" s="23" t="n">
        <v>8008800</v>
      </c>
      <c r="B99" s="24" t="s">
        <v>242</v>
      </c>
      <c r="C99" s="4" t="s">
        <v>11</v>
      </c>
      <c r="D99" s="2" t="s">
        <v>11</v>
      </c>
      <c r="E99" s="2" t="s">
        <v>11</v>
      </c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customFormat="false" ht="14.25" hidden="false" customHeight="false" outlineLevel="0" collapsed="false">
      <c r="A100" s="23" t="n">
        <v>8009500</v>
      </c>
      <c r="B100" s="24" t="s">
        <v>244</v>
      </c>
      <c r="C100" s="4" t="s">
        <v>11</v>
      </c>
      <c r="D100" s="2" t="s">
        <v>11</v>
      </c>
      <c r="E100" s="2" t="s">
        <v>11</v>
      </c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customFormat="false" ht="14.25" hidden="false" customHeight="false" outlineLevel="0" collapsed="false">
      <c r="A101" s="23" t="n">
        <v>8005700</v>
      </c>
      <c r="B101" s="24" t="s">
        <v>247</v>
      </c>
      <c r="C101" s="4" t="s">
        <v>11</v>
      </c>
      <c r="D101" s="2" t="s">
        <v>11</v>
      </c>
      <c r="E101" s="2" t="s">
        <v>11</v>
      </c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customFormat="false" ht="14.25" hidden="false" customHeight="false" outlineLevel="0" collapsed="false">
      <c r="A102" s="23" t="n">
        <v>8007100</v>
      </c>
      <c r="B102" s="24" t="s">
        <v>249</v>
      </c>
      <c r="C102" s="4" t="s">
        <v>11</v>
      </c>
      <c r="D102" s="2" t="s">
        <v>11</v>
      </c>
      <c r="E102" s="2" t="s">
        <v>11</v>
      </c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customFormat="false" ht="14.25" hidden="false" customHeight="false" outlineLevel="0" collapsed="false">
      <c r="A103" s="23" t="n">
        <v>8027600</v>
      </c>
      <c r="B103" s="24" t="s">
        <v>251</v>
      </c>
      <c r="C103" s="4" t="s">
        <v>11</v>
      </c>
      <c r="D103" s="2" t="s">
        <v>11</v>
      </c>
      <c r="E103" s="2" t="s">
        <v>11</v>
      </c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customFormat="false" ht="14.25" hidden="false" customHeight="false" outlineLevel="0" collapsed="false">
      <c r="A104" s="23" t="n">
        <v>8054100</v>
      </c>
      <c r="B104" s="24" t="s">
        <v>253</v>
      </c>
      <c r="C104" s="4" t="s">
        <v>544</v>
      </c>
      <c r="D104" s="13" t="n">
        <v>45827</v>
      </c>
      <c r="E104" s="58" t="n">
        <v>0.65625</v>
      </c>
      <c r="F104" s="4" t="n">
        <v>368</v>
      </c>
      <c r="G104" s="4" t="n">
        <v>60</v>
      </c>
      <c r="H104" s="4" t="n">
        <v>0</v>
      </c>
      <c r="I104" s="4" t="n">
        <v>169</v>
      </c>
      <c r="J104" s="4" t="n">
        <v>139</v>
      </c>
      <c r="K104" s="4" t="n">
        <v>37</v>
      </c>
      <c r="L104" s="4" t="n">
        <v>0</v>
      </c>
      <c r="M104" s="4" t="n">
        <v>23</v>
      </c>
      <c r="N104" s="4" t="n">
        <v>0</v>
      </c>
      <c r="O104" s="4" t="n">
        <v>0</v>
      </c>
      <c r="P104" s="4" t="n">
        <v>0</v>
      </c>
      <c r="Q104" s="4" t="n">
        <v>33</v>
      </c>
      <c r="R104" s="4" t="n">
        <v>136</v>
      </c>
      <c r="S104" s="4" t="n">
        <v>0</v>
      </c>
      <c r="T104" s="4" t="n">
        <v>98</v>
      </c>
      <c r="U104" s="4" t="n">
        <v>0</v>
      </c>
      <c r="V104" s="4" t="n">
        <v>41</v>
      </c>
    </row>
    <row r="105" customFormat="false" ht="14.25" hidden="false" customHeight="false" outlineLevel="0" collapsed="false">
      <c r="A105" s="23" t="n">
        <v>8051500</v>
      </c>
      <c r="B105" s="24" t="s">
        <v>255</v>
      </c>
      <c r="C105" s="4" t="s">
        <v>544</v>
      </c>
      <c r="D105" s="13" t="n">
        <v>45828</v>
      </c>
      <c r="E105" s="25" t="n">
        <v>0.625</v>
      </c>
      <c r="F105" s="4" t="n">
        <v>255</v>
      </c>
      <c r="G105" s="4" t="n">
        <v>45</v>
      </c>
      <c r="H105" s="4" t="n">
        <v>36</v>
      </c>
      <c r="I105" s="4" t="n">
        <v>67</v>
      </c>
      <c r="J105" s="4" t="n">
        <v>107</v>
      </c>
      <c r="K105" s="4" t="n">
        <v>36</v>
      </c>
      <c r="L105" s="4" t="n">
        <v>7</v>
      </c>
      <c r="M105" s="4" t="n">
        <v>2</v>
      </c>
      <c r="N105" s="4" t="n">
        <v>9</v>
      </c>
      <c r="O105" s="4" t="n">
        <v>12</v>
      </c>
      <c r="P105" s="4" t="n">
        <v>15</v>
      </c>
      <c r="Q105" s="4" t="n">
        <v>0</v>
      </c>
      <c r="R105" s="4" t="n">
        <v>63</v>
      </c>
      <c r="S105" s="4" t="n">
        <v>4</v>
      </c>
      <c r="T105" s="4" t="n">
        <v>16</v>
      </c>
      <c r="U105" s="4" t="n">
        <v>61</v>
      </c>
      <c r="V105" s="4" t="n">
        <v>30</v>
      </c>
    </row>
    <row r="106" customFormat="false" ht="14.25" hidden="false" customHeight="false" outlineLevel="0" collapsed="false">
      <c r="A106" s="23" t="n">
        <v>8049800</v>
      </c>
      <c r="B106" s="24" t="s">
        <v>257</v>
      </c>
      <c r="C106" s="4" t="s">
        <v>11</v>
      </c>
      <c r="D106" s="2" t="s">
        <v>11</v>
      </c>
      <c r="E106" s="2" t="s">
        <v>11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customFormat="false" ht="14.25" hidden="false" customHeight="false" outlineLevel="0" collapsed="false">
      <c r="A107" s="23" t="n">
        <v>8054400</v>
      </c>
      <c r="B107" s="24" t="s">
        <v>259</v>
      </c>
      <c r="C107" s="4" t="s">
        <v>11</v>
      </c>
      <c r="D107" s="2" t="s">
        <v>11</v>
      </c>
      <c r="E107" s="2" t="s">
        <v>11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customFormat="false" ht="14.25" hidden="false" customHeight="false" outlineLevel="0" collapsed="false">
      <c r="A108" s="23" t="n">
        <v>8033150</v>
      </c>
      <c r="B108" s="24" t="s">
        <v>261</v>
      </c>
      <c r="C108" s="4" t="s">
        <v>544</v>
      </c>
      <c r="D108" s="13" t="n">
        <v>45831</v>
      </c>
      <c r="E108" s="25" t="n">
        <v>0.322916666666667</v>
      </c>
      <c r="F108" s="4" t="n">
        <v>429</v>
      </c>
      <c r="G108" s="4" t="n">
        <v>159</v>
      </c>
      <c r="H108" s="4" t="n">
        <v>266</v>
      </c>
      <c r="I108" s="4" t="n">
        <v>4</v>
      </c>
      <c r="J108" s="4" t="n">
        <v>0</v>
      </c>
      <c r="K108" s="4" t="n">
        <v>0</v>
      </c>
      <c r="L108" s="4" t="n">
        <v>150</v>
      </c>
      <c r="M108" s="4" t="n">
        <v>9</v>
      </c>
      <c r="N108" s="4" t="n">
        <v>5</v>
      </c>
      <c r="O108" s="4" t="n">
        <v>261</v>
      </c>
      <c r="P108" s="4" t="n">
        <v>0</v>
      </c>
      <c r="Q108" s="4" t="n">
        <v>3</v>
      </c>
      <c r="R108" s="4" t="n">
        <v>0</v>
      </c>
      <c r="S108" s="4" t="n">
        <v>1</v>
      </c>
      <c r="T108" s="4" t="n">
        <v>0</v>
      </c>
      <c r="U108" s="4" t="n">
        <v>0</v>
      </c>
      <c r="V108" s="4" t="n">
        <v>0</v>
      </c>
    </row>
    <row r="109" customFormat="false" ht="14.25" hidden="false" customHeight="false" outlineLevel="0" collapsed="false">
      <c r="A109" s="23" t="n">
        <v>8039900</v>
      </c>
      <c r="B109" s="24" t="s">
        <v>263</v>
      </c>
      <c r="C109" s="4" t="s">
        <v>544</v>
      </c>
      <c r="D109" s="13" t="n">
        <v>45831</v>
      </c>
      <c r="E109" s="25" t="n">
        <v>0.65625</v>
      </c>
      <c r="F109" s="4" t="n">
        <v>308</v>
      </c>
      <c r="G109" s="4" t="n">
        <v>100</v>
      </c>
      <c r="H109" s="4" t="n">
        <v>100</v>
      </c>
      <c r="I109" s="4" t="n">
        <v>61</v>
      </c>
      <c r="J109" s="4" t="n">
        <v>47</v>
      </c>
      <c r="K109" s="4" t="n">
        <v>4</v>
      </c>
      <c r="L109" s="4" t="n">
        <v>80</v>
      </c>
      <c r="M109" s="4" t="n">
        <v>16</v>
      </c>
      <c r="N109" s="4" t="n">
        <v>12</v>
      </c>
      <c r="O109" s="4" t="n">
        <v>80</v>
      </c>
      <c r="P109" s="4" t="n">
        <v>8</v>
      </c>
      <c r="Q109" s="4" t="n">
        <v>17</v>
      </c>
      <c r="R109" s="4" t="n">
        <v>35</v>
      </c>
      <c r="S109" s="4" t="n">
        <v>9</v>
      </c>
      <c r="T109" s="4" t="n">
        <v>8</v>
      </c>
      <c r="U109" s="4" t="n">
        <v>36</v>
      </c>
      <c r="V109" s="4" t="n">
        <v>3</v>
      </c>
    </row>
    <row r="110" customFormat="false" ht="14.25" hidden="false" customHeight="false" outlineLevel="0" collapsed="false">
      <c r="A110" s="23" t="n">
        <v>8030800</v>
      </c>
      <c r="B110" s="24" t="s">
        <v>265</v>
      </c>
      <c r="C110" s="4" t="s">
        <v>6</v>
      </c>
      <c r="D110" s="13" t="n">
        <v>45751</v>
      </c>
      <c r="E110" s="25" t="n">
        <v>0.322916666666667</v>
      </c>
      <c r="F110" s="4" t="n">
        <v>284</v>
      </c>
      <c r="G110" s="4" t="n">
        <v>43</v>
      </c>
      <c r="H110" s="4" t="n">
        <v>9</v>
      </c>
      <c r="I110" s="4" t="n">
        <v>210</v>
      </c>
      <c r="J110" s="4" t="n">
        <v>22</v>
      </c>
      <c r="K110" s="4" t="n">
        <v>33</v>
      </c>
      <c r="L110" s="4" t="n">
        <v>10</v>
      </c>
      <c r="M110" s="4" t="n">
        <v>0</v>
      </c>
      <c r="N110" s="4" t="n">
        <v>3</v>
      </c>
      <c r="O110" s="4" t="n">
        <v>4</v>
      </c>
      <c r="P110" s="4" t="n">
        <v>2</v>
      </c>
      <c r="Q110" s="4" t="n">
        <v>65</v>
      </c>
      <c r="R110" s="4" t="n">
        <v>145</v>
      </c>
      <c r="S110" s="4" t="n">
        <v>0</v>
      </c>
      <c r="T110" s="4" t="n">
        <v>1</v>
      </c>
      <c r="U110" s="4" t="n">
        <v>21</v>
      </c>
      <c r="V110" s="4" t="n">
        <v>0</v>
      </c>
    </row>
    <row r="111" customFormat="false" ht="14.25" hidden="false" customHeight="false" outlineLevel="0" collapsed="false">
      <c r="A111" s="23" t="n">
        <v>8028100</v>
      </c>
      <c r="B111" s="24" t="s">
        <v>267</v>
      </c>
      <c r="C111" s="4" t="s">
        <v>11</v>
      </c>
      <c r="D111" s="2" t="s">
        <v>11</v>
      </c>
      <c r="E111" s="2" t="s">
        <v>11</v>
      </c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customFormat="false" ht="14.25" hidden="false" customHeight="false" outlineLevel="0" collapsed="false">
      <c r="A112" s="23" t="n">
        <v>8054900</v>
      </c>
      <c r="B112" s="24" t="s">
        <v>269</v>
      </c>
      <c r="C112" s="4" t="s">
        <v>544</v>
      </c>
      <c r="D112" s="13" t="n">
        <v>45832</v>
      </c>
      <c r="E112" s="25" t="n">
        <v>0.333333333333333</v>
      </c>
      <c r="F112" s="4" t="n">
        <v>356</v>
      </c>
      <c r="G112" s="4" t="n">
        <v>0</v>
      </c>
      <c r="H112" s="4" t="n">
        <v>49</v>
      </c>
      <c r="I112" s="4" t="n">
        <v>117</v>
      </c>
      <c r="J112" s="4" t="n">
        <v>190</v>
      </c>
      <c r="K112" s="4" t="n">
        <v>0</v>
      </c>
      <c r="L112" s="4" t="n">
        <v>0</v>
      </c>
      <c r="M112" s="4" t="n">
        <v>0</v>
      </c>
      <c r="N112" s="4" t="n">
        <v>2</v>
      </c>
      <c r="O112" s="4" t="n">
        <v>0</v>
      </c>
      <c r="P112" s="4" t="n">
        <v>47</v>
      </c>
      <c r="Q112" s="4" t="n">
        <v>0</v>
      </c>
      <c r="R112" s="4" t="n">
        <v>111</v>
      </c>
      <c r="S112" s="4" t="n">
        <v>6</v>
      </c>
      <c r="T112" s="4" t="n">
        <v>101</v>
      </c>
      <c r="U112" s="4" t="n">
        <v>89</v>
      </c>
      <c r="V112" s="4" t="n">
        <v>0</v>
      </c>
    </row>
    <row r="113" customFormat="false" ht="14.25" hidden="false" customHeight="false" outlineLevel="0" collapsed="false">
      <c r="A113" s="23" t="n">
        <v>8023900</v>
      </c>
      <c r="B113" s="24" t="s">
        <v>271</v>
      </c>
      <c r="C113" s="4" t="s">
        <v>11</v>
      </c>
      <c r="D113" s="2" t="s">
        <v>11</v>
      </c>
      <c r="E113" s="2" t="s">
        <v>11</v>
      </c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customFormat="false" ht="14.25" hidden="false" customHeight="false" outlineLevel="0" collapsed="false">
      <c r="A114" s="23" t="n">
        <v>8023100</v>
      </c>
      <c r="B114" s="24" t="s">
        <v>273</v>
      </c>
      <c r="C114" s="4" t="s">
        <v>11</v>
      </c>
      <c r="D114" s="2" t="s">
        <v>11</v>
      </c>
      <c r="E114" s="2" t="s">
        <v>11</v>
      </c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4.25" hidden="false" customHeight="false" outlineLevel="0" collapsed="false">
      <c r="A115" s="23" t="n">
        <v>8002100</v>
      </c>
      <c r="B115" s="24" t="s">
        <v>275</v>
      </c>
      <c r="C115" s="4" t="s">
        <v>544</v>
      </c>
      <c r="D115" s="13" t="n">
        <v>45727</v>
      </c>
      <c r="E115" s="25" t="n">
        <v>0.677083333333333</v>
      </c>
      <c r="F115" s="4" t="n">
        <v>469</v>
      </c>
      <c r="G115" s="4" t="n">
        <v>240</v>
      </c>
      <c r="H115" s="4" t="n">
        <v>188</v>
      </c>
      <c r="I115" s="4" t="n">
        <v>21</v>
      </c>
      <c r="J115" s="59" t="n">
        <v>20</v>
      </c>
      <c r="K115" s="59" t="n">
        <v>4</v>
      </c>
      <c r="L115" s="59" t="n">
        <v>227</v>
      </c>
      <c r="M115" s="59" t="n">
        <v>9</v>
      </c>
      <c r="N115" s="59" t="n">
        <v>13</v>
      </c>
      <c r="O115" s="59" t="n">
        <v>164</v>
      </c>
      <c r="P115" s="59" t="n">
        <v>11</v>
      </c>
      <c r="Q115" s="59" t="n">
        <v>13</v>
      </c>
      <c r="R115" s="59" t="n">
        <v>1</v>
      </c>
      <c r="S115" s="59" t="n">
        <v>7</v>
      </c>
      <c r="T115" s="59" t="n">
        <v>12</v>
      </c>
      <c r="U115" s="59" t="n">
        <v>3</v>
      </c>
      <c r="V115" s="59" t="n">
        <v>5</v>
      </c>
    </row>
    <row r="116" customFormat="false" ht="14.25" hidden="false" customHeight="false" outlineLevel="0" collapsed="false">
      <c r="A116" s="23" t="n">
        <v>8002000</v>
      </c>
      <c r="B116" s="24" t="s">
        <v>278</v>
      </c>
      <c r="C116" s="4" t="s">
        <v>11</v>
      </c>
      <c r="D116" s="2" t="s">
        <v>11</v>
      </c>
      <c r="E116" s="2" t="s">
        <v>11</v>
      </c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customFormat="false" ht="14.25" hidden="false" customHeight="false" outlineLevel="0" collapsed="false">
      <c r="A117" s="23" t="n">
        <v>8018200</v>
      </c>
      <c r="B117" s="24" t="s">
        <v>280</v>
      </c>
      <c r="C117" s="4" t="s">
        <v>11</v>
      </c>
      <c r="D117" s="2" t="s">
        <v>11</v>
      </c>
      <c r="E117" s="2" t="s">
        <v>11</v>
      </c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customFormat="false" ht="14.25" hidden="false" customHeight="false" outlineLevel="0" collapsed="false">
      <c r="A118" s="23" t="n">
        <v>8056200</v>
      </c>
      <c r="B118" s="24" t="s">
        <v>282</v>
      </c>
      <c r="C118" s="4" t="s">
        <v>11</v>
      </c>
      <c r="D118" s="2" t="s">
        <v>11</v>
      </c>
      <c r="E118" s="2" t="s">
        <v>11</v>
      </c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customFormat="false" ht="14.25" hidden="false" customHeight="false" outlineLevel="0" collapsed="false">
      <c r="A119" s="23" t="n">
        <v>8050600</v>
      </c>
      <c r="B119" s="24" t="s">
        <v>284</v>
      </c>
      <c r="C119" s="4" t="s">
        <v>11</v>
      </c>
      <c r="D119" s="2" t="s">
        <v>11</v>
      </c>
      <c r="E119" s="2" t="s">
        <v>11</v>
      </c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customFormat="false" ht="14.25" hidden="false" customHeight="false" outlineLevel="0" collapsed="false">
      <c r="A120" s="23" t="n">
        <v>9010720</v>
      </c>
      <c r="B120" s="24" t="s">
        <v>286</v>
      </c>
      <c r="C120" s="4" t="s">
        <v>11</v>
      </c>
      <c r="D120" s="2" t="s">
        <v>11</v>
      </c>
      <c r="E120" s="2" t="s">
        <v>11</v>
      </c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customFormat="false" ht="14.25" hidden="false" customHeight="false" outlineLevel="0" collapsed="false">
      <c r="A121" s="23" t="n">
        <v>8057150</v>
      </c>
      <c r="B121" s="24" t="s">
        <v>288</v>
      </c>
      <c r="C121" s="4" t="s">
        <v>11</v>
      </c>
      <c r="D121" s="2" t="s">
        <v>11</v>
      </c>
      <c r="E121" s="2" t="s">
        <v>11</v>
      </c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customFormat="false" ht="14.25" hidden="false" customHeight="false" outlineLevel="0" collapsed="false">
      <c r="A122" s="23" t="n">
        <v>8057100</v>
      </c>
      <c r="B122" s="24" t="s">
        <v>290</v>
      </c>
      <c r="C122" s="4" t="s">
        <v>11</v>
      </c>
      <c r="D122" s="2" t="s">
        <v>11</v>
      </c>
      <c r="E122" s="2" t="s">
        <v>11</v>
      </c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customFormat="false" ht="14.25" hidden="false" customHeight="false" outlineLevel="0" collapsed="false">
      <c r="A123" s="23" t="n">
        <v>8054800</v>
      </c>
      <c r="B123" s="24" t="s">
        <v>292</v>
      </c>
      <c r="C123" s="4" t="s">
        <v>11</v>
      </c>
      <c r="D123" s="2" t="s">
        <v>11</v>
      </c>
      <c r="E123" s="2" t="s">
        <v>11</v>
      </c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customFormat="false" ht="14.25" hidden="false" customHeight="false" outlineLevel="0" collapsed="false">
      <c r="A124" s="23" t="n">
        <v>8055900</v>
      </c>
      <c r="B124" s="24" t="s">
        <v>294</v>
      </c>
      <c r="C124" s="4" t="s">
        <v>11</v>
      </c>
      <c r="D124" s="2" t="s">
        <v>11</v>
      </c>
      <c r="E124" s="2" t="s">
        <v>11</v>
      </c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customFormat="false" ht="14.25" hidden="false" customHeight="false" outlineLevel="0" collapsed="false">
      <c r="A125" s="23" t="n">
        <v>8015400</v>
      </c>
      <c r="B125" s="24" t="s">
        <v>296</v>
      </c>
      <c r="C125" s="4" t="s">
        <v>11</v>
      </c>
      <c r="D125" s="2" t="s">
        <v>11</v>
      </c>
      <c r="E125" s="2" t="s">
        <v>11</v>
      </c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customFormat="false" ht="14.25" hidden="false" customHeight="false" outlineLevel="0" collapsed="false">
      <c r="A126" s="23" t="n">
        <v>8047700</v>
      </c>
      <c r="B126" s="24" t="s">
        <v>298</v>
      </c>
      <c r="C126" s="4" t="s">
        <v>11</v>
      </c>
      <c r="D126" s="2" t="s">
        <v>11</v>
      </c>
      <c r="E126" s="2" t="s">
        <v>11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customFormat="false" ht="14.25" hidden="false" customHeight="false" outlineLevel="0" collapsed="false">
      <c r="A127" s="23" t="n">
        <v>8009700</v>
      </c>
      <c r="B127" s="24" t="s">
        <v>300</v>
      </c>
      <c r="C127" s="4" t="s">
        <v>11</v>
      </c>
      <c r="D127" s="2" t="s">
        <v>11</v>
      </c>
      <c r="E127" s="2" t="s">
        <v>11</v>
      </c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customFormat="false" ht="14.25" hidden="false" customHeight="false" outlineLevel="0" collapsed="false">
      <c r="A128" s="23" t="n">
        <v>8004400</v>
      </c>
      <c r="B128" s="24" t="s">
        <v>302</v>
      </c>
      <c r="C128" s="4" t="s">
        <v>11</v>
      </c>
      <c r="D128" s="2" t="s">
        <v>11</v>
      </c>
      <c r="E128" s="2" t="s">
        <v>11</v>
      </c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customFormat="false" ht="14.25" hidden="false" customHeight="false" outlineLevel="0" collapsed="false">
      <c r="A129" s="23" t="n">
        <v>8055000</v>
      </c>
      <c r="B129" s="24" t="s">
        <v>304</v>
      </c>
      <c r="C129" s="4" t="s">
        <v>11</v>
      </c>
      <c r="D129" s="2" t="s">
        <v>11</v>
      </c>
      <c r="E129" s="2" t="s">
        <v>11</v>
      </c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customFormat="false" ht="14.25" hidden="false" customHeight="false" outlineLevel="0" collapsed="false">
      <c r="A130" s="23" t="n">
        <v>8043600</v>
      </c>
      <c r="B130" s="24" t="s">
        <v>306</v>
      </c>
      <c r="C130" s="4" t="s">
        <v>11</v>
      </c>
      <c r="D130" s="2" t="s">
        <v>11</v>
      </c>
      <c r="E130" s="2" t="s">
        <v>11</v>
      </c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customFormat="false" ht="14.25" hidden="false" customHeight="false" outlineLevel="0" collapsed="false">
      <c r="A131" s="23" t="n">
        <v>8003000</v>
      </c>
      <c r="B131" s="24" t="s">
        <v>308</v>
      </c>
      <c r="C131" s="4" t="s">
        <v>11</v>
      </c>
      <c r="D131" s="2" t="s">
        <v>11</v>
      </c>
      <c r="E131" s="2" t="s">
        <v>11</v>
      </c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customFormat="false" ht="14.25" hidden="false" customHeight="false" outlineLevel="0" collapsed="false">
      <c r="A132" s="23" t="n">
        <v>8017000</v>
      </c>
      <c r="B132" s="24" t="s">
        <v>311</v>
      </c>
      <c r="C132" s="4" t="s">
        <v>11</v>
      </c>
      <c r="D132" s="2" t="s">
        <v>11</v>
      </c>
      <c r="E132" s="2" t="s">
        <v>11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customFormat="false" ht="14.25" hidden="false" customHeight="false" outlineLevel="0" collapsed="false">
      <c r="A133" s="23" t="n">
        <v>8019100</v>
      </c>
      <c r="B133" s="24" t="s">
        <v>313</v>
      </c>
      <c r="C133" s="4" t="s">
        <v>11</v>
      </c>
      <c r="D133" s="2" t="s">
        <v>11</v>
      </c>
      <c r="E133" s="2" t="s">
        <v>11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customFormat="false" ht="14.25" hidden="false" customHeight="false" outlineLevel="0" collapsed="false">
      <c r="A134" s="23" t="n">
        <v>8009900</v>
      </c>
      <c r="B134" s="24" t="s">
        <v>315</v>
      </c>
      <c r="C134" s="4" t="s">
        <v>11</v>
      </c>
      <c r="D134" s="2" t="s">
        <v>11</v>
      </c>
      <c r="E134" s="2" t="s">
        <v>11</v>
      </c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customFormat="false" ht="14.25" hidden="false" customHeight="false" outlineLevel="0" collapsed="false">
      <c r="A135" s="23" t="n">
        <v>8007200</v>
      </c>
      <c r="B135" s="24" t="s">
        <v>317</v>
      </c>
      <c r="C135" s="4" t="s">
        <v>11</v>
      </c>
      <c r="D135" s="2" t="s">
        <v>11</v>
      </c>
      <c r="E135" s="2" t="s">
        <v>11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customFormat="false" ht="14.25" hidden="false" customHeight="false" outlineLevel="0" collapsed="false">
      <c r="A136" s="23" t="n">
        <v>8049500</v>
      </c>
      <c r="B136" s="24" t="s">
        <v>319</v>
      </c>
      <c r="C136" s="4" t="s">
        <v>11</v>
      </c>
      <c r="D136" s="2" t="s">
        <v>11</v>
      </c>
      <c r="E136" s="2" t="s">
        <v>11</v>
      </c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customFormat="false" ht="14.25" hidden="false" customHeight="false" outlineLevel="0" collapsed="false">
      <c r="A137" s="23" t="n">
        <v>8048800</v>
      </c>
      <c r="B137" s="24" t="s">
        <v>321</v>
      </c>
      <c r="C137" s="4" t="s">
        <v>11</v>
      </c>
      <c r="D137" s="2" t="s">
        <v>11</v>
      </c>
      <c r="E137" s="2" t="s">
        <v>11</v>
      </c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customFormat="false" ht="14.25" hidden="false" customHeight="false" outlineLevel="0" collapsed="false">
      <c r="A138" s="23" t="n">
        <v>8048100</v>
      </c>
      <c r="B138" s="24" t="s">
        <v>323</v>
      </c>
      <c r="C138" s="4" t="s">
        <v>11</v>
      </c>
      <c r="D138" s="2" t="s">
        <v>11</v>
      </c>
      <c r="E138" s="2" t="s">
        <v>11</v>
      </c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customFormat="false" ht="14.25" hidden="false" customHeight="false" outlineLevel="0" collapsed="false">
      <c r="A139" s="23" t="n">
        <v>8049700</v>
      </c>
      <c r="B139" s="24" t="s">
        <v>325</v>
      </c>
      <c r="C139" s="4" t="s">
        <v>11</v>
      </c>
      <c r="D139" s="2" t="s">
        <v>11</v>
      </c>
      <c r="E139" s="2" t="s">
        <v>11</v>
      </c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customFormat="false" ht="14.25" hidden="false" customHeight="false" outlineLevel="0" collapsed="false">
      <c r="A140" s="23" t="n">
        <v>8049400</v>
      </c>
      <c r="B140" s="24" t="s">
        <v>327</v>
      </c>
      <c r="C140" s="4" t="s">
        <v>11</v>
      </c>
      <c r="D140" s="2" t="s">
        <v>11</v>
      </c>
      <c r="E140" s="2" t="s">
        <v>11</v>
      </c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customFormat="false" ht="14.25" hidden="false" customHeight="false" outlineLevel="0" collapsed="false">
      <c r="A141" s="23" t="n">
        <v>8038100</v>
      </c>
      <c r="B141" s="24" t="s">
        <v>329</v>
      </c>
      <c r="C141" s="4" t="s">
        <v>11</v>
      </c>
      <c r="D141" s="2" t="s">
        <v>11</v>
      </c>
      <c r="E141" s="2" t="s">
        <v>11</v>
      </c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customFormat="false" ht="14.25" hidden="false" customHeight="false" outlineLevel="0" collapsed="false">
      <c r="A142" s="23" t="n">
        <v>8050900</v>
      </c>
      <c r="B142" s="24" t="s">
        <v>331</v>
      </c>
      <c r="C142" s="4" t="s">
        <v>11</v>
      </c>
      <c r="D142" s="2" t="s">
        <v>11</v>
      </c>
      <c r="E142" s="2" t="s">
        <v>11</v>
      </c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customFormat="false" ht="14.25" hidden="false" customHeight="false" outlineLevel="0" collapsed="false">
      <c r="A143" s="23" t="n">
        <v>8057700</v>
      </c>
      <c r="B143" s="24" t="s">
        <v>333</v>
      </c>
      <c r="C143" s="4" t="s">
        <v>11</v>
      </c>
      <c r="D143" s="2" t="s">
        <v>11</v>
      </c>
      <c r="E143" s="2" t="s">
        <v>11</v>
      </c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customFormat="false" ht="14.25" hidden="false" customHeight="false" outlineLevel="0" collapsed="false">
      <c r="A144" s="23" t="n">
        <v>8004800</v>
      </c>
      <c r="B144" s="24" t="s">
        <v>335</v>
      </c>
      <c r="C144" s="4" t="s">
        <v>11</v>
      </c>
      <c r="D144" s="2" t="s">
        <v>11</v>
      </c>
      <c r="E144" s="2" t="s">
        <v>11</v>
      </c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customFormat="false" ht="14.25" hidden="false" customHeight="false" outlineLevel="0" collapsed="false">
      <c r="A145" s="23" t="n">
        <v>8020600</v>
      </c>
      <c r="B145" s="24" t="s">
        <v>337</v>
      </c>
      <c r="C145" s="4" t="s">
        <v>11</v>
      </c>
      <c r="D145" s="2" t="s">
        <v>11</v>
      </c>
      <c r="E145" s="2" t="s">
        <v>11</v>
      </c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customFormat="false" ht="14.25" hidden="false" customHeight="false" outlineLevel="0" collapsed="false">
      <c r="A146" s="23" t="n">
        <v>8042500</v>
      </c>
      <c r="B146" s="24" t="s">
        <v>339</v>
      </c>
      <c r="C146" s="4" t="s">
        <v>11</v>
      </c>
      <c r="D146" s="2" t="s">
        <v>11</v>
      </c>
      <c r="E146" s="2" t="s">
        <v>11</v>
      </c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customFormat="false" ht="14.25" hidden="false" customHeight="false" outlineLevel="0" collapsed="false">
      <c r="A147" s="23" t="n">
        <v>8028800</v>
      </c>
      <c r="B147" s="24" t="s">
        <v>341</v>
      </c>
      <c r="C147" s="4" t="s">
        <v>11</v>
      </c>
      <c r="D147" s="2" t="s">
        <v>11</v>
      </c>
      <c r="E147" s="2" t="s">
        <v>11</v>
      </c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customFormat="false" ht="14.25" hidden="false" customHeight="false" outlineLevel="0" collapsed="false">
      <c r="A148" s="23" t="n">
        <v>8023800</v>
      </c>
      <c r="B148" s="24" t="s">
        <v>343</v>
      </c>
      <c r="C148" s="4" t="s">
        <v>11</v>
      </c>
      <c r="D148" s="2" t="s">
        <v>11</v>
      </c>
      <c r="E148" s="2" t="s">
        <v>11</v>
      </c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customFormat="false" ht="14.25" hidden="false" customHeight="false" outlineLevel="0" collapsed="false">
      <c r="A149" s="23" t="n">
        <v>8052800</v>
      </c>
      <c r="B149" s="24" t="s">
        <v>345</v>
      </c>
      <c r="C149" s="4" t="s">
        <v>11</v>
      </c>
      <c r="D149" s="2" t="s">
        <v>11</v>
      </c>
      <c r="E149" s="2" t="s">
        <v>11</v>
      </c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customFormat="false" ht="14.25" hidden="false" customHeight="false" outlineLevel="0" collapsed="false">
      <c r="A150" s="23" t="n">
        <v>8001200</v>
      </c>
      <c r="B150" s="24" t="s">
        <v>347</v>
      </c>
      <c r="C150" s="4" t="s">
        <v>11</v>
      </c>
      <c r="D150" s="2" t="s">
        <v>11</v>
      </c>
      <c r="E150" s="2" t="s">
        <v>11</v>
      </c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4.25" hidden="false" customHeight="false" outlineLevel="0" collapsed="false">
      <c r="A151" s="23" t="n">
        <v>8005400</v>
      </c>
      <c r="B151" s="24" t="s">
        <v>349</v>
      </c>
      <c r="C151" s="4"/>
      <c r="D151" s="13"/>
      <c r="E151" s="4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customFormat="false" ht="14.25" hidden="false" customHeight="false" outlineLevel="0" collapsed="false">
      <c r="A152" s="23" t="n">
        <v>8045200</v>
      </c>
      <c r="B152" s="24" t="s">
        <v>351</v>
      </c>
      <c r="C152" s="4" t="s">
        <v>11</v>
      </c>
      <c r="D152" s="2" t="s">
        <v>11</v>
      </c>
      <c r="E152" s="2" t="s">
        <v>11</v>
      </c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customFormat="false" ht="14.25" hidden="false" customHeight="false" outlineLevel="0" collapsed="false">
      <c r="A153" s="23" t="n">
        <v>8001100</v>
      </c>
      <c r="B153" s="24" t="s">
        <v>353</v>
      </c>
      <c r="C153" s="4" t="s">
        <v>11</v>
      </c>
      <c r="D153" s="2" t="s">
        <v>11</v>
      </c>
      <c r="E153" s="2" t="s">
        <v>11</v>
      </c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customFormat="false" ht="14.25" hidden="false" customHeight="false" outlineLevel="0" collapsed="false">
      <c r="A154" s="23" t="n">
        <v>8001000</v>
      </c>
      <c r="B154" s="24" t="s">
        <v>355</v>
      </c>
      <c r="C154" s="4" t="s">
        <v>11</v>
      </c>
      <c r="D154" s="2" t="s">
        <v>11</v>
      </c>
      <c r="E154" s="2" t="s">
        <v>11</v>
      </c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4.25" hidden="false" customHeight="false" outlineLevel="0" collapsed="false">
      <c r="A155" s="23" t="n">
        <v>8019700</v>
      </c>
      <c r="B155" s="24" t="s">
        <v>357</v>
      </c>
      <c r="C155" s="4" t="s">
        <v>11</v>
      </c>
      <c r="D155" s="2" t="s">
        <v>11</v>
      </c>
      <c r="E155" s="2" t="s">
        <v>11</v>
      </c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4.25" hidden="false" customHeight="false" outlineLevel="0" collapsed="false">
      <c r="A156" s="23" t="n">
        <v>8003600</v>
      </c>
      <c r="B156" s="24" t="s">
        <v>359</v>
      </c>
      <c r="C156" s="4" t="s">
        <v>11</v>
      </c>
      <c r="D156" s="2" t="s">
        <v>11</v>
      </c>
      <c r="E156" s="2" t="s">
        <v>11</v>
      </c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customFormat="false" ht="14.25" hidden="false" customHeight="false" outlineLevel="0" collapsed="false">
      <c r="A157" s="23" t="n">
        <v>8018900</v>
      </c>
      <c r="B157" s="24" t="s">
        <v>361</v>
      </c>
      <c r="C157" s="4" t="s">
        <v>11</v>
      </c>
      <c r="D157" s="2" t="s">
        <v>11</v>
      </c>
      <c r="E157" s="2" t="s">
        <v>11</v>
      </c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customFormat="false" ht="14.25" hidden="false" customHeight="false" outlineLevel="0" collapsed="false">
      <c r="A158" s="23" t="n">
        <v>8013000</v>
      </c>
      <c r="B158" s="24" t="s">
        <v>363</v>
      </c>
      <c r="C158" s="4" t="s">
        <v>11</v>
      </c>
      <c r="D158" s="2" t="s">
        <v>11</v>
      </c>
      <c r="E158" s="2" t="s">
        <v>11</v>
      </c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customFormat="false" ht="14.25" hidden="false" customHeight="false" outlineLevel="0" collapsed="false">
      <c r="A159" s="23" t="n">
        <v>8021900</v>
      </c>
      <c r="B159" s="24" t="s">
        <v>365</v>
      </c>
      <c r="C159" s="4" t="s">
        <v>11</v>
      </c>
      <c r="D159" s="2" t="s">
        <v>11</v>
      </c>
      <c r="E159" s="2" t="s">
        <v>11</v>
      </c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customFormat="false" ht="14.25" hidden="false" customHeight="false" outlineLevel="0" collapsed="false">
      <c r="A160" s="23" t="n">
        <v>8007400</v>
      </c>
      <c r="B160" s="24" t="s">
        <v>367</v>
      </c>
      <c r="C160" s="4" t="s">
        <v>11</v>
      </c>
      <c r="D160" s="2" t="s">
        <v>11</v>
      </c>
      <c r="E160" s="2" t="s">
        <v>11</v>
      </c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</row>
    <row r="161" customFormat="false" ht="14.25" hidden="false" customHeight="false" outlineLevel="0" collapsed="false">
      <c r="A161" s="23" t="n">
        <v>8003900</v>
      </c>
      <c r="B161" s="24" t="s">
        <v>369</v>
      </c>
      <c r="C161" s="4" t="s">
        <v>11</v>
      </c>
      <c r="D161" s="2" t="s">
        <v>11</v>
      </c>
      <c r="E161" s="2" t="s">
        <v>11</v>
      </c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customFormat="false" ht="14.25" hidden="false" customHeight="false" outlineLevel="0" collapsed="false">
      <c r="A162" s="23" t="n">
        <v>8004000</v>
      </c>
      <c r="B162" s="24" t="s">
        <v>371</v>
      </c>
      <c r="C162" s="4" t="s">
        <v>11</v>
      </c>
      <c r="D162" s="2" t="s">
        <v>11</v>
      </c>
      <c r="E162" s="2" t="s">
        <v>11</v>
      </c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4.25" hidden="false" customHeight="false" outlineLevel="0" collapsed="false">
      <c r="A163" s="23" t="n">
        <v>8028500</v>
      </c>
      <c r="B163" s="24" t="s">
        <v>373</v>
      </c>
      <c r="C163" s="4" t="s">
        <v>11</v>
      </c>
      <c r="D163" s="2" t="s">
        <v>11</v>
      </c>
      <c r="E163" s="2" t="s">
        <v>11</v>
      </c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4.25" hidden="false" customHeight="false" outlineLevel="0" collapsed="false">
      <c r="A164" s="23" t="n">
        <v>8023600</v>
      </c>
      <c r="B164" s="24" t="s">
        <v>375</v>
      </c>
      <c r="C164" s="4" t="s">
        <v>11</v>
      </c>
      <c r="D164" s="2" t="s">
        <v>11</v>
      </c>
      <c r="E164" s="2" t="s">
        <v>11</v>
      </c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</row>
    <row r="165" customFormat="false" ht="14.25" hidden="false" customHeight="false" outlineLevel="0" collapsed="false">
      <c r="A165" s="23" t="n">
        <v>8003100</v>
      </c>
      <c r="B165" s="24" t="s">
        <v>377</v>
      </c>
      <c r="C165" s="4" t="s">
        <v>11</v>
      </c>
      <c r="D165" s="2" t="s">
        <v>11</v>
      </c>
      <c r="E165" s="2" t="s">
        <v>11</v>
      </c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customFormat="false" ht="14.25" hidden="false" customHeight="false" outlineLevel="0" collapsed="false">
      <c r="A166" s="23" t="n">
        <v>8007600</v>
      </c>
      <c r="B166" s="24" t="s">
        <v>379</v>
      </c>
      <c r="C166" s="4" t="s">
        <v>11</v>
      </c>
      <c r="D166" s="2" t="s">
        <v>11</v>
      </c>
      <c r="E166" s="2" t="s">
        <v>11</v>
      </c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</row>
    <row r="167" customFormat="false" ht="14.25" hidden="false" customHeight="false" outlineLevel="0" collapsed="false">
      <c r="A167" s="23" t="n">
        <v>8048900</v>
      </c>
      <c r="B167" s="24" t="s">
        <v>381</v>
      </c>
      <c r="C167" s="4" t="s">
        <v>11</v>
      </c>
      <c r="D167" s="2" t="s">
        <v>11</v>
      </c>
      <c r="E167" s="2" t="s">
        <v>11</v>
      </c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</row>
    <row r="168" customFormat="false" ht="14.25" hidden="false" customHeight="false" outlineLevel="0" collapsed="false">
      <c r="A168" s="23" t="n">
        <v>8002900</v>
      </c>
      <c r="B168" s="24" t="s">
        <v>383</v>
      </c>
      <c r="C168" s="4" t="s">
        <v>11</v>
      </c>
      <c r="D168" s="2" t="s">
        <v>11</v>
      </c>
      <c r="E168" s="2" t="s">
        <v>11</v>
      </c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</row>
    <row r="169" customFormat="false" ht="14.25" hidden="false" customHeight="false" outlineLevel="0" collapsed="false">
      <c r="A169" s="23" t="n">
        <v>8015700</v>
      </c>
      <c r="B169" s="24" t="s">
        <v>386</v>
      </c>
      <c r="C169" s="4" t="s">
        <v>11</v>
      </c>
      <c r="D169" s="2" t="s">
        <v>11</v>
      </c>
      <c r="E169" s="2" t="s">
        <v>11</v>
      </c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</row>
    <row r="170" customFormat="false" ht="14.25" hidden="false" customHeight="false" outlineLevel="0" collapsed="false">
      <c r="A170" s="23" t="n">
        <v>8035300</v>
      </c>
      <c r="B170" s="24" t="s">
        <v>388</v>
      </c>
      <c r="C170" s="4" t="s">
        <v>11</v>
      </c>
      <c r="D170" s="2" t="s">
        <v>11</v>
      </c>
      <c r="E170" s="2" t="s">
        <v>11</v>
      </c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</row>
    <row r="171" customFormat="false" ht="14.25" hidden="false" customHeight="false" outlineLevel="0" collapsed="false">
      <c r="A171" s="23" t="n">
        <v>8028000</v>
      </c>
      <c r="B171" s="24" t="s">
        <v>390</v>
      </c>
      <c r="C171" s="4" t="s">
        <v>11</v>
      </c>
      <c r="D171" s="2" t="s">
        <v>11</v>
      </c>
      <c r="E171" s="2" t="s">
        <v>11</v>
      </c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</row>
    <row r="172" customFormat="false" ht="14.25" hidden="false" customHeight="false" outlineLevel="0" collapsed="false">
      <c r="A172" s="23" t="n">
        <v>8055950</v>
      </c>
      <c r="B172" s="24" t="s">
        <v>392</v>
      </c>
      <c r="C172" s="4" t="s">
        <v>11</v>
      </c>
      <c r="D172" s="2" t="s">
        <v>11</v>
      </c>
      <c r="E172" s="2" t="s">
        <v>11</v>
      </c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</row>
    <row r="173" customFormat="false" ht="14.25" hidden="false" customHeight="false" outlineLevel="0" collapsed="false">
      <c r="A173" s="23" t="n">
        <v>8057400</v>
      </c>
      <c r="B173" s="24" t="s">
        <v>394</v>
      </c>
      <c r="C173" s="4" t="s">
        <v>11</v>
      </c>
      <c r="D173" s="2" t="s">
        <v>11</v>
      </c>
      <c r="E173" s="2" t="s">
        <v>11</v>
      </c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</row>
    <row r="174" customFormat="false" ht="14.25" hidden="false" customHeight="false" outlineLevel="0" collapsed="false">
      <c r="A174" s="23" t="n">
        <v>8057800</v>
      </c>
      <c r="B174" s="24" t="s">
        <v>396</v>
      </c>
      <c r="C174" s="4" t="s">
        <v>11</v>
      </c>
      <c r="D174" s="2" t="s">
        <v>11</v>
      </c>
      <c r="E174" s="2" t="s">
        <v>11</v>
      </c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</row>
    <row r="175" customFormat="false" ht="14.25" hidden="false" customHeight="false" outlineLevel="0" collapsed="false">
      <c r="A175" s="23" t="n">
        <v>8057350</v>
      </c>
      <c r="B175" s="24" t="s">
        <v>398</v>
      </c>
      <c r="C175" s="4" t="s">
        <v>11</v>
      </c>
      <c r="D175" s="2" t="s">
        <v>11</v>
      </c>
      <c r="E175" s="2" t="s">
        <v>11</v>
      </c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</row>
    <row r="176" customFormat="false" ht="14.25" hidden="false" customHeight="false" outlineLevel="0" collapsed="false">
      <c r="A176" s="23" t="n">
        <v>8057450</v>
      </c>
      <c r="B176" s="24" t="s">
        <v>400</v>
      </c>
      <c r="C176" s="4" t="s">
        <v>11</v>
      </c>
      <c r="D176" s="2" t="s">
        <v>11</v>
      </c>
      <c r="E176" s="2" t="s">
        <v>11</v>
      </c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</row>
    <row r="177" customFormat="false" ht="14.25" hidden="false" customHeight="false" outlineLevel="0" collapsed="false">
      <c r="A177" s="23" t="n">
        <v>8057650</v>
      </c>
      <c r="B177" s="24" t="s">
        <v>402</v>
      </c>
      <c r="C177" s="4" t="s">
        <v>11</v>
      </c>
      <c r="D177" s="2" t="s">
        <v>11</v>
      </c>
      <c r="E177" s="2" t="s">
        <v>11</v>
      </c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</row>
    <row r="178" customFormat="false" ht="14.25" hidden="false" customHeight="false" outlineLevel="0" collapsed="false">
      <c r="A178" s="23" t="n">
        <v>8057500</v>
      </c>
      <c r="B178" s="24" t="s">
        <v>404</v>
      </c>
      <c r="C178" s="4" t="s">
        <v>11</v>
      </c>
      <c r="D178" s="2" t="s">
        <v>11</v>
      </c>
      <c r="E178" s="2" t="s">
        <v>11</v>
      </c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</row>
    <row r="179" customFormat="false" ht="14.25" hidden="false" customHeight="false" outlineLevel="0" collapsed="false">
      <c r="A179" s="23" t="n">
        <v>8057550</v>
      </c>
      <c r="B179" s="24" t="s">
        <v>406</v>
      </c>
      <c r="C179" s="4" t="s">
        <v>11</v>
      </c>
      <c r="D179" s="2" t="s">
        <v>11</v>
      </c>
      <c r="E179" s="2" t="s">
        <v>11</v>
      </c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customFormat="false" ht="14.25" hidden="false" customHeight="false" outlineLevel="0" collapsed="false">
      <c r="A180" s="23" t="n">
        <v>8057600</v>
      </c>
      <c r="B180" s="24" t="s">
        <v>408</v>
      </c>
      <c r="C180" s="4" t="s">
        <v>11</v>
      </c>
      <c r="D180" s="2" t="s">
        <v>11</v>
      </c>
      <c r="E180" s="2" t="s">
        <v>11</v>
      </c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</row>
    <row r="181" customFormat="false" ht="14.25" hidden="false" customHeight="false" outlineLevel="0" collapsed="false">
      <c r="A181" s="23" t="n">
        <v>8061200</v>
      </c>
      <c r="B181" s="24" t="s">
        <v>410</v>
      </c>
      <c r="C181" s="4" t="s">
        <v>11</v>
      </c>
      <c r="D181" s="2" t="s">
        <v>11</v>
      </c>
      <c r="E181" s="2" t="s">
        <v>11</v>
      </c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</row>
    <row r="182" customFormat="false" ht="14.25" hidden="false" customHeight="false" outlineLevel="0" collapsed="false">
      <c r="A182" s="23" t="n">
        <v>8039200</v>
      </c>
      <c r="B182" s="24" t="s">
        <v>412</v>
      </c>
      <c r="C182" s="4" t="s">
        <v>11</v>
      </c>
      <c r="D182" s="2" t="s">
        <v>11</v>
      </c>
      <c r="E182" s="2" t="s">
        <v>11</v>
      </c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</row>
    <row r="183" customFormat="false" ht="14.25" hidden="false" customHeight="false" outlineLevel="0" collapsed="false">
      <c r="A183" s="23" t="n">
        <v>8031500</v>
      </c>
      <c r="B183" s="24" t="s">
        <v>414</v>
      </c>
      <c r="C183" s="4" t="s">
        <v>11</v>
      </c>
      <c r="D183" s="2" t="s">
        <v>11</v>
      </c>
      <c r="E183" s="2" t="s">
        <v>11</v>
      </c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</row>
    <row r="184" customFormat="false" ht="14.25" hidden="false" customHeight="false" outlineLevel="0" collapsed="false">
      <c r="A184" s="23" t="n">
        <v>8053500</v>
      </c>
      <c r="B184" s="24" t="s">
        <v>416</v>
      </c>
      <c r="C184" s="4" t="s">
        <v>11</v>
      </c>
      <c r="D184" s="2" t="s">
        <v>11</v>
      </c>
      <c r="E184" s="2" t="s">
        <v>11</v>
      </c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</row>
    <row r="185" customFormat="false" ht="14.25" hidden="false" customHeight="false" outlineLevel="0" collapsed="false">
      <c r="A185" s="23" t="n">
        <v>9010590</v>
      </c>
      <c r="B185" s="24" t="s">
        <v>418</v>
      </c>
      <c r="C185" s="4" t="s">
        <v>11</v>
      </c>
      <c r="D185" s="2" t="s">
        <v>11</v>
      </c>
      <c r="E185" s="2" t="s">
        <v>11</v>
      </c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</row>
    <row r="186" customFormat="false" ht="14.25" hidden="false" customHeight="false" outlineLevel="0" collapsed="false">
      <c r="A186" s="23" t="n">
        <v>9010580</v>
      </c>
      <c r="B186" s="24" t="s">
        <v>420</v>
      </c>
      <c r="C186" s="4" t="s">
        <v>11</v>
      </c>
      <c r="D186" s="2" t="s">
        <v>11</v>
      </c>
      <c r="E186" s="2" t="s">
        <v>11</v>
      </c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</row>
    <row r="187" customFormat="false" ht="14.25" hidden="false" customHeight="false" outlineLevel="0" collapsed="false">
      <c r="A187" s="23" t="n">
        <v>8056150</v>
      </c>
      <c r="B187" s="24" t="s">
        <v>545</v>
      </c>
      <c r="C187" s="4"/>
      <c r="D187" s="13"/>
      <c r="E187" s="4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customFormat="false" ht="14.25" hidden="false" customHeight="false" outlineLevel="0" collapsed="false">
      <c r="A188" s="23" t="n">
        <v>8042800</v>
      </c>
      <c r="B188" s="24" t="s">
        <v>424</v>
      </c>
      <c r="C188" s="4" t="s">
        <v>11</v>
      </c>
      <c r="D188" s="2" t="s">
        <v>11</v>
      </c>
      <c r="E188" s="2" t="s">
        <v>11</v>
      </c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</row>
    <row r="189" customFormat="false" ht="14.25" hidden="false" customHeight="false" outlineLevel="0" collapsed="false">
      <c r="A189" s="23" t="n">
        <v>8051600</v>
      </c>
      <c r="B189" s="24" t="s">
        <v>426</v>
      </c>
      <c r="C189" s="4" t="s">
        <v>11</v>
      </c>
      <c r="D189" s="2" t="s">
        <v>11</v>
      </c>
      <c r="E189" s="2" t="s">
        <v>11</v>
      </c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</row>
    <row r="190" customFormat="false" ht="14.25" hidden="false" customHeight="false" outlineLevel="0" collapsed="false">
      <c r="A190" s="23" t="n">
        <v>8052400</v>
      </c>
      <c r="B190" s="24" t="s">
        <v>428</v>
      </c>
      <c r="C190" s="4" t="s">
        <v>11</v>
      </c>
      <c r="D190" s="2" t="s">
        <v>11</v>
      </c>
      <c r="E190" s="2" t="s">
        <v>11</v>
      </c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4.25" hidden="false" customHeight="false" outlineLevel="0" collapsed="false">
      <c r="A191" s="23" t="n">
        <v>8022300</v>
      </c>
      <c r="B191" s="24" t="s">
        <v>430</v>
      </c>
      <c r="C191" s="4" t="s">
        <v>11</v>
      </c>
      <c r="D191" s="2" t="s">
        <v>11</v>
      </c>
      <c r="E191" s="2" t="s">
        <v>11</v>
      </c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4.25" hidden="false" customHeight="false" outlineLevel="0" collapsed="false">
      <c r="A192" s="23" t="n">
        <v>8039600</v>
      </c>
      <c r="B192" s="24" t="s">
        <v>432</v>
      </c>
      <c r="C192" s="4" t="s">
        <v>11</v>
      </c>
      <c r="D192" s="2" t="s">
        <v>11</v>
      </c>
      <c r="E192" s="2" t="s">
        <v>11</v>
      </c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</row>
    <row r="193" customFormat="false" ht="14.25" hidden="false" customHeight="false" outlineLevel="0" collapsed="false">
      <c r="A193" s="23" t="n">
        <v>8027300</v>
      </c>
      <c r="B193" s="24" t="s">
        <v>434</v>
      </c>
      <c r="C193" s="4" t="s">
        <v>11</v>
      </c>
      <c r="D193" s="2" t="s">
        <v>11</v>
      </c>
      <c r="E193" s="2" t="s">
        <v>11</v>
      </c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</row>
    <row r="194" customFormat="false" ht="14.25" hidden="false" customHeight="false" outlineLevel="0" collapsed="false">
      <c r="A194" s="23" t="n">
        <v>8024300</v>
      </c>
      <c r="B194" s="24" t="s">
        <v>436</v>
      </c>
      <c r="C194" s="4" t="s">
        <v>11</v>
      </c>
      <c r="D194" s="2" t="s">
        <v>11</v>
      </c>
      <c r="E194" s="2" t="s">
        <v>11</v>
      </c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</row>
    <row r="195" customFormat="false" ht="14.25" hidden="false" customHeight="false" outlineLevel="0" collapsed="false">
      <c r="A195" s="23" t="n">
        <v>8037500</v>
      </c>
      <c r="B195" s="24" t="s">
        <v>438</v>
      </c>
      <c r="C195" s="4" t="s">
        <v>11</v>
      </c>
      <c r="D195" s="2" t="s">
        <v>11</v>
      </c>
      <c r="E195" s="2" t="s">
        <v>11</v>
      </c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</row>
    <row r="196" customFormat="false" ht="14.25" hidden="false" customHeight="false" outlineLevel="0" collapsed="false">
      <c r="A196" s="23" t="n">
        <v>8024600</v>
      </c>
      <c r="B196" s="24" t="s">
        <v>440</v>
      </c>
      <c r="C196" s="4" t="s">
        <v>11</v>
      </c>
      <c r="D196" s="2" t="s">
        <v>11</v>
      </c>
      <c r="E196" s="2" t="s">
        <v>11</v>
      </c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</row>
    <row r="197" customFormat="false" ht="14.25" hidden="false" customHeight="false" outlineLevel="0" collapsed="false">
      <c r="A197" s="23" t="n">
        <v>8036500</v>
      </c>
      <c r="B197" s="24" t="s">
        <v>442</v>
      </c>
      <c r="C197" s="4" t="s">
        <v>11</v>
      </c>
      <c r="D197" s="2" t="s">
        <v>11</v>
      </c>
      <c r="E197" s="2" t="s">
        <v>11</v>
      </c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</row>
    <row r="198" customFormat="false" ht="14.25" hidden="false" customHeight="false" outlineLevel="0" collapsed="false">
      <c r="A198" s="23" t="n">
        <v>8027900</v>
      </c>
      <c r="B198" s="24" t="s">
        <v>444</v>
      </c>
      <c r="C198" s="4" t="s">
        <v>11</v>
      </c>
      <c r="D198" s="2" t="s">
        <v>11</v>
      </c>
      <c r="E198" s="2" t="s">
        <v>11</v>
      </c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</row>
    <row r="199" customFormat="false" ht="14.25" hidden="false" customHeight="false" outlineLevel="0" collapsed="false">
      <c r="A199" s="23" t="n">
        <v>8039300</v>
      </c>
      <c r="B199" s="24" t="s">
        <v>446</v>
      </c>
      <c r="C199" s="4"/>
      <c r="D199" s="13"/>
      <c r="E199" s="4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customFormat="false" ht="14.25" hidden="false" customHeight="false" outlineLevel="0" collapsed="false">
      <c r="A200" s="23" t="n">
        <v>9010660</v>
      </c>
      <c r="B200" s="24" t="s">
        <v>448</v>
      </c>
      <c r="C200" s="4" t="s">
        <v>11</v>
      </c>
      <c r="D200" s="2" t="s">
        <v>11</v>
      </c>
      <c r="E200" s="2" t="s">
        <v>11</v>
      </c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</row>
    <row r="201" customFormat="false" ht="14.25" hidden="false" customHeight="false" outlineLevel="0" collapsed="false">
      <c r="A201" s="23" t="n">
        <v>8017300</v>
      </c>
      <c r="B201" s="24" t="s">
        <v>450</v>
      </c>
      <c r="C201" s="4" t="s">
        <v>11</v>
      </c>
      <c r="D201" s="2" t="s">
        <v>11</v>
      </c>
      <c r="E201" s="2" t="s">
        <v>11</v>
      </c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</row>
    <row r="202" customFormat="false" ht="14.25" hidden="false" customHeight="false" outlineLevel="0" collapsed="false">
      <c r="A202" s="23" t="n">
        <v>8029200</v>
      </c>
      <c r="B202" s="24" t="s">
        <v>452</v>
      </c>
      <c r="C202" s="4" t="s">
        <v>11</v>
      </c>
      <c r="D202" s="2" t="s">
        <v>11</v>
      </c>
      <c r="E202" s="2" t="s">
        <v>11</v>
      </c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</row>
    <row r="203" customFormat="false" ht="14.25" hidden="false" customHeight="false" outlineLevel="0" collapsed="false">
      <c r="A203" s="23" t="n">
        <v>8058100</v>
      </c>
      <c r="B203" s="24" t="s">
        <v>454</v>
      </c>
      <c r="C203" s="4" t="s">
        <v>11</v>
      </c>
      <c r="D203" s="2" t="s">
        <v>11</v>
      </c>
      <c r="E203" s="2" t="s">
        <v>11</v>
      </c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</row>
    <row r="204" customFormat="false" ht="14.25" hidden="false" customHeight="false" outlineLevel="0" collapsed="false">
      <c r="A204" s="23" t="n">
        <v>8054600</v>
      </c>
      <c r="B204" s="24" t="s">
        <v>456</v>
      </c>
      <c r="C204" s="4" t="s">
        <v>11</v>
      </c>
      <c r="D204" s="2" t="s">
        <v>11</v>
      </c>
      <c r="E204" s="2" t="s">
        <v>11</v>
      </c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</row>
    <row r="205" customFormat="false" ht="14.25" hidden="false" customHeight="false" outlineLevel="0" collapsed="false">
      <c r="A205" s="23" t="n">
        <v>8058015</v>
      </c>
      <c r="B205" s="24" t="s">
        <v>458</v>
      </c>
      <c r="C205" s="4" t="s">
        <v>11</v>
      </c>
      <c r="D205" s="2" t="s">
        <v>11</v>
      </c>
      <c r="E205" s="2" t="s">
        <v>11</v>
      </c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</row>
    <row r="206" customFormat="false" ht="14.25" hidden="false" customHeight="false" outlineLevel="0" collapsed="false">
      <c r="A206" s="23" t="n">
        <v>8058010</v>
      </c>
      <c r="B206" s="24" t="s">
        <v>460</v>
      </c>
      <c r="C206" s="4" t="s">
        <v>11</v>
      </c>
      <c r="D206" s="2" t="s">
        <v>11</v>
      </c>
      <c r="E206" s="2" t="s">
        <v>11</v>
      </c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</row>
    <row r="207" customFormat="false" ht="14.25" hidden="false" customHeight="false" outlineLevel="0" collapsed="false">
      <c r="A207" s="23" t="n">
        <v>8027200</v>
      </c>
      <c r="B207" s="24" t="s">
        <v>546</v>
      </c>
      <c r="C207" s="4"/>
      <c r="D207" s="13"/>
      <c r="E207" s="12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customFormat="false" ht="14.25" hidden="false" customHeight="false" outlineLevel="0" collapsed="false">
      <c r="A208" s="23" t="n">
        <v>8048400</v>
      </c>
      <c r="B208" s="24" t="s">
        <v>464</v>
      </c>
      <c r="C208" s="4" t="s">
        <v>11</v>
      </c>
      <c r="D208" s="2" t="s">
        <v>11</v>
      </c>
      <c r="E208" s="2" t="s">
        <v>11</v>
      </c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</row>
    <row r="209" customFormat="false" ht="14.25" hidden="false" customHeight="false" outlineLevel="0" collapsed="false">
      <c r="A209" s="23" t="n">
        <v>8000400</v>
      </c>
      <c r="B209" s="24" t="s">
        <v>466</v>
      </c>
      <c r="C209" s="4" t="s">
        <v>11</v>
      </c>
      <c r="D209" s="2" t="s">
        <v>11</v>
      </c>
      <c r="E209" s="2" t="s">
        <v>11</v>
      </c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</row>
    <row r="210" customFormat="false" ht="14.25" hidden="false" customHeight="false" outlineLevel="0" collapsed="false">
      <c r="A210" s="23" t="n">
        <v>8033700</v>
      </c>
      <c r="B210" s="24" t="s">
        <v>468</v>
      </c>
      <c r="C210" s="4" t="s">
        <v>11</v>
      </c>
      <c r="D210" s="2" t="s">
        <v>11</v>
      </c>
      <c r="E210" s="2" t="s">
        <v>11</v>
      </c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customFormat="false" ht="14.25" hidden="false" customHeight="false" outlineLevel="0" collapsed="false">
      <c r="A211" s="23" t="n">
        <v>8033800</v>
      </c>
      <c r="B211" s="24" t="s">
        <v>470</v>
      </c>
      <c r="C211" s="4" t="s">
        <v>11</v>
      </c>
      <c r="D211" s="2" t="s">
        <v>11</v>
      </c>
      <c r="E211" s="2" t="s">
        <v>11</v>
      </c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customFormat="false" ht="14.25" hidden="false" customHeight="false" outlineLevel="0" collapsed="false">
      <c r="A212" s="23" t="n">
        <v>8033900</v>
      </c>
      <c r="B212" s="24" t="s">
        <v>472</v>
      </c>
      <c r="C212" s="4" t="s">
        <v>11</v>
      </c>
      <c r="D212" s="2" t="s">
        <v>11</v>
      </c>
      <c r="E212" s="2" t="s">
        <v>11</v>
      </c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</row>
    <row r="213" customFormat="false" ht="14.25" hidden="false" customHeight="false" outlineLevel="0" collapsed="false">
      <c r="A213" s="23" t="n">
        <v>8034400</v>
      </c>
      <c r="B213" s="24" t="s">
        <v>474</v>
      </c>
      <c r="C213" s="4" t="s">
        <v>11</v>
      </c>
      <c r="D213" s="2" t="s">
        <v>11</v>
      </c>
      <c r="E213" s="2" t="s">
        <v>11</v>
      </c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</row>
    <row r="214" customFormat="false" ht="14.25" hidden="false" customHeight="false" outlineLevel="0" collapsed="false">
      <c r="A214" s="23" t="n">
        <v>8047600</v>
      </c>
      <c r="B214" s="24" t="s">
        <v>476</v>
      </c>
      <c r="C214" s="4" t="s">
        <v>11</v>
      </c>
      <c r="D214" s="2" t="s">
        <v>11</v>
      </c>
      <c r="E214" s="2" t="s">
        <v>11</v>
      </c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customFormat="false" ht="14.25" hidden="false" customHeight="false" outlineLevel="0" collapsed="false">
      <c r="A215" s="23" t="n">
        <v>8057845</v>
      </c>
      <c r="B215" s="24" t="s">
        <v>478</v>
      </c>
      <c r="C215" s="4" t="s">
        <v>11</v>
      </c>
      <c r="D215" s="2" t="s">
        <v>11</v>
      </c>
      <c r="E215" s="2" t="s">
        <v>11</v>
      </c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customFormat="false" ht="14.25" hidden="false" customHeight="false" outlineLevel="0" collapsed="false">
      <c r="A216" s="23" t="n">
        <v>8033600</v>
      </c>
      <c r="B216" s="24" t="s">
        <v>480</v>
      </c>
      <c r="C216" s="4" t="s">
        <v>11</v>
      </c>
      <c r="D216" s="2" t="s">
        <v>11</v>
      </c>
      <c r="E216" s="2" t="s">
        <v>11</v>
      </c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</row>
    <row r="217" customFormat="false" ht="14.25" hidden="false" customHeight="false" outlineLevel="0" collapsed="false">
      <c r="A217" s="23" t="n">
        <v>8034700</v>
      </c>
      <c r="B217" s="24" t="s">
        <v>482</v>
      </c>
      <c r="C217" s="4" t="s">
        <v>11</v>
      </c>
      <c r="D217" s="2" t="s">
        <v>11</v>
      </c>
      <c r="E217" s="2" t="s">
        <v>11</v>
      </c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</row>
    <row r="218" customFormat="false" ht="14.25" hidden="false" customHeight="false" outlineLevel="0" collapsed="false">
      <c r="A218" s="23" t="n">
        <v>8034900</v>
      </c>
      <c r="B218" s="24" t="s">
        <v>484</v>
      </c>
      <c r="C218" s="4" t="s">
        <v>11</v>
      </c>
      <c r="D218" s="2" t="s">
        <v>11</v>
      </c>
      <c r="E218" s="2" t="s">
        <v>11</v>
      </c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</row>
    <row r="219" customFormat="false" ht="14.25" hidden="false" customHeight="false" outlineLevel="0" collapsed="false">
      <c r="A219" s="23" t="n">
        <v>8034500</v>
      </c>
      <c r="B219" s="24" t="s">
        <v>486</v>
      </c>
      <c r="C219" s="4" t="s">
        <v>11</v>
      </c>
      <c r="D219" s="2" t="s">
        <v>11</v>
      </c>
      <c r="E219" s="2" t="s">
        <v>11</v>
      </c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</row>
    <row r="220" customFormat="false" ht="14.25" hidden="false" customHeight="false" outlineLevel="0" collapsed="false">
      <c r="A220" s="23" t="n">
        <v>9010560</v>
      </c>
      <c r="B220" s="24" t="s">
        <v>488</v>
      </c>
      <c r="C220" s="4" t="s">
        <v>11</v>
      </c>
      <c r="D220" s="2" t="s">
        <v>11</v>
      </c>
      <c r="E220" s="2" t="s">
        <v>11</v>
      </c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</row>
    <row r="221" customFormat="false" ht="14.25" hidden="false" customHeight="false" outlineLevel="0" collapsed="false">
      <c r="A221" s="23" t="n">
        <v>9010570</v>
      </c>
      <c r="B221" s="24" t="s">
        <v>490</v>
      </c>
      <c r="C221" s="4" t="s">
        <v>11</v>
      </c>
      <c r="D221" s="2" t="s">
        <v>11</v>
      </c>
      <c r="E221" s="2" t="s">
        <v>11</v>
      </c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</row>
    <row r="222" customFormat="false" ht="14.25" hidden="false" customHeight="false" outlineLevel="0" collapsed="false">
      <c r="A222" s="23" t="n">
        <v>8039700</v>
      </c>
      <c r="B222" s="24" t="s">
        <v>492</v>
      </c>
      <c r="C222" s="4" t="s">
        <v>11</v>
      </c>
      <c r="D222" s="2" t="s">
        <v>11</v>
      </c>
      <c r="E222" s="2" t="s">
        <v>11</v>
      </c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</row>
    <row r="223" customFormat="false" ht="14.25" hidden="false" customHeight="false" outlineLevel="0" collapsed="false">
      <c r="A223" s="23" t="n">
        <v>9010760</v>
      </c>
      <c r="B223" s="24" t="s">
        <v>494</v>
      </c>
      <c r="C223" s="4" t="s">
        <v>11</v>
      </c>
      <c r="D223" s="2" t="s">
        <v>11</v>
      </c>
      <c r="E223" s="2" t="s">
        <v>11</v>
      </c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</row>
    <row r="224" customFormat="false" ht="14.25" hidden="false" customHeight="false" outlineLevel="0" collapsed="false">
      <c r="A224" s="23" t="n">
        <v>8059010</v>
      </c>
      <c r="B224" s="24" t="s">
        <v>496</v>
      </c>
      <c r="C224" s="4" t="s">
        <v>11</v>
      </c>
      <c r="D224" s="2" t="s">
        <v>11</v>
      </c>
      <c r="E224" s="2" t="s">
        <v>11</v>
      </c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</row>
    <row r="225" customFormat="false" ht="14.25" hidden="false" customHeight="false" outlineLevel="0" collapsed="false">
      <c r="A225" s="23" t="n">
        <v>8056550</v>
      </c>
      <c r="B225" s="24" t="s">
        <v>498</v>
      </c>
      <c r="C225" s="4" t="s">
        <v>11</v>
      </c>
      <c r="D225" s="2" t="s">
        <v>11</v>
      </c>
      <c r="E225" s="2" t="s">
        <v>11</v>
      </c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</row>
    <row r="226" customFormat="false" ht="14.25" hidden="false" customHeight="false" outlineLevel="0" collapsed="false">
      <c r="A226" s="23" t="n">
        <v>8057895</v>
      </c>
      <c r="B226" s="24" t="s">
        <v>500</v>
      </c>
      <c r="C226" s="4" t="s">
        <v>11</v>
      </c>
      <c r="D226" s="2" t="s">
        <v>11</v>
      </c>
      <c r="E226" s="2" t="s">
        <v>11</v>
      </c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</row>
    <row r="227" customFormat="false" ht="14.25" hidden="false" customHeight="false" outlineLevel="0" collapsed="false">
      <c r="A227" s="23" t="n">
        <v>8057900</v>
      </c>
      <c r="B227" s="24" t="s">
        <v>502</v>
      </c>
      <c r="C227" s="4" t="s">
        <v>11</v>
      </c>
      <c r="D227" s="2" t="s">
        <v>11</v>
      </c>
      <c r="E227" s="2" t="s">
        <v>11</v>
      </c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</row>
    <row r="228" customFormat="false" ht="14.25" hidden="false" customHeight="false" outlineLevel="0" collapsed="false">
      <c r="A228" s="23" t="n">
        <v>8057890</v>
      </c>
      <c r="B228" s="24" t="s">
        <v>504</v>
      </c>
      <c r="C228" s="4" t="s">
        <v>11</v>
      </c>
      <c r="D228" s="2" t="s">
        <v>11</v>
      </c>
      <c r="E228" s="2" t="s">
        <v>11</v>
      </c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</row>
    <row r="229" customFormat="false" ht="14.25" hidden="false" customHeight="false" outlineLevel="0" collapsed="false">
      <c r="A229" s="23" t="n">
        <v>8033400</v>
      </c>
      <c r="B229" s="24" t="s">
        <v>506</v>
      </c>
      <c r="C229" s="4" t="s">
        <v>11</v>
      </c>
      <c r="D229" s="2" t="s">
        <v>11</v>
      </c>
      <c r="E229" s="2" t="s">
        <v>11</v>
      </c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</row>
    <row r="230" customFormat="false" ht="14.25" hidden="false" customHeight="false" outlineLevel="0" collapsed="false">
      <c r="A230" s="23" t="n">
        <v>8033300</v>
      </c>
      <c r="B230" s="24" t="s">
        <v>508</v>
      </c>
      <c r="C230" s="4" t="s">
        <v>11</v>
      </c>
      <c r="D230" s="2" t="s">
        <v>11</v>
      </c>
      <c r="E230" s="2" t="s">
        <v>11</v>
      </c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</row>
    <row r="231" customFormat="false" ht="14.25" hidden="false" customHeight="false" outlineLevel="0" collapsed="false">
      <c r="A231" s="23" t="n">
        <v>8034000</v>
      </c>
      <c r="B231" s="24" t="s">
        <v>510</v>
      </c>
      <c r="C231" s="4" t="s">
        <v>11</v>
      </c>
      <c r="D231" s="2" t="s">
        <v>11</v>
      </c>
      <c r="E231" s="2" t="s">
        <v>11</v>
      </c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</row>
    <row r="232" customFormat="false" ht="14.25" hidden="false" customHeight="false" outlineLevel="0" collapsed="false">
      <c r="A232" s="23" t="n">
        <v>8012100</v>
      </c>
      <c r="B232" s="24" t="s">
        <v>512</v>
      </c>
      <c r="C232" s="4" t="s">
        <v>11</v>
      </c>
      <c r="D232" s="2" t="s">
        <v>11</v>
      </c>
      <c r="E232" s="2" t="s">
        <v>11</v>
      </c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</row>
    <row r="233" customFormat="false" ht="14.25" hidden="false" customHeight="false" outlineLevel="0" collapsed="false">
      <c r="A233" s="23" t="n">
        <v>8055300</v>
      </c>
      <c r="B233" s="24" t="s">
        <v>514</v>
      </c>
      <c r="C233" s="4" t="s">
        <v>11</v>
      </c>
      <c r="D233" s="2" t="s">
        <v>11</v>
      </c>
      <c r="E233" s="2" t="s">
        <v>11</v>
      </c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</row>
    <row r="234" customFormat="false" ht="14.25" hidden="false" customHeight="false" outlineLevel="0" collapsed="false">
      <c r="A234" s="23" t="n">
        <v>8025200</v>
      </c>
      <c r="B234" s="24" t="s">
        <v>516</v>
      </c>
      <c r="C234" s="4" t="s">
        <v>11</v>
      </c>
      <c r="D234" s="2" t="s">
        <v>11</v>
      </c>
      <c r="E234" s="2" t="s">
        <v>11</v>
      </c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4.25" hidden="false" customHeight="false" outlineLevel="0" collapsed="false">
      <c r="A235" s="23" t="n">
        <v>8024800</v>
      </c>
      <c r="B235" s="24" t="s">
        <v>518</v>
      </c>
      <c r="C235" s="4" t="s">
        <v>11</v>
      </c>
      <c r="D235" s="2" t="s">
        <v>11</v>
      </c>
      <c r="E235" s="2" t="s">
        <v>11</v>
      </c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4.25" hidden="false" customHeight="false" outlineLevel="0" collapsed="false">
      <c r="A236" s="23" t="n">
        <v>8055200</v>
      </c>
      <c r="B236" s="24" t="s">
        <v>520</v>
      </c>
      <c r="C236" s="4" t="s">
        <v>11</v>
      </c>
      <c r="D236" s="2" t="s">
        <v>11</v>
      </c>
      <c r="E236" s="2" t="s">
        <v>11</v>
      </c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</row>
    <row r="237" customFormat="false" ht="14.25" hidden="false" customHeight="false" outlineLevel="0" collapsed="false">
      <c r="A237" s="23" t="n">
        <v>8051100</v>
      </c>
      <c r="B237" s="24" t="s">
        <v>522</v>
      </c>
      <c r="C237" s="4" t="s">
        <v>11</v>
      </c>
      <c r="D237" s="2" t="s">
        <v>11</v>
      </c>
      <c r="E237" s="2" t="s">
        <v>11</v>
      </c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</row>
    <row r="238" customFormat="false" ht="15" hidden="false" customHeight="false" outlineLevel="0" collapsed="false">
      <c r="A238" s="4"/>
      <c r="B238" s="4"/>
      <c r="C238" s="4"/>
      <c r="E238" s="4"/>
    </row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1" topLeftCell="A2" activePane="bottomLeft" state="frozen"/>
      <selection pane="topLeft" activeCell="A1" activeCellId="0" sqref="A1"/>
      <selection pane="bottomLeft" activeCell="C17" activeCellId="0" sqref="C17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3.42"/>
    <col collapsed="false" customWidth="true" hidden="false" outlineLevel="0" max="3" min="3" style="0" width="15.71"/>
    <col collapsed="false" customWidth="true" hidden="false" outlineLevel="0" max="4" min="4" style="2" width="9.71"/>
    <col collapsed="false" customWidth="true" hidden="false" outlineLevel="0" max="5" min="5" style="0" width="15.29"/>
    <col collapsed="false" customWidth="true" hidden="false" outlineLevel="0" max="6" min="6" style="36" width="9.57"/>
    <col collapsed="false" customWidth="true" hidden="false" outlineLevel="0" max="7" min="7" style="36" width="12.29"/>
    <col collapsed="false" customWidth="true" hidden="false" outlineLevel="0" max="8" min="8" style="36" width="13"/>
    <col collapsed="false" customWidth="true" hidden="false" outlineLevel="0" max="9" min="9" style="36" width="12.57"/>
    <col collapsed="false" customWidth="true" hidden="false" outlineLevel="0" max="10" min="10" style="36" width="12.29"/>
    <col collapsed="false" customWidth="false" hidden="false" outlineLevel="0" max="22" min="11" style="36" width="8.71"/>
  </cols>
  <sheetData>
    <row r="1" s="22" customFormat="true" ht="17.9" hidden="false" customHeight="false" outlineLevel="0" collapsed="false">
      <c r="A1" s="50" t="s">
        <v>13</v>
      </c>
      <c r="B1" s="51" t="s">
        <v>14</v>
      </c>
      <c r="C1" s="52" t="s">
        <v>543</v>
      </c>
      <c r="D1" s="53" t="s">
        <v>16</v>
      </c>
      <c r="E1" s="54" t="s">
        <v>17</v>
      </c>
      <c r="F1" s="55" t="s">
        <v>5</v>
      </c>
      <c r="G1" s="55" t="s">
        <v>18</v>
      </c>
      <c r="H1" s="55" t="s">
        <v>19</v>
      </c>
      <c r="I1" s="55" t="s">
        <v>20</v>
      </c>
      <c r="J1" s="55" t="s">
        <v>21</v>
      </c>
      <c r="K1" s="55" t="s">
        <v>22</v>
      </c>
      <c r="L1" s="55" t="s">
        <v>23</v>
      </c>
      <c r="M1" s="55" t="s">
        <v>24</v>
      </c>
      <c r="N1" s="55" t="s">
        <v>25</v>
      </c>
      <c r="O1" s="55" t="s">
        <v>26</v>
      </c>
      <c r="P1" s="55" t="s">
        <v>27</v>
      </c>
      <c r="Q1" s="55" t="s">
        <v>28</v>
      </c>
      <c r="R1" s="55" t="s">
        <v>29</v>
      </c>
      <c r="S1" s="55" t="s">
        <v>30</v>
      </c>
      <c r="T1" s="55" t="s">
        <v>31</v>
      </c>
      <c r="U1" s="55" t="s">
        <v>32</v>
      </c>
      <c r="V1" s="55" t="s">
        <v>33</v>
      </c>
    </row>
    <row r="2" customFormat="false" ht="14.25" hidden="false" customHeight="false" outlineLevel="0" collapsed="false">
      <c r="A2" s="23" t="n">
        <v>8059100</v>
      </c>
      <c r="B2" s="24" t="s">
        <v>34</v>
      </c>
      <c r="C2" s="4" t="s">
        <v>6</v>
      </c>
      <c r="D2" s="13" t="n">
        <v>45720</v>
      </c>
      <c r="E2" s="56" t="n">
        <v>0.364583333333333</v>
      </c>
      <c r="F2" s="4" t="n">
        <v>194</v>
      </c>
      <c r="G2" s="4" t="n">
        <v>12</v>
      </c>
      <c r="H2" s="4" t="n">
        <v>42</v>
      </c>
      <c r="I2" s="4" t="n">
        <v>65</v>
      </c>
      <c r="J2" s="4" t="n">
        <v>75</v>
      </c>
      <c r="K2" s="4" t="n">
        <v>0</v>
      </c>
      <c r="L2" s="4" t="n">
        <v>11</v>
      </c>
      <c r="M2" s="4" t="n">
        <v>1</v>
      </c>
      <c r="N2" s="4" t="n">
        <v>17</v>
      </c>
      <c r="O2" s="4" t="n">
        <v>11</v>
      </c>
      <c r="P2" s="4" t="n">
        <v>14</v>
      </c>
      <c r="Q2" s="4" t="n">
        <v>1</v>
      </c>
      <c r="R2" s="4" t="n">
        <v>39</v>
      </c>
      <c r="S2" s="4" t="n">
        <v>25</v>
      </c>
      <c r="T2" s="4" t="n">
        <v>39</v>
      </c>
      <c r="U2" s="4" t="n">
        <v>35</v>
      </c>
      <c r="V2" s="4" t="n">
        <v>1</v>
      </c>
    </row>
    <row r="3" customFormat="false" ht="14.25" hidden="false" customHeight="false" outlineLevel="0" collapsed="false">
      <c r="A3" s="23" t="n">
        <v>8008400</v>
      </c>
      <c r="B3" s="24" t="s">
        <v>38</v>
      </c>
      <c r="C3" s="4" t="s">
        <v>6</v>
      </c>
      <c r="D3" s="13" t="n">
        <v>45846</v>
      </c>
      <c r="E3" s="25" t="n">
        <v>0.53125</v>
      </c>
      <c r="F3" s="4" t="n">
        <v>552</v>
      </c>
      <c r="G3" s="4" t="n">
        <v>185</v>
      </c>
      <c r="H3" s="4" t="n">
        <v>185</v>
      </c>
      <c r="I3" s="4" t="n">
        <v>89</v>
      </c>
      <c r="J3" s="4" t="n">
        <v>93</v>
      </c>
      <c r="K3" s="4" t="n">
        <v>38</v>
      </c>
      <c r="L3" s="4" t="n">
        <v>123</v>
      </c>
      <c r="M3" s="4" t="n">
        <v>24</v>
      </c>
      <c r="N3" s="4" t="n">
        <v>9</v>
      </c>
      <c r="O3" s="4" t="n">
        <v>147</v>
      </c>
      <c r="P3" s="4" t="n">
        <v>29</v>
      </c>
      <c r="Q3" s="4" t="n">
        <v>31</v>
      </c>
      <c r="R3" s="4" t="n">
        <v>37</v>
      </c>
      <c r="S3" s="4" t="n">
        <v>21</v>
      </c>
      <c r="T3" s="4" t="n">
        <v>35</v>
      </c>
      <c r="U3" s="4" t="n">
        <v>21</v>
      </c>
      <c r="V3" s="4" t="n">
        <v>37</v>
      </c>
    </row>
    <row r="4" customFormat="false" ht="14.25" hidden="false" customHeight="false" outlineLevel="0" collapsed="false">
      <c r="A4" s="23" t="n">
        <v>8018400</v>
      </c>
      <c r="B4" s="24" t="s">
        <v>41</v>
      </c>
      <c r="C4" s="4" t="s">
        <v>544</v>
      </c>
      <c r="D4" s="13" t="n">
        <v>45841</v>
      </c>
      <c r="E4" s="25" t="n">
        <v>0.53125</v>
      </c>
      <c r="F4" s="4" t="n">
        <v>593</v>
      </c>
      <c r="G4" s="4" t="n">
        <v>252</v>
      </c>
      <c r="H4" s="4" t="n">
        <v>220</v>
      </c>
      <c r="I4" s="4" t="n">
        <v>35</v>
      </c>
      <c r="J4" s="4" t="n">
        <v>86</v>
      </c>
      <c r="K4" s="4" t="n">
        <v>60</v>
      </c>
      <c r="L4" s="4" t="n">
        <v>192</v>
      </c>
      <c r="M4" s="4" t="n">
        <v>0</v>
      </c>
      <c r="N4" s="4" t="n">
        <v>29</v>
      </c>
      <c r="O4" s="4" t="n">
        <v>165</v>
      </c>
      <c r="P4" s="4" t="n">
        <v>26</v>
      </c>
      <c r="Q4" s="4" t="n">
        <v>12</v>
      </c>
      <c r="R4" s="4" t="n">
        <v>23</v>
      </c>
      <c r="S4" s="4" t="n">
        <v>0</v>
      </c>
      <c r="T4" s="4" t="n">
        <v>47</v>
      </c>
      <c r="U4" s="4" t="n">
        <v>39</v>
      </c>
      <c r="V4" s="4" t="n">
        <v>0</v>
      </c>
    </row>
    <row r="5" customFormat="false" ht="14.25" hidden="false" customHeight="false" outlineLevel="0" collapsed="false">
      <c r="A5" s="23" t="n">
        <v>8044600</v>
      </c>
      <c r="B5" s="24" t="s">
        <v>44</v>
      </c>
      <c r="C5" s="4" t="s">
        <v>544</v>
      </c>
      <c r="D5" s="13" t="n">
        <v>45845</v>
      </c>
      <c r="E5" s="25" t="n">
        <v>0.625</v>
      </c>
      <c r="F5" s="4" t="n">
        <v>466</v>
      </c>
      <c r="G5" s="4" t="n">
        <v>254</v>
      </c>
      <c r="H5" s="4" t="n">
        <v>185</v>
      </c>
      <c r="I5" s="4" t="n">
        <v>10</v>
      </c>
      <c r="J5" s="4" t="n">
        <v>17</v>
      </c>
      <c r="K5" s="4" t="n">
        <v>15</v>
      </c>
      <c r="L5" s="4" t="n">
        <v>226</v>
      </c>
      <c r="M5" s="4" t="n">
        <v>13</v>
      </c>
      <c r="N5" s="4" t="n">
        <v>19</v>
      </c>
      <c r="O5" s="4" t="n">
        <v>162</v>
      </c>
      <c r="P5" s="4" t="n">
        <v>4</v>
      </c>
      <c r="Q5" s="4" t="n">
        <v>9</v>
      </c>
      <c r="R5" s="4" t="n">
        <v>1</v>
      </c>
      <c r="S5" s="4" t="n">
        <v>0</v>
      </c>
      <c r="T5" s="4" t="n">
        <v>8</v>
      </c>
      <c r="U5" s="4" t="n">
        <v>2</v>
      </c>
      <c r="V5" s="4" t="n">
        <v>7</v>
      </c>
    </row>
    <row r="6" customFormat="false" ht="14.25" hidden="false" customHeight="false" outlineLevel="0" collapsed="false">
      <c r="A6" s="23" t="n">
        <v>8022400</v>
      </c>
      <c r="B6" s="24" t="s">
        <v>46</v>
      </c>
      <c r="C6" s="4" t="s">
        <v>544</v>
      </c>
      <c r="D6" s="13" t="n">
        <v>45845</v>
      </c>
      <c r="E6" s="25" t="n">
        <v>0.625</v>
      </c>
      <c r="F6" s="4" t="n">
        <v>363</v>
      </c>
      <c r="G6" s="4" t="n">
        <v>178</v>
      </c>
      <c r="H6" s="4" t="n">
        <v>143</v>
      </c>
      <c r="I6" s="4" t="n">
        <v>9</v>
      </c>
      <c r="J6" s="4" t="n">
        <v>33</v>
      </c>
      <c r="K6" s="4" t="n">
        <v>6</v>
      </c>
      <c r="L6" s="4" t="n">
        <v>172</v>
      </c>
      <c r="M6" s="4" t="n">
        <v>0</v>
      </c>
      <c r="N6" s="4" t="n">
        <v>3</v>
      </c>
      <c r="O6" s="4" t="n">
        <v>140</v>
      </c>
      <c r="P6" s="4" t="n">
        <v>0</v>
      </c>
      <c r="Q6" s="4" t="n">
        <v>1</v>
      </c>
      <c r="R6" s="4" t="n">
        <v>7</v>
      </c>
      <c r="S6" s="4" t="n">
        <v>1</v>
      </c>
      <c r="T6" s="4" t="n">
        <v>8</v>
      </c>
      <c r="U6" s="4" t="n">
        <v>20</v>
      </c>
      <c r="V6" s="4" t="n">
        <v>5</v>
      </c>
    </row>
    <row r="7" customFormat="false" ht="14.25" hidden="false" customHeight="false" outlineLevel="0" collapsed="false">
      <c r="A7" s="23" t="n">
        <v>8052100</v>
      </c>
      <c r="B7" s="24" t="s">
        <v>48</v>
      </c>
      <c r="C7" s="4" t="s">
        <v>6</v>
      </c>
      <c r="D7" s="13" t="n">
        <v>45772</v>
      </c>
      <c r="E7" s="25" t="n">
        <v>0.322916666666667</v>
      </c>
      <c r="F7" s="4" t="n">
        <v>264</v>
      </c>
      <c r="G7" s="4" t="n">
        <v>104</v>
      </c>
      <c r="H7" s="4" t="n">
        <v>123</v>
      </c>
      <c r="I7" s="4" t="n">
        <v>29</v>
      </c>
      <c r="J7" s="4" t="n">
        <v>28</v>
      </c>
      <c r="K7" s="4" t="n">
        <v>1</v>
      </c>
      <c r="L7" s="4" t="n">
        <v>98</v>
      </c>
      <c r="M7" s="4" t="n">
        <v>5</v>
      </c>
      <c r="N7" s="4" t="n">
        <v>4</v>
      </c>
      <c r="O7" s="4" t="n">
        <v>114</v>
      </c>
      <c r="P7" s="4" t="n">
        <v>5</v>
      </c>
      <c r="Q7" s="4" t="n">
        <v>13</v>
      </c>
      <c r="R7" s="4" t="n">
        <v>2</v>
      </c>
      <c r="S7" s="4" t="n">
        <v>14</v>
      </c>
      <c r="T7" s="4" t="n">
        <v>4</v>
      </c>
      <c r="U7" s="4" t="n">
        <v>0</v>
      </c>
      <c r="V7" s="4" t="n">
        <v>4</v>
      </c>
    </row>
    <row r="8" customFormat="false" ht="14.25" hidden="false" customHeight="false" outlineLevel="0" collapsed="false">
      <c r="A8" s="23" t="n">
        <v>8037200</v>
      </c>
      <c r="B8" s="24" t="s">
        <v>51</v>
      </c>
      <c r="C8" s="4" t="s">
        <v>6</v>
      </c>
      <c r="D8" s="2" t="s">
        <v>11</v>
      </c>
      <c r="E8" s="2" t="s">
        <v>11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customFormat="false" ht="14.25" hidden="false" customHeight="false" outlineLevel="0" collapsed="false">
      <c r="A9" s="23" t="n">
        <v>8057300</v>
      </c>
      <c r="B9" s="24" t="s">
        <v>53</v>
      </c>
      <c r="C9" s="4" t="s">
        <v>544</v>
      </c>
      <c r="D9" s="2" t="s">
        <v>11</v>
      </c>
      <c r="E9" s="2" t="s">
        <v>11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customFormat="false" ht="14.25" hidden="false" customHeight="false" outlineLevel="0" collapsed="false">
      <c r="A10" s="23" t="n">
        <v>8051400</v>
      </c>
      <c r="B10" s="24" t="s">
        <v>55</v>
      </c>
      <c r="C10" s="4" t="s">
        <v>544</v>
      </c>
      <c r="D10" s="13" t="n">
        <v>45776</v>
      </c>
      <c r="E10" s="25" t="n">
        <v>0.34375</v>
      </c>
      <c r="F10" s="4" t="n">
        <v>179</v>
      </c>
      <c r="G10" s="4" t="n">
        <v>68</v>
      </c>
      <c r="H10" s="4" t="n">
        <v>47</v>
      </c>
      <c r="I10" s="4" t="n">
        <v>29</v>
      </c>
      <c r="J10" s="4" t="n">
        <v>35</v>
      </c>
      <c r="K10" s="4" t="n">
        <v>30</v>
      </c>
      <c r="L10" s="4" t="n">
        <v>38</v>
      </c>
      <c r="M10" s="4" t="n">
        <v>0</v>
      </c>
      <c r="N10" s="4" t="n">
        <v>4</v>
      </c>
      <c r="O10" s="4" t="n">
        <v>21</v>
      </c>
      <c r="P10" s="4" t="n">
        <v>22</v>
      </c>
      <c r="Q10" s="4" t="n">
        <v>2</v>
      </c>
      <c r="R10" s="4" t="n">
        <v>26</v>
      </c>
      <c r="S10" s="4" t="n">
        <v>1</v>
      </c>
      <c r="T10" s="4" t="n">
        <v>14</v>
      </c>
      <c r="U10" s="4" t="n">
        <v>5</v>
      </c>
      <c r="V10" s="4" t="n">
        <v>16</v>
      </c>
    </row>
    <row r="11" customFormat="false" ht="14.25" hidden="false" customHeight="false" outlineLevel="0" collapsed="false">
      <c r="A11" s="23" t="n">
        <v>8037400</v>
      </c>
      <c r="B11" s="24" t="s">
        <v>58</v>
      </c>
      <c r="C11" s="4" t="s">
        <v>544</v>
      </c>
      <c r="D11" s="13" t="n">
        <v>45777</v>
      </c>
      <c r="E11" s="25" t="n">
        <v>0.322916666666667</v>
      </c>
      <c r="F11" s="4" t="n">
        <v>245</v>
      </c>
      <c r="G11" s="4" t="n">
        <v>120</v>
      </c>
      <c r="H11" s="4" t="n">
        <v>105</v>
      </c>
      <c r="I11" s="4" t="n">
        <v>8</v>
      </c>
      <c r="J11" s="4" t="n">
        <v>12</v>
      </c>
      <c r="K11" s="4" t="n">
        <v>3</v>
      </c>
      <c r="L11" s="4" t="n">
        <v>114</v>
      </c>
      <c r="M11" s="4" t="n">
        <v>3</v>
      </c>
      <c r="N11" s="4" t="n">
        <v>5</v>
      </c>
      <c r="O11" s="4" t="n">
        <v>99</v>
      </c>
      <c r="P11" s="4" t="n">
        <v>1</v>
      </c>
      <c r="Q11" s="4" t="n">
        <v>4</v>
      </c>
      <c r="R11" s="4" t="n">
        <v>4</v>
      </c>
      <c r="S11" s="4" t="n">
        <v>0</v>
      </c>
      <c r="T11" s="4" t="n">
        <v>0</v>
      </c>
      <c r="U11" s="4" t="n">
        <v>11</v>
      </c>
      <c r="V11" s="4" t="n">
        <v>1</v>
      </c>
    </row>
    <row r="12" customFormat="false" ht="14.25" hidden="false" customHeight="false" outlineLevel="0" collapsed="false">
      <c r="A12" s="23" t="n">
        <v>8037300</v>
      </c>
      <c r="B12" s="24" t="s">
        <v>60</v>
      </c>
      <c r="C12" s="4" t="s">
        <v>544</v>
      </c>
      <c r="D12" s="13" t="n">
        <v>45778</v>
      </c>
      <c r="E12" s="25" t="n">
        <v>0.322916666666667</v>
      </c>
      <c r="F12" s="4" t="n">
        <v>374</v>
      </c>
      <c r="G12" s="4" t="n">
        <v>132</v>
      </c>
      <c r="H12" s="4" t="n">
        <v>153</v>
      </c>
      <c r="I12" s="4" t="n">
        <v>70</v>
      </c>
      <c r="J12" s="4" t="n">
        <v>19</v>
      </c>
      <c r="K12" s="4" t="n">
        <v>4</v>
      </c>
      <c r="L12" s="4" t="n">
        <v>109</v>
      </c>
      <c r="M12" s="4" t="n">
        <v>19</v>
      </c>
      <c r="N12" s="4" t="n">
        <v>7</v>
      </c>
      <c r="O12" s="4" t="n">
        <v>131</v>
      </c>
      <c r="P12" s="4" t="n">
        <v>15</v>
      </c>
      <c r="Q12" s="4" t="n">
        <v>30</v>
      </c>
      <c r="R12" s="4" t="n">
        <v>22</v>
      </c>
      <c r="S12" s="4" t="n">
        <v>18</v>
      </c>
      <c r="T12" s="4" t="n">
        <v>11</v>
      </c>
      <c r="U12" s="4" t="n">
        <v>8</v>
      </c>
      <c r="V12" s="4" t="n">
        <v>0</v>
      </c>
    </row>
    <row r="13" customFormat="false" ht="14.25" hidden="false" customHeight="false" outlineLevel="0" collapsed="false">
      <c r="A13" s="23" t="n">
        <v>8048500</v>
      </c>
      <c r="B13" s="24" t="s">
        <v>62</v>
      </c>
      <c r="C13" s="4" t="s">
        <v>544</v>
      </c>
      <c r="D13" s="13" t="n">
        <v>45812</v>
      </c>
      <c r="E13" s="25" t="n">
        <v>0.635416666666667</v>
      </c>
      <c r="F13" s="4" t="n">
        <v>270</v>
      </c>
      <c r="G13" s="4" t="n">
        <v>115</v>
      </c>
      <c r="H13" s="4" t="n">
        <v>123</v>
      </c>
      <c r="I13" s="4" t="n">
        <v>11</v>
      </c>
      <c r="J13" s="4" t="n">
        <v>21</v>
      </c>
      <c r="K13" s="4" t="n">
        <v>1</v>
      </c>
      <c r="L13" s="4" t="n">
        <v>114</v>
      </c>
      <c r="M13" s="4" t="n">
        <v>0</v>
      </c>
      <c r="N13" s="4" t="n">
        <v>3</v>
      </c>
      <c r="O13" s="4" t="n">
        <v>116</v>
      </c>
      <c r="P13" s="4" t="n">
        <v>4</v>
      </c>
      <c r="Q13" s="4" t="n">
        <v>1</v>
      </c>
      <c r="R13" s="4" t="n">
        <v>5</v>
      </c>
      <c r="S13" s="4" t="n">
        <v>5</v>
      </c>
      <c r="T13" s="4" t="n">
        <v>4</v>
      </c>
      <c r="U13" s="4" t="n">
        <v>6</v>
      </c>
      <c r="V13" s="4" t="n">
        <v>11</v>
      </c>
    </row>
    <row r="14" customFormat="false" ht="14.25" hidden="false" customHeight="false" outlineLevel="0" collapsed="false">
      <c r="A14" s="23" t="n">
        <v>8052000</v>
      </c>
      <c r="B14" s="24" t="s">
        <v>65</v>
      </c>
      <c r="C14" s="4" t="s">
        <v>544</v>
      </c>
      <c r="D14" s="13" t="n">
        <v>45812</v>
      </c>
      <c r="E14" s="25" t="n">
        <v>0.354166666666667</v>
      </c>
      <c r="F14" s="4" t="n">
        <v>164</v>
      </c>
      <c r="G14" s="4" t="n">
        <v>84</v>
      </c>
      <c r="H14" s="4" t="n">
        <v>75</v>
      </c>
      <c r="I14" s="4" t="n">
        <v>0</v>
      </c>
      <c r="J14" s="4" t="n">
        <v>5</v>
      </c>
      <c r="K14" s="4" t="n">
        <v>5</v>
      </c>
      <c r="L14" s="4" t="n">
        <v>78</v>
      </c>
      <c r="M14" s="4" t="n">
        <v>1</v>
      </c>
      <c r="N14" s="4" t="n">
        <v>0</v>
      </c>
      <c r="O14" s="4" t="n">
        <v>71</v>
      </c>
      <c r="P14" s="4" t="n">
        <v>4</v>
      </c>
      <c r="Q14" s="4" t="n">
        <v>0</v>
      </c>
      <c r="R14" s="4" t="n">
        <v>0</v>
      </c>
      <c r="S14" s="4" t="n">
        <v>0</v>
      </c>
      <c r="T14" s="4" t="n">
        <v>5</v>
      </c>
      <c r="U14" s="4" t="n">
        <v>0</v>
      </c>
      <c r="V14" s="4" t="n">
        <v>0</v>
      </c>
    </row>
    <row r="15" customFormat="false" ht="14.25" hidden="false" customHeight="false" outlineLevel="0" collapsed="false">
      <c r="A15" s="23" t="n">
        <v>8015500</v>
      </c>
      <c r="B15" s="24" t="s">
        <v>67</v>
      </c>
      <c r="C15" s="4" t="s">
        <v>11</v>
      </c>
      <c r="D15" s="2" t="s">
        <v>11</v>
      </c>
      <c r="E15" s="2" t="s">
        <v>11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4.25" hidden="false" customHeight="false" outlineLevel="0" collapsed="false">
      <c r="A16" s="23" t="n">
        <v>8025600</v>
      </c>
      <c r="B16" s="24" t="s">
        <v>69</v>
      </c>
      <c r="C16" s="4" t="s">
        <v>11</v>
      </c>
      <c r="D16" s="2" t="s">
        <v>11</v>
      </c>
      <c r="E16" s="2" t="s">
        <v>11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customFormat="false" ht="14.25" hidden="false" customHeight="false" outlineLevel="0" collapsed="false">
      <c r="A17" s="23" t="n">
        <v>8043800</v>
      </c>
      <c r="B17" s="24" t="s">
        <v>71</v>
      </c>
      <c r="C17" s="4" t="s">
        <v>11</v>
      </c>
      <c r="D17" s="2" t="s">
        <v>11</v>
      </c>
      <c r="E17" s="2" t="s">
        <v>11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customFormat="false" ht="14.25" hidden="false" customHeight="false" outlineLevel="0" collapsed="false">
      <c r="A18" s="23" t="n">
        <v>8013100</v>
      </c>
      <c r="B18" s="24" t="s">
        <v>73</v>
      </c>
      <c r="C18" s="4" t="s">
        <v>11</v>
      </c>
      <c r="D18" s="2" t="s">
        <v>11</v>
      </c>
      <c r="E18" s="2" t="s">
        <v>11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customFormat="false" ht="14.25" hidden="false" customHeight="false" outlineLevel="0" collapsed="false">
      <c r="A19" s="23" t="n">
        <v>8038800</v>
      </c>
      <c r="B19" s="24" t="s">
        <v>75</v>
      </c>
      <c r="C19" s="4" t="s">
        <v>544</v>
      </c>
      <c r="D19" s="13" t="n">
        <v>45845</v>
      </c>
      <c r="E19" s="25" t="n">
        <v>0.322916666666667</v>
      </c>
      <c r="F19" s="4" t="n">
        <v>525</v>
      </c>
      <c r="G19" s="4" t="n">
        <v>272</v>
      </c>
      <c r="H19" s="4" t="n">
        <v>214</v>
      </c>
      <c r="I19" s="4" t="n">
        <v>28</v>
      </c>
      <c r="J19" s="4" t="n">
        <v>11</v>
      </c>
      <c r="K19" s="4" t="n">
        <v>14</v>
      </c>
      <c r="L19" s="4" t="n">
        <v>240</v>
      </c>
      <c r="M19" s="4" t="n">
        <v>18</v>
      </c>
      <c r="N19" s="4" t="n">
        <v>31</v>
      </c>
      <c r="O19" s="4" t="n">
        <v>136</v>
      </c>
      <c r="P19" s="4" t="n">
        <v>47</v>
      </c>
      <c r="Q19" s="4" t="n">
        <v>5</v>
      </c>
      <c r="R19" s="4" t="n">
        <v>1</v>
      </c>
      <c r="S19" s="4" t="n">
        <v>22</v>
      </c>
      <c r="T19" s="4" t="n">
        <v>8</v>
      </c>
      <c r="U19" s="4" t="n">
        <v>1</v>
      </c>
      <c r="V19" s="4" t="n">
        <v>2</v>
      </c>
    </row>
    <row r="20" customFormat="false" ht="14.25" hidden="false" customHeight="false" outlineLevel="0" collapsed="false">
      <c r="A20" s="23" t="n">
        <v>8021000</v>
      </c>
      <c r="B20" s="24" t="s">
        <v>78</v>
      </c>
      <c r="C20" s="4" t="s">
        <v>11</v>
      </c>
      <c r="D20" s="2" t="s">
        <v>11</v>
      </c>
      <c r="E20" s="2" t="s">
        <v>11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customFormat="false" ht="14.25" hidden="false" customHeight="false" outlineLevel="0" collapsed="false">
      <c r="A21" s="23" t="n">
        <v>8029100</v>
      </c>
      <c r="B21" s="24" t="s">
        <v>80</v>
      </c>
      <c r="C21" s="4" t="s">
        <v>11</v>
      </c>
      <c r="D21" s="2" t="s">
        <v>11</v>
      </c>
      <c r="E21" s="2" t="s">
        <v>11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customFormat="false" ht="14.25" hidden="false" customHeight="false" outlineLevel="0" collapsed="false">
      <c r="A22" s="23" t="n">
        <v>8013500</v>
      </c>
      <c r="B22" s="24" t="s">
        <v>82</v>
      </c>
      <c r="C22" s="4" t="s">
        <v>11</v>
      </c>
      <c r="D22" s="2" t="s">
        <v>11</v>
      </c>
      <c r="E22" s="2" t="s">
        <v>11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customFormat="false" ht="14.25" hidden="false" customHeight="false" outlineLevel="0" collapsed="false">
      <c r="A23" s="23" t="n">
        <v>8031600</v>
      </c>
      <c r="B23" s="24" t="s">
        <v>84</v>
      </c>
      <c r="C23" s="4" t="s">
        <v>11</v>
      </c>
      <c r="D23" s="2" t="s">
        <v>11</v>
      </c>
      <c r="E23" s="2" t="s">
        <v>11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4.25" hidden="false" customHeight="false" outlineLevel="0" collapsed="false">
      <c r="A24" s="23" t="n">
        <v>8052700</v>
      </c>
      <c r="B24" s="24" t="s">
        <v>86</v>
      </c>
      <c r="C24" s="4" t="s">
        <v>11</v>
      </c>
      <c r="D24" s="2" t="s">
        <v>11</v>
      </c>
      <c r="E24" s="2" t="s">
        <v>11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customFormat="false" ht="14.25" hidden="false" customHeight="false" outlineLevel="0" collapsed="false">
      <c r="A25" s="23" t="n">
        <v>8005200</v>
      </c>
      <c r="B25" s="24" t="s">
        <v>88</v>
      </c>
      <c r="C25" s="4" t="s">
        <v>11</v>
      </c>
      <c r="D25" s="2" t="s">
        <v>11</v>
      </c>
      <c r="E25" s="2" t="s">
        <v>11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customFormat="false" ht="14.25" hidden="false" customHeight="false" outlineLevel="0" collapsed="false">
      <c r="A26" s="23" t="n">
        <v>8024100</v>
      </c>
      <c r="B26" s="24" t="s">
        <v>90</v>
      </c>
      <c r="C26" s="4" t="s">
        <v>11</v>
      </c>
      <c r="D26" s="2" t="s">
        <v>11</v>
      </c>
      <c r="E26" s="2" t="s">
        <v>11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customFormat="false" ht="14.25" hidden="false" customHeight="false" outlineLevel="0" collapsed="false">
      <c r="A27" s="23" t="n">
        <v>8056000</v>
      </c>
      <c r="B27" s="24" t="s">
        <v>92</v>
      </c>
      <c r="C27" s="4" t="s">
        <v>11</v>
      </c>
      <c r="D27" s="2" t="s">
        <v>11</v>
      </c>
      <c r="E27" s="2" t="s">
        <v>11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4.25" hidden="false" customHeight="false" outlineLevel="0" collapsed="false">
      <c r="A28" s="23" t="n">
        <v>8040000</v>
      </c>
      <c r="B28" s="24" t="s">
        <v>94</v>
      </c>
      <c r="C28" s="4" t="s">
        <v>11</v>
      </c>
      <c r="D28" s="2" t="s">
        <v>11</v>
      </c>
      <c r="E28" s="2" t="s">
        <v>11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customFormat="false" ht="14.25" hidden="false" customHeight="false" outlineLevel="0" collapsed="false">
      <c r="A29" s="23" t="n">
        <v>8035100</v>
      </c>
      <c r="B29" s="24" t="s">
        <v>96</v>
      </c>
      <c r="C29" s="4" t="s">
        <v>544</v>
      </c>
      <c r="D29" s="13" t="n">
        <v>45813</v>
      </c>
      <c r="E29" s="25" t="n">
        <v>0.625</v>
      </c>
      <c r="F29" s="4" t="n">
        <v>639</v>
      </c>
      <c r="G29" s="4" t="n">
        <v>249</v>
      </c>
      <c r="H29" s="4" t="n">
        <v>226</v>
      </c>
      <c r="I29" s="4" t="n">
        <v>7</v>
      </c>
      <c r="J29" s="4" t="n">
        <v>157</v>
      </c>
      <c r="K29" s="4" t="n">
        <v>60</v>
      </c>
      <c r="L29" s="4" t="n">
        <v>185</v>
      </c>
      <c r="M29" s="4" t="n">
        <v>4</v>
      </c>
      <c r="N29" s="4" t="n">
        <v>8</v>
      </c>
      <c r="O29" s="4" t="n">
        <v>141</v>
      </c>
      <c r="P29" s="4" t="n">
        <v>77</v>
      </c>
      <c r="Q29" s="4" t="n">
        <v>1</v>
      </c>
      <c r="R29" s="4" t="n">
        <v>4</v>
      </c>
      <c r="S29" s="4" t="n">
        <v>2</v>
      </c>
      <c r="T29" s="4" t="n">
        <v>79</v>
      </c>
      <c r="U29" s="4" t="n">
        <v>11</v>
      </c>
      <c r="V29" s="4" t="n">
        <v>67</v>
      </c>
    </row>
    <row r="30" customFormat="false" ht="14.25" hidden="false" customHeight="false" outlineLevel="0" collapsed="false">
      <c r="A30" s="23" t="n">
        <v>8049100</v>
      </c>
      <c r="B30" s="24" t="s">
        <v>100</v>
      </c>
      <c r="C30" s="4" t="s">
        <v>544</v>
      </c>
      <c r="D30" s="13" t="n">
        <v>45817</v>
      </c>
      <c r="E30" s="25" t="n">
        <v>0.520833333333333</v>
      </c>
      <c r="F30" s="4" t="n">
        <v>324</v>
      </c>
      <c r="G30" s="4" t="n">
        <v>38</v>
      </c>
      <c r="H30" s="4" t="n">
        <v>15</v>
      </c>
      <c r="I30" s="4" t="n">
        <v>117</v>
      </c>
      <c r="J30" s="4" t="n">
        <v>154</v>
      </c>
      <c r="K30" s="4" t="n">
        <v>16</v>
      </c>
      <c r="L30" s="4" t="n">
        <v>2</v>
      </c>
      <c r="M30" s="4" t="n">
        <v>20</v>
      </c>
      <c r="N30" s="4" t="n">
        <v>6</v>
      </c>
      <c r="O30" s="4" t="n">
        <v>9</v>
      </c>
      <c r="P30" s="4" t="n">
        <v>0</v>
      </c>
      <c r="Q30" s="4" t="n">
        <v>12</v>
      </c>
      <c r="R30" s="4" t="n">
        <v>98</v>
      </c>
      <c r="S30" s="4" t="n">
        <v>7</v>
      </c>
      <c r="T30" s="4" t="n">
        <v>15</v>
      </c>
      <c r="U30" s="4" t="n">
        <v>121</v>
      </c>
      <c r="V30" s="4" t="n">
        <v>18</v>
      </c>
    </row>
    <row r="31" customFormat="false" ht="14.25" hidden="false" customHeight="false" outlineLevel="0" collapsed="false">
      <c r="A31" s="23" t="n">
        <v>8049200</v>
      </c>
      <c r="B31" s="24" t="s">
        <v>102</v>
      </c>
      <c r="C31" s="4" t="s">
        <v>11</v>
      </c>
      <c r="D31" s="2" t="s">
        <v>11</v>
      </c>
      <c r="E31" s="2" t="s">
        <v>11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customFormat="false" ht="14.25" hidden="false" customHeight="false" outlineLevel="0" collapsed="false">
      <c r="A32" s="23" t="n">
        <v>8054500</v>
      </c>
      <c r="B32" s="24" t="s">
        <v>104</v>
      </c>
      <c r="C32" s="4" t="s">
        <v>11</v>
      </c>
      <c r="D32" s="2" t="s">
        <v>11</v>
      </c>
      <c r="E32" s="2" t="s">
        <v>11</v>
      </c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customFormat="false" ht="14.25" hidden="false" customHeight="false" outlineLevel="0" collapsed="false">
      <c r="A33" s="23" t="n">
        <v>8056300</v>
      </c>
      <c r="B33" s="24" t="s">
        <v>106</v>
      </c>
      <c r="C33" s="4" t="s">
        <v>11</v>
      </c>
      <c r="D33" s="2" t="s">
        <v>11</v>
      </c>
      <c r="E33" s="2" t="s">
        <v>11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customFormat="false" ht="14.25" hidden="false" customHeight="false" outlineLevel="0" collapsed="false">
      <c r="A34" s="23" t="n">
        <v>8046600</v>
      </c>
      <c r="B34" s="24" t="s">
        <v>108</v>
      </c>
      <c r="C34" s="4" t="s">
        <v>11</v>
      </c>
      <c r="D34" s="2" t="s">
        <v>11</v>
      </c>
      <c r="E34" s="2" t="s">
        <v>11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customFormat="false" ht="14.25" hidden="false" customHeight="false" outlineLevel="0" collapsed="false">
      <c r="A35" s="23" t="n">
        <v>8008600</v>
      </c>
      <c r="B35" s="24" t="s">
        <v>110</v>
      </c>
      <c r="C35" s="4" t="s">
        <v>11</v>
      </c>
      <c r="D35" s="2" t="s">
        <v>11</v>
      </c>
      <c r="E35" s="2" t="s">
        <v>11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customFormat="false" ht="14.25" hidden="false" customHeight="false" outlineLevel="0" collapsed="false">
      <c r="A36" s="23" t="n">
        <v>8017900</v>
      </c>
      <c r="B36" s="24" t="s">
        <v>112</v>
      </c>
      <c r="C36" s="4" t="s">
        <v>11</v>
      </c>
      <c r="D36" s="2" t="s">
        <v>11</v>
      </c>
      <c r="E36" s="2" t="s">
        <v>11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customFormat="false" ht="14.25" hidden="false" customHeight="false" outlineLevel="0" collapsed="false">
      <c r="A37" s="23" t="n">
        <v>8010300</v>
      </c>
      <c r="B37" s="24" t="s">
        <v>114</v>
      </c>
      <c r="C37" s="4" t="s">
        <v>11</v>
      </c>
      <c r="D37" s="2" t="s">
        <v>11</v>
      </c>
      <c r="E37" s="2" t="s">
        <v>11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customFormat="false" ht="14.25" hidden="false" customHeight="false" outlineLevel="0" collapsed="false">
      <c r="A38" s="23" t="n">
        <v>8024500</v>
      </c>
      <c r="B38" s="24" t="s">
        <v>116</v>
      </c>
      <c r="C38" s="4" t="s">
        <v>11</v>
      </c>
      <c r="D38" s="2" t="s">
        <v>11</v>
      </c>
      <c r="E38" s="2" t="s">
        <v>11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4.25" hidden="false" customHeight="false" outlineLevel="0" collapsed="false">
      <c r="A39" s="23" t="n">
        <v>8037100</v>
      </c>
      <c r="B39" s="24" t="s">
        <v>118</v>
      </c>
      <c r="C39" s="4" t="s">
        <v>544</v>
      </c>
      <c r="D39" s="13" t="n">
        <v>45817</v>
      </c>
      <c r="E39" s="25" t="n">
        <v>0.666666666666667</v>
      </c>
      <c r="F39" s="4" t="n">
        <v>375</v>
      </c>
      <c r="G39" s="4" t="n">
        <v>31</v>
      </c>
      <c r="H39" s="4" t="n">
        <v>13</v>
      </c>
      <c r="I39" s="4" t="n">
        <v>195</v>
      </c>
      <c r="J39" s="4" t="n">
        <v>136</v>
      </c>
      <c r="K39" s="4" t="n">
        <v>27</v>
      </c>
      <c r="L39" s="4" t="n">
        <v>4</v>
      </c>
      <c r="M39" s="4" t="n">
        <v>0</v>
      </c>
      <c r="N39" s="4" t="n">
        <v>5</v>
      </c>
      <c r="O39" s="4" t="n">
        <v>2</v>
      </c>
      <c r="P39" s="4" t="n">
        <v>6</v>
      </c>
      <c r="Q39" s="4" t="n">
        <v>15</v>
      </c>
      <c r="R39" s="4" t="n">
        <v>165</v>
      </c>
      <c r="S39" s="4" t="n">
        <v>15</v>
      </c>
      <c r="T39" s="4" t="n">
        <v>7</v>
      </c>
      <c r="U39" s="4" t="n">
        <v>113</v>
      </c>
      <c r="V39" s="4" t="n">
        <v>16</v>
      </c>
    </row>
    <row r="40" customFormat="false" ht="14.25" hidden="false" customHeight="false" outlineLevel="0" collapsed="false">
      <c r="A40" s="23" t="n">
        <v>9010810</v>
      </c>
      <c r="B40" s="24" t="s">
        <v>120</v>
      </c>
      <c r="C40" s="4" t="s">
        <v>544</v>
      </c>
      <c r="D40" s="13" t="n">
        <v>45818</v>
      </c>
      <c r="E40" s="25" t="n">
        <v>0.625</v>
      </c>
      <c r="F40" s="4" t="n">
        <v>268</v>
      </c>
      <c r="G40" s="4" t="n">
        <v>0</v>
      </c>
      <c r="H40" s="4" t="n">
        <v>44</v>
      </c>
      <c r="I40" s="4" t="n">
        <v>130</v>
      </c>
      <c r="J40" s="4" t="n">
        <v>94</v>
      </c>
      <c r="K40" s="4" t="n">
        <v>0</v>
      </c>
      <c r="L40" s="4" t="n">
        <v>0</v>
      </c>
      <c r="M40" s="4" t="n">
        <v>0</v>
      </c>
      <c r="N40" s="4" t="n">
        <v>22</v>
      </c>
      <c r="O40" s="4" t="n">
        <v>0</v>
      </c>
      <c r="P40" s="4" t="n">
        <v>22</v>
      </c>
      <c r="Q40" s="4" t="n">
        <v>0</v>
      </c>
      <c r="R40" s="4" t="n">
        <v>60</v>
      </c>
      <c r="S40" s="4" t="n">
        <v>70</v>
      </c>
      <c r="T40" s="4" t="n">
        <v>33</v>
      </c>
      <c r="U40" s="4" t="n">
        <v>61</v>
      </c>
      <c r="V40" s="4" t="n">
        <v>0</v>
      </c>
    </row>
    <row r="41" customFormat="false" ht="14.25" hidden="false" customHeight="false" outlineLevel="0" collapsed="false">
      <c r="A41" s="23" t="n">
        <v>8057750</v>
      </c>
      <c r="B41" s="24" t="s">
        <v>122</v>
      </c>
      <c r="C41" s="4" t="s">
        <v>11</v>
      </c>
      <c r="D41" s="2" t="s">
        <v>11</v>
      </c>
      <c r="E41" s="2" t="s">
        <v>11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customFormat="false" ht="14.25" hidden="false" customHeight="false" outlineLevel="0" collapsed="false">
      <c r="A42" s="23" t="n">
        <v>8051900</v>
      </c>
      <c r="B42" s="24" t="s">
        <v>124</v>
      </c>
      <c r="C42" s="4" t="s">
        <v>544</v>
      </c>
      <c r="D42" s="13" t="n">
        <v>45818</v>
      </c>
      <c r="E42" s="25" t="n">
        <v>0.322916666666667</v>
      </c>
      <c r="F42" s="4" t="n">
        <v>405</v>
      </c>
      <c r="G42" s="4" t="n">
        <v>183</v>
      </c>
      <c r="H42" s="4" t="n">
        <v>171</v>
      </c>
      <c r="I42" s="4" t="n">
        <v>0</v>
      </c>
      <c r="J42" s="4" t="n">
        <v>51</v>
      </c>
      <c r="K42" s="4" t="n">
        <v>19</v>
      </c>
      <c r="L42" s="4" t="n">
        <v>164</v>
      </c>
      <c r="M42" s="4" t="n">
        <v>0</v>
      </c>
      <c r="N42" s="4" t="n">
        <v>0</v>
      </c>
      <c r="O42" s="4" t="n">
        <v>171</v>
      </c>
      <c r="P42" s="4" t="n">
        <v>0</v>
      </c>
      <c r="Q42" s="4" t="n">
        <v>0</v>
      </c>
      <c r="R42" s="4" t="n">
        <v>0</v>
      </c>
      <c r="S42" s="4" t="n">
        <v>0</v>
      </c>
      <c r="T42" s="4" t="n">
        <v>30</v>
      </c>
      <c r="U42" s="4" t="n">
        <v>0</v>
      </c>
      <c r="V42" s="4" t="n">
        <v>21</v>
      </c>
    </row>
    <row r="43" customFormat="false" ht="14.25" hidden="false" customHeight="false" outlineLevel="0" collapsed="false">
      <c r="A43" s="23" t="n">
        <v>8048700</v>
      </c>
      <c r="B43" s="24" t="s">
        <v>126</v>
      </c>
      <c r="C43" s="4" t="s">
        <v>11</v>
      </c>
      <c r="D43" s="2" t="s">
        <v>11</v>
      </c>
      <c r="E43" s="2" t="s">
        <v>11</v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4.25" hidden="false" customHeight="false" outlineLevel="0" collapsed="false">
      <c r="A44" s="23" t="n">
        <v>8040200</v>
      </c>
      <c r="B44" s="24" t="s">
        <v>129</v>
      </c>
      <c r="C44" s="4" t="s">
        <v>11</v>
      </c>
      <c r="D44" s="2" t="s">
        <v>11</v>
      </c>
      <c r="E44" s="2" t="s">
        <v>11</v>
      </c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customFormat="false" ht="14.25" hidden="false" customHeight="false" outlineLevel="0" collapsed="false">
      <c r="A45" s="23" t="n">
        <v>8042200</v>
      </c>
      <c r="B45" s="24" t="s">
        <v>131</v>
      </c>
      <c r="C45" s="4" t="s">
        <v>11</v>
      </c>
      <c r="D45" s="2" t="s">
        <v>11</v>
      </c>
      <c r="E45" s="2" t="s">
        <v>11</v>
      </c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customFormat="false" ht="14.25" hidden="false" customHeight="false" outlineLevel="0" collapsed="false">
      <c r="A46" s="23" t="n">
        <v>8042300</v>
      </c>
      <c r="B46" s="24" t="s">
        <v>133</v>
      </c>
      <c r="C46" s="4" t="s">
        <v>11</v>
      </c>
      <c r="D46" s="2" t="s">
        <v>11</v>
      </c>
      <c r="E46" s="2" t="s">
        <v>11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4.25" hidden="false" customHeight="false" outlineLevel="0" collapsed="false">
      <c r="A47" s="23" t="n">
        <v>8030200</v>
      </c>
      <c r="B47" s="24" t="s">
        <v>135</v>
      </c>
      <c r="C47" s="4" t="s">
        <v>11</v>
      </c>
      <c r="D47" s="2" t="s">
        <v>11</v>
      </c>
      <c r="E47" s="2" t="s">
        <v>11</v>
      </c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4.25" hidden="false" customHeight="false" outlineLevel="0" collapsed="false">
      <c r="A48" s="23" t="n">
        <v>8032400</v>
      </c>
      <c r="B48" s="24" t="s">
        <v>137</v>
      </c>
      <c r="C48" s="4" t="s">
        <v>11</v>
      </c>
      <c r="D48" s="2" t="s">
        <v>11</v>
      </c>
      <c r="E48" s="2" t="s">
        <v>11</v>
      </c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customFormat="false" ht="14.25" hidden="false" customHeight="false" outlineLevel="0" collapsed="false">
      <c r="A49" s="23" t="n">
        <v>8052300</v>
      </c>
      <c r="B49" s="24" t="s">
        <v>139</v>
      </c>
      <c r="C49" s="4" t="s">
        <v>544</v>
      </c>
      <c r="D49" s="13" t="n">
        <v>45819</v>
      </c>
      <c r="E49" s="25" t="n">
        <v>0.510416666666667</v>
      </c>
      <c r="F49" s="4" t="n">
        <v>253</v>
      </c>
      <c r="G49" s="4" t="n">
        <v>60</v>
      </c>
      <c r="H49" s="4" t="n">
        <v>0</v>
      </c>
      <c r="I49" s="4" t="n">
        <v>128</v>
      </c>
      <c r="J49" s="4" t="n">
        <v>65</v>
      </c>
      <c r="K49" s="4" t="n">
        <v>25</v>
      </c>
      <c r="L49" s="4" t="n">
        <v>0</v>
      </c>
      <c r="M49" s="4" t="n">
        <v>35</v>
      </c>
      <c r="N49" s="4" t="n">
        <v>0</v>
      </c>
      <c r="O49" s="4" t="n">
        <v>0</v>
      </c>
      <c r="P49" s="4" t="n">
        <v>0</v>
      </c>
      <c r="Q49" s="4" t="n">
        <v>49</v>
      </c>
      <c r="R49" s="4" t="n">
        <v>79</v>
      </c>
      <c r="S49" s="4" t="n">
        <v>0</v>
      </c>
      <c r="T49" s="4" t="n">
        <v>0</v>
      </c>
      <c r="U49" s="4" t="n">
        <v>54</v>
      </c>
      <c r="V49" s="4" t="n">
        <v>11</v>
      </c>
    </row>
    <row r="50" customFormat="false" ht="14.25" hidden="false" customHeight="false" outlineLevel="0" collapsed="false">
      <c r="A50" s="23" t="n">
        <v>8047000</v>
      </c>
      <c r="B50" s="24" t="s">
        <v>141</v>
      </c>
      <c r="C50" s="4" t="s">
        <v>11</v>
      </c>
      <c r="D50" s="2" t="s">
        <v>11</v>
      </c>
      <c r="E50" s="2" t="s">
        <v>11</v>
      </c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4.25" hidden="false" customHeight="false" outlineLevel="0" collapsed="false">
      <c r="A51" s="23" t="n">
        <v>8012600</v>
      </c>
      <c r="B51" s="24" t="s">
        <v>143</v>
      </c>
      <c r="C51" s="4" t="s">
        <v>11</v>
      </c>
      <c r="D51" s="2" t="s">
        <v>11</v>
      </c>
      <c r="E51" s="2" t="s">
        <v>11</v>
      </c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4.25" hidden="false" customHeight="false" outlineLevel="0" collapsed="false">
      <c r="A52" s="23" t="n">
        <v>8057925</v>
      </c>
      <c r="B52" s="24" t="s">
        <v>145</v>
      </c>
      <c r="C52" s="4" t="s">
        <v>11</v>
      </c>
      <c r="D52" s="2" t="s">
        <v>11</v>
      </c>
      <c r="E52" s="2" t="s">
        <v>11</v>
      </c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customFormat="false" ht="14.25" hidden="false" customHeight="false" outlineLevel="0" collapsed="false">
      <c r="A53" s="23" t="n">
        <v>9010710</v>
      </c>
      <c r="B53" s="24" t="s">
        <v>147</v>
      </c>
      <c r="C53" s="4" t="s">
        <v>11</v>
      </c>
      <c r="D53" s="2" t="s">
        <v>11</v>
      </c>
      <c r="E53" s="2" t="s">
        <v>11</v>
      </c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customFormat="false" ht="14.25" hidden="false" customHeight="false" outlineLevel="0" collapsed="false">
      <c r="A54" s="23" t="n">
        <v>9010695</v>
      </c>
      <c r="B54" s="24" t="s">
        <v>149</v>
      </c>
      <c r="C54" s="4" t="s">
        <v>544</v>
      </c>
      <c r="D54" s="13" t="n">
        <v>45820</v>
      </c>
      <c r="E54" s="25" t="n">
        <v>0.635416666666667</v>
      </c>
      <c r="F54" s="4" t="n">
        <v>541</v>
      </c>
      <c r="G54" s="4" t="n">
        <v>75</v>
      </c>
      <c r="H54" s="4" t="n">
        <v>73</v>
      </c>
      <c r="I54" s="4" t="n">
        <v>244</v>
      </c>
      <c r="J54" s="4" t="n">
        <v>149</v>
      </c>
      <c r="K54" s="4" t="n">
        <v>36</v>
      </c>
      <c r="L54" s="4" t="n">
        <v>15</v>
      </c>
      <c r="M54" s="4" t="n">
        <v>24</v>
      </c>
      <c r="N54" s="4" t="n">
        <v>19</v>
      </c>
      <c r="O54" s="4" t="n">
        <v>28</v>
      </c>
      <c r="P54" s="4" t="n">
        <v>26</v>
      </c>
      <c r="Q54" s="4" t="n">
        <v>56</v>
      </c>
      <c r="R54" s="4" t="n">
        <v>180</v>
      </c>
      <c r="S54" s="4" t="n">
        <v>8</v>
      </c>
      <c r="T54" s="4" t="n">
        <v>27</v>
      </c>
      <c r="U54" s="4" t="n">
        <v>100</v>
      </c>
      <c r="V54" s="4" t="n">
        <v>22</v>
      </c>
    </row>
    <row r="55" customFormat="false" ht="14.25" hidden="false" customHeight="false" outlineLevel="0" collapsed="false">
      <c r="A55" s="23" t="n">
        <v>9010690</v>
      </c>
      <c r="B55" s="24" t="s">
        <v>151</v>
      </c>
      <c r="C55" s="4" t="s">
        <v>544</v>
      </c>
      <c r="D55" s="13" t="n">
        <v>45820</v>
      </c>
      <c r="E55" s="25" t="n">
        <v>0.354166666666667</v>
      </c>
      <c r="F55" s="4" t="n">
        <v>505</v>
      </c>
      <c r="G55" s="4" t="n">
        <v>253</v>
      </c>
      <c r="H55" s="4" t="n">
        <v>206</v>
      </c>
      <c r="I55" s="4" t="n">
        <v>0</v>
      </c>
      <c r="J55" s="4" t="n">
        <v>46</v>
      </c>
      <c r="K55" s="4" t="n">
        <f aca="false">SUM(35+31)</f>
        <v>66</v>
      </c>
      <c r="L55" s="4" t="n">
        <f aca="false">SUM(123+60)</f>
        <v>183</v>
      </c>
      <c r="M55" s="4" t="n">
        <v>4</v>
      </c>
      <c r="N55" s="4" t="n">
        <v>0</v>
      </c>
      <c r="O55" s="4" t="n">
        <f aca="false">SUM(103+76)</f>
        <v>179</v>
      </c>
      <c r="P55" s="4" t="n">
        <v>27</v>
      </c>
      <c r="Q55" s="4" t="n">
        <v>0</v>
      </c>
      <c r="R55" s="4" t="n">
        <v>0</v>
      </c>
      <c r="S55" s="4" t="n">
        <v>0</v>
      </c>
      <c r="T55" s="4" t="n">
        <v>12</v>
      </c>
      <c r="U55" s="4" t="n">
        <v>0</v>
      </c>
      <c r="V55" s="4" t="n">
        <v>34</v>
      </c>
    </row>
    <row r="56" customFormat="false" ht="14.25" hidden="false" customHeight="false" outlineLevel="0" collapsed="false">
      <c r="A56" s="23" t="n">
        <v>9010685</v>
      </c>
      <c r="B56" s="24" t="s">
        <v>153</v>
      </c>
      <c r="C56" s="4" t="s">
        <v>11</v>
      </c>
      <c r="D56" s="2" t="s">
        <v>11</v>
      </c>
      <c r="E56" s="2" t="s">
        <v>11</v>
      </c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customFormat="false" ht="14.25" hidden="false" customHeight="false" outlineLevel="0" collapsed="false">
      <c r="A57" s="23" t="n">
        <v>8035000</v>
      </c>
      <c r="B57" s="24" t="s">
        <v>156</v>
      </c>
      <c r="C57" s="4" t="s">
        <v>11</v>
      </c>
      <c r="D57" s="2" t="s">
        <v>11</v>
      </c>
      <c r="E57" s="2" t="s">
        <v>11</v>
      </c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customFormat="false" ht="14.25" hidden="false" customHeight="false" outlineLevel="0" collapsed="false">
      <c r="A58" s="23" t="n">
        <v>8026400</v>
      </c>
      <c r="B58" s="24" t="s">
        <v>158</v>
      </c>
      <c r="C58" s="4" t="s">
        <v>11</v>
      </c>
      <c r="D58" s="2" t="s">
        <v>11</v>
      </c>
      <c r="E58" s="2" t="s">
        <v>11</v>
      </c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customFormat="false" ht="14.25" hidden="false" customHeight="false" outlineLevel="0" collapsed="false">
      <c r="A59" s="23" t="n">
        <v>8045500</v>
      </c>
      <c r="B59" s="24" t="s">
        <v>160</v>
      </c>
      <c r="C59" s="4" t="s">
        <v>11</v>
      </c>
      <c r="D59" s="2" t="s">
        <v>11</v>
      </c>
      <c r="E59" s="2" t="s">
        <v>11</v>
      </c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customFormat="false" ht="14.25" hidden="false" customHeight="false" outlineLevel="0" collapsed="false">
      <c r="A60" s="23" t="n">
        <v>8052900</v>
      </c>
      <c r="B60" s="24" t="s">
        <v>162</v>
      </c>
      <c r="C60" s="4" t="s">
        <v>544</v>
      </c>
      <c r="D60" s="13" t="n">
        <v>45820</v>
      </c>
      <c r="E60" s="25" t="n">
        <v>0.53125</v>
      </c>
      <c r="F60" s="4" t="n">
        <v>170</v>
      </c>
      <c r="G60" s="4" t="n">
        <v>2</v>
      </c>
      <c r="H60" s="4" t="n">
        <v>112</v>
      </c>
      <c r="I60" s="4" t="n">
        <v>56</v>
      </c>
      <c r="J60" s="4" t="n">
        <v>0</v>
      </c>
      <c r="K60" s="4" t="n">
        <v>1</v>
      </c>
      <c r="L60" s="4" t="n">
        <v>0</v>
      </c>
      <c r="M60" s="4" t="n">
        <v>1</v>
      </c>
      <c r="N60" s="4" t="n">
        <v>0</v>
      </c>
      <c r="O60" s="4" t="n">
        <v>0</v>
      </c>
      <c r="P60" s="4" t="n">
        <v>112</v>
      </c>
      <c r="Q60" s="4" t="n">
        <v>54</v>
      </c>
      <c r="R60" s="4" t="n">
        <v>0</v>
      </c>
      <c r="S60" s="4" t="n">
        <v>2</v>
      </c>
      <c r="T60" s="4" t="n">
        <v>0</v>
      </c>
      <c r="U60" s="4" t="n">
        <v>0</v>
      </c>
      <c r="V60" s="4" t="n">
        <v>0</v>
      </c>
    </row>
    <row r="61" customFormat="false" ht="14.25" hidden="false" customHeight="false" outlineLevel="0" collapsed="false">
      <c r="A61" s="23" t="n">
        <v>8054000</v>
      </c>
      <c r="B61" s="24" t="s">
        <v>164</v>
      </c>
      <c r="C61" s="4" t="s">
        <v>11</v>
      </c>
      <c r="D61" s="2" t="s">
        <v>11</v>
      </c>
      <c r="E61" s="2" t="s">
        <v>11</v>
      </c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customFormat="false" ht="14.25" hidden="false" customHeight="false" outlineLevel="0" collapsed="false">
      <c r="A62" s="23" t="n">
        <v>8053900</v>
      </c>
      <c r="B62" s="24" t="s">
        <v>166</v>
      </c>
      <c r="C62" s="4" t="s">
        <v>11</v>
      </c>
      <c r="D62" s="2" t="s">
        <v>11</v>
      </c>
      <c r="E62" s="2" t="s">
        <v>11</v>
      </c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customFormat="false" ht="14.25" hidden="false" customHeight="false" outlineLevel="0" collapsed="false">
      <c r="A63" s="23" t="n">
        <v>8055850</v>
      </c>
      <c r="B63" s="24" t="s">
        <v>168</v>
      </c>
      <c r="C63" s="4" t="s">
        <v>11</v>
      </c>
      <c r="D63" s="2" t="s">
        <v>11</v>
      </c>
      <c r="E63" s="2" t="s">
        <v>11</v>
      </c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customFormat="false" ht="14.25" hidden="false" customHeight="false" outlineLevel="0" collapsed="false">
      <c r="A64" s="23" t="n">
        <v>8056450</v>
      </c>
      <c r="B64" s="24" t="s">
        <v>170</v>
      </c>
      <c r="C64" s="4" t="s">
        <v>544</v>
      </c>
      <c r="D64" s="13" t="n">
        <v>45821</v>
      </c>
      <c r="E64" s="25" t="n">
        <v>0.322916666666667</v>
      </c>
      <c r="F64" s="4" t="n">
        <v>193</v>
      </c>
      <c r="G64" s="4" t="n">
        <v>65</v>
      </c>
      <c r="H64" s="4" t="n">
        <v>55</v>
      </c>
      <c r="I64" s="4" t="n">
        <v>54</v>
      </c>
      <c r="J64" s="4" t="n">
        <v>19</v>
      </c>
      <c r="K64" s="4" t="n">
        <v>3</v>
      </c>
      <c r="L64" s="4" t="n">
        <v>51</v>
      </c>
      <c r="M64" s="4" t="n">
        <v>11</v>
      </c>
      <c r="N64" s="4" t="n">
        <v>9</v>
      </c>
      <c r="O64" s="4" t="n">
        <v>36</v>
      </c>
      <c r="P64" s="4" t="n">
        <v>10</v>
      </c>
      <c r="Q64" s="4" t="n">
        <v>31</v>
      </c>
      <c r="R64" s="4" t="n">
        <v>8</v>
      </c>
      <c r="S64" s="4" t="n">
        <v>15</v>
      </c>
      <c r="T64" s="4" t="n">
        <v>11</v>
      </c>
      <c r="U64" s="4" t="n">
        <v>3</v>
      </c>
      <c r="V64" s="4" t="n">
        <v>5</v>
      </c>
    </row>
    <row r="65" customFormat="false" ht="14.25" hidden="false" customHeight="false" outlineLevel="0" collapsed="false">
      <c r="A65" s="23" t="n">
        <v>8025300</v>
      </c>
      <c r="B65" s="24" t="s">
        <v>172</v>
      </c>
      <c r="C65" s="4" t="s">
        <v>544</v>
      </c>
      <c r="D65" s="13" t="n">
        <v>45749</v>
      </c>
      <c r="E65" s="25" t="n">
        <v>0.322916666666667</v>
      </c>
      <c r="F65" s="4" t="n">
        <v>185</v>
      </c>
      <c r="G65" s="4" t="n">
        <v>6</v>
      </c>
      <c r="H65" s="4" t="n">
        <v>28</v>
      </c>
      <c r="I65" s="4" t="n">
        <v>75</v>
      </c>
      <c r="J65" s="4" t="n">
        <v>76</v>
      </c>
      <c r="K65" s="59" t="n">
        <v>3</v>
      </c>
      <c r="L65" s="59" t="n">
        <v>1</v>
      </c>
      <c r="M65" s="59" t="n">
        <v>2</v>
      </c>
      <c r="N65" s="59" t="n">
        <v>11</v>
      </c>
      <c r="O65" s="59" t="n">
        <v>12</v>
      </c>
      <c r="P65" s="59" t="n">
        <v>5</v>
      </c>
      <c r="Q65" s="59" t="n">
        <v>2</v>
      </c>
      <c r="R65" s="59" t="n">
        <v>70</v>
      </c>
      <c r="S65" s="59" t="n">
        <v>3</v>
      </c>
      <c r="T65" s="59" t="n">
        <v>1</v>
      </c>
      <c r="U65" s="59" t="n">
        <v>69</v>
      </c>
      <c r="V65" s="59" t="n">
        <v>6</v>
      </c>
    </row>
    <row r="66" customFormat="false" ht="14.25" hidden="false" customHeight="false" outlineLevel="0" collapsed="false">
      <c r="A66" s="23" t="n">
        <v>8045400</v>
      </c>
      <c r="B66" s="24" t="s">
        <v>174</v>
      </c>
      <c r="C66" s="4" t="s">
        <v>544</v>
      </c>
      <c r="D66" s="13" t="n">
        <v>45821</v>
      </c>
      <c r="E66" s="25" t="n">
        <v>0.625</v>
      </c>
      <c r="F66" s="4" t="n">
        <v>354</v>
      </c>
      <c r="G66" s="4" t="n">
        <v>30</v>
      </c>
      <c r="H66" s="4" t="n">
        <v>34</v>
      </c>
      <c r="I66" s="4" t="n">
        <v>166</v>
      </c>
      <c r="J66" s="4" t="n">
        <v>124</v>
      </c>
      <c r="K66" s="4" t="n">
        <v>17</v>
      </c>
      <c r="L66" s="4" t="n">
        <v>9</v>
      </c>
      <c r="M66" s="4" t="n">
        <v>4</v>
      </c>
      <c r="N66" s="4" t="n">
        <v>7</v>
      </c>
      <c r="O66" s="4" t="n">
        <v>10</v>
      </c>
      <c r="P66" s="4" t="n">
        <v>17</v>
      </c>
      <c r="Q66" s="4" t="n">
        <v>10</v>
      </c>
      <c r="R66" s="4" t="n">
        <v>137</v>
      </c>
      <c r="S66" s="4" t="n">
        <v>19</v>
      </c>
      <c r="T66" s="4" t="n">
        <v>20</v>
      </c>
      <c r="U66" s="4" t="n">
        <v>74</v>
      </c>
      <c r="V66" s="4" t="n">
        <v>30</v>
      </c>
    </row>
    <row r="67" customFormat="false" ht="14.25" hidden="false" customHeight="false" outlineLevel="0" collapsed="false">
      <c r="A67" s="23" t="n">
        <v>8014800</v>
      </c>
      <c r="B67" s="24" t="s">
        <v>176</v>
      </c>
      <c r="C67" s="4" t="s">
        <v>544</v>
      </c>
      <c r="D67" s="13" t="n">
        <v>45747</v>
      </c>
      <c r="E67" s="25" t="n">
        <v>0.322916666666667</v>
      </c>
      <c r="F67" s="4" t="n">
        <v>290</v>
      </c>
      <c r="G67" s="4" t="n">
        <v>21</v>
      </c>
      <c r="H67" s="4" t="n">
        <v>0</v>
      </c>
      <c r="I67" s="4" t="n">
        <v>0</v>
      </c>
      <c r="J67" s="4" t="n">
        <v>0</v>
      </c>
      <c r="K67" s="59" t="n">
        <v>2</v>
      </c>
      <c r="L67" s="59" t="n">
        <v>16</v>
      </c>
      <c r="M67" s="59" t="n">
        <v>3</v>
      </c>
      <c r="N67" s="59" t="n">
        <v>0</v>
      </c>
      <c r="O67" s="59" t="n">
        <v>0</v>
      </c>
      <c r="P67" s="59" t="n">
        <v>0</v>
      </c>
      <c r="Q67" s="59" t="n">
        <v>0</v>
      </c>
      <c r="R67" s="59" t="n">
        <v>0</v>
      </c>
      <c r="S67" s="59" t="n">
        <v>0</v>
      </c>
      <c r="T67" s="59" t="n">
        <v>0</v>
      </c>
      <c r="U67" s="59" t="n">
        <v>0</v>
      </c>
      <c r="V67" s="59" t="n">
        <v>0</v>
      </c>
    </row>
    <row r="68" customFormat="false" ht="14.25" hidden="false" customHeight="false" outlineLevel="0" collapsed="false">
      <c r="A68" s="23" t="n">
        <v>8033500</v>
      </c>
      <c r="B68" s="24" t="s">
        <v>178</v>
      </c>
      <c r="C68" s="4" t="s">
        <v>544</v>
      </c>
      <c r="D68" s="2" t="s">
        <v>11</v>
      </c>
      <c r="E68" s="2" t="s">
        <v>11</v>
      </c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customFormat="false" ht="14.25" hidden="false" customHeight="false" outlineLevel="0" collapsed="false">
      <c r="A69" s="23" t="n">
        <v>8039800</v>
      </c>
      <c r="B69" s="24" t="s">
        <v>180</v>
      </c>
      <c r="C69" s="4" t="s">
        <v>11</v>
      </c>
      <c r="D69" s="2" t="s">
        <v>11</v>
      </c>
      <c r="E69" s="2" t="s">
        <v>11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customFormat="false" ht="14.25" hidden="false" customHeight="false" outlineLevel="0" collapsed="false">
      <c r="A70" s="23" t="n">
        <v>8016800</v>
      </c>
      <c r="B70" s="24" t="s">
        <v>182</v>
      </c>
      <c r="C70" s="4" t="s">
        <v>11</v>
      </c>
      <c r="D70" s="2" t="s">
        <v>11</v>
      </c>
      <c r="E70" s="2" t="s">
        <v>11</v>
      </c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4.25" hidden="false" customHeight="false" outlineLevel="0" collapsed="false">
      <c r="A71" s="23" t="n">
        <v>8025700</v>
      </c>
      <c r="B71" s="24" t="s">
        <v>184</v>
      </c>
      <c r="C71" s="4" t="s">
        <v>11</v>
      </c>
      <c r="D71" s="2" t="s">
        <v>11</v>
      </c>
      <c r="E71" s="2" t="s">
        <v>11</v>
      </c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4.25" hidden="false" customHeight="false" outlineLevel="0" collapsed="false">
      <c r="A72" s="23" t="n">
        <v>8032000</v>
      </c>
      <c r="B72" s="24" t="s">
        <v>186</v>
      </c>
      <c r="C72" s="4" t="s">
        <v>11</v>
      </c>
      <c r="D72" s="2" t="s">
        <v>11</v>
      </c>
      <c r="E72" s="2" t="s">
        <v>11</v>
      </c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customFormat="false" ht="14.25" hidden="false" customHeight="false" outlineLevel="0" collapsed="false">
      <c r="A73" s="23" t="n">
        <v>8055100</v>
      </c>
      <c r="B73" s="24" t="s">
        <v>188</v>
      </c>
      <c r="C73" s="4" t="s">
        <v>11</v>
      </c>
      <c r="D73" s="2" t="s">
        <v>11</v>
      </c>
      <c r="E73" s="2" t="s">
        <v>11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customFormat="false" ht="14.25" hidden="false" customHeight="false" outlineLevel="0" collapsed="false">
      <c r="A74" s="23" t="n">
        <v>8057970</v>
      </c>
      <c r="B74" s="24" t="s">
        <v>190</v>
      </c>
      <c r="C74" s="4" t="s">
        <v>544</v>
      </c>
      <c r="D74" s="13" t="n">
        <v>45824</v>
      </c>
      <c r="E74" s="25" t="n">
        <v>0.53125</v>
      </c>
      <c r="F74" s="4" t="n">
        <v>391</v>
      </c>
      <c r="G74" s="4" t="n">
        <v>173</v>
      </c>
      <c r="H74" s="4" t="n">
        <v>71</v>
      </c>
      <c r="I74" s="4" t="n">
        <v>64</v>
      </c>
      <c r="J74" s="4" t="n">
        <v>83</v>
      </c>
      <c r="K74" s="4" t="n">
        <v>76</v>
      </c>
      <c r="L74" s="4" t="n">
        <v>53</v>
      </c>
      <c r="M74" s="4" t="n">
        <v>44</v>
      </c>
      <c r="N74" s="4" t="n">
        <v>9</v>
      </c>
      <c r="O74" s="4" t="n">
        <v>49</v>
      </c>
      <c r="P74" s="4" t="n">
        <v>13</v>
      </c>
      <c r="Q74" s="4" t="n">
        <v>28</v>
      </c>
      <c r="R74" s="4" t="n">
        <v>26</v>
      </c>
      <c r="S74" s="4" t="n">
        <v>10</v>
      </c>
      <c r="T74" s="4" t="n">
        <v>6</v>
      </c>
      <c r="U74" s="4" t="n">
        <v>17</v>
      </c>
      <c r="V74" s="4" t="n">
        <v>60</v>
      </c>
    </row>
    <row r="75" customFormat="false" ht="14.25" hidden="false" customHeight="false" outlineLevel="0" collapsed="false">
      <c r="A75" s="23" t="n">
        <v>8057965</v>
      </c>
      <c r="B75" s="24" t="s">
        <v>192</v>
      </c>
      <c r="C75" s="4" t="s">
        <v>544</v>
      </c>
      <c r="D75" s="13" t="n">
        <v>45826</v>
      </c>
      <c r="E75" s="25" t="n">
        <v>0.65625</v>
      </c>
      <c r="F75" s="4" t="n">
        <v>343</v>
      </c>
      <c r="G75" s="4" t="n">
        <v>92</v>
      </c>
      <c r="H75" s="4" t="n">
        <v>149</v>
      </c>
      <c r="I75" s="4" t="n">
        <v>74</v>
      </c>
      <c r="J75" s="4" t="n">
        <v>28</v>
      </c>
      <c r="K75" s="4" t="n">
        <v>6</v>
      </c>
      <c r="L75" s="4" t="n">
        <v>73</v>
      </c>
      <c r="M75" s="4" t="n">
        <v>13</v>
      </c>
      <c r="N75" s="4" t="n">
        <v>43</v>
      </c>
      <c r="O75" s="4" t="n">
        <v>93</v>
      </c>
      <c r="P75" s="4" t="n">
        <v>13</v>
      </c>
      <c r="Q75" s="4" t="n">
        <v>24</v>
      </c>
      <c r="R75" s="4" t="n">
        <v>2</v>
      </c>
      <c r="S75" s="4" t="n">
        <v>48</v>
      </c>
      <c r="T75" s="4" t="n">
        <v>19</v>
      </c>
      <c r="U75" s="4" t="n">
        <v>3</v>
      </c>
      <c r="V75" s="4" t="n">
        <v>6</v>
      </c>
    </row>
    <row r="76" customFormat="false" ht="14.25" hidden="false" customHeight="false" outlineLevel="0" collapsed="false">
      <c r="A76" s="23" t="n">
        <v>8055800</v>
      </c>
      <c r="B76" s="24" t="s">
        <v>194</v>
      </c>
      <c r="C76" s="4" t="s">
        <v>6</v>
      </c>
      <c r="D76" s="13" t="n">
        <v>45827</v>
      </c>
      <c r="E76" s="25" t="n">
        <v>0.322916666666667</v>
      </c>
      <c r="F76" s="4" t="n">
        <v>159</v>
      </c>
      <c r="G76" s="4" t="n">
        <v>85</v>
      </c>
      <c r="H76" s="4" t="n">
        <v>68</v>
      </c>
      <c r="I76" s="4" t="n">
        <v>0</v>
      </c>
      <c r="J76" s="4" t="n">
        <v>6</v>
      </c>
      <c r="K76" s="4" t="n">
        <v>19</v>
      </c>
      <c r="L76" s="4" t="n">
        <v>65</v>
      </c>
      <c r="M76" s="4" t="n">
        <v>1</v>
      </c>
      <c r="N76" s="4" t="n">
        <v>0</v>
      </c>
      <c r="O76" s="4" t="n">
        <v>66</v>
      </c>
      <c r="P76" s="4" t="n">
        <v>2</v>
      </c>
      <c r="Q76" s="4" t="n">
        <v>0</v>
      </c>
      <c r="R76" s="4" t="n">
        <v>0</v>
      </c>
      <c r="S76" s="4" t="n">
        <v>0</v>
      </c>
      <c r="T76" s="4" t="n">
        <v>2</v>
      </c>
      <c r="U76" s="4" t="n">
        <v>0</v>
      </c>
      <c r="V76" s="4" t="n">
        <v>4</v>
      </c>
    </row>
    <row r="77" customFormat="false" ht="14.25" hidden="false" customHeight="false" outlineLevel="0" collapsed="false">
      <c r="A77" s="23" t="n">
        <v>8036600</v>
      </c>
      <c r="B77" s="24" t="s">
        <v>196</v>
      </c>
      <c r="C77" s="4" t="s">
        <v>544</v>
      </c>
      <c r="D77" s="13" t="n">
        <v>45765</v>
      </c>
      <c r="E77" s="25" t="n">
        <v>0.322916666666667</v>
      </c>
      <c r="F77" s="4" t="n">
        <v>396</v>
      </c>
      <c r="G77" s="4" t="n">
        <v>55</v>
      </c>
      <c r="H77" s="4" t="n">
        <v>129</v>
      </c>
      <c r="I77" s="4" t="n">
        <v>96</v>
      </c>
      <c r="J77" s="4" t="n">
        <v>116</v>
      </c>
      <c r="K77" s="59" t="n">
        <v>17</v>
      </c>
      <c r="L77" s="59" t="n">
        <v>37</v>
      </c>
      <c r="M77" s="59" t="n">
        <v>1</v>
      </c>
      <c r="N77" s="59" t="n">
        <v>16</v>
      </c>
      <c r="O77" s="59" t="n">
        <v>15</v>
      </c>
      <c r="P77" s="59" t="n">
        <v>98</v>
      </c>
      <c r="Q77" s="59" t="n">
        <v>1</v>
      </c>
      <c r="R77" s="59" t="n">
        <v>94</v>
      </c>
      <c r="S77" s="59" t="n">
        <v>1</v>
      </c>
      <c r="T77" s="59" t="n">
        <v>69</v>
      </c>
      <c r="U77" s="59" t="n">
        <v>46</v>
      </c>
      <c r="V77" s="59" t="n">
        <v>1</v>
      </c>
    </row>
    <row r="78" customFormat="false" ht="14.25" hidden="false" customHeight="false" outlineLevel="0" collapsed="false">
      <c r="A78" s="23" t="n">
        <v>8017200</v>
      </c>
      <c r="B78" s="24" t="s">
        <v>198</v>
      </c>
      <c r="C78" s="4" t="s">
        <v>11</v>
      </c>
      <c r="D78" s="2" t="s">
        <v>11</v>
      </c>
      <c r="E78" s="2" t="s">
        <v>11</v>
      </c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customFormat="false" ht="14.25" hidden="false" customHeight="false" outlineLevel="0" collapsed="false">
      <c r="A79" s="23" t="n">
        <v>8013200</v>
      </c>
      <c r="B79" s="24" t="s">
        <v>200</v>
      </c>
      <c r="C79" s="4" t="s">
        <v>11</v>
      </c>
      <c r="D79" s="2" t="s">
        <v>11</v>
      </c>
      <c r="E79" s="2" t="s">
        <v>11</v>
      </c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customFormat="false" ht="14.25" hidden="false" customHeight="false" outlineLevel="0" collapsed="false">
      <c r="A80" s="23" t="n">
        <v>8031700</v>
      </c>
      <c r="B80" s="24" t="s">
        <v>202</v>
      </c>
      <c r="C80" s="4" t="s">
        <v>544</v>
      </c>
      <c r="D80" s="13" t="n">
        <v>45827</v>
      </c>
      <c r="E80" s="25" t="n">
        <v>0.53125</v>
      </c>
      <c r="F80" s="4" t="n">
        <v>360</v>
      </c>
      <c r="G80" s="4" t="n">
        <v>158</v>
      </c>
      <c r="H80" s="4" t="n">
        <v>171</v>
      </c>
      <c r="I80" s="4" t="n">
        <v>0</v>
      </c>
      <c r="J80" s="4" t="n">
        <v>31</v>
      </c>
      <c r="K80" s="4" t="n">
        <v>21</v>
      </c>
      <c r="L80" s="4" t="n">
        <v>137</v>
      </c>
      <c r="M80" s="4" t="n">
        <v>0</v>
      </c>
      <c r="N80" s="4" t="n">
        <v>0</v>
      </c>
      <c r="O80" s="4" t="n">
        <v>164</v>
      </c>
      <c r="P80" s="4" t="n">
        <v>7</v>
      </c>
      <c r="Q80" s="4" t="n">
        <v>0</v>
      </c>
      <c r="R80" s="4" t="n">
        <v>0</v>
      </c>
      <c r="S80" s="4" t="n">
        <v>0</v>
      </c>
      <c r="T80" s="4" t="n">
        <v>7</v>
      </c>
      <c r="U80" s="4" t="n">
        <v>0</v>
      </c>
      <c r="V80" s="4" t="n">
        <v>24</v>
      </c>
    </row>
    <row r="81" customFormat="false" ht="14.25" hidden="false" customHeight="false" outlineLevel="0" collapsed="false">
      <c r="A81" s="23" t="n">
        <v>8026800</v>
      </c>
      <c r="B81" s="24" t="s">
        <v>204</v>
      </c>
      <c r="C81" s="4" t="s">
        <v>11</v>
      </c>
      <c r="D81" s="2" t="s">
        <v>11</v>
      </c>
      <c r="E81" s="2" t="s">
        <v>11</v>
      </c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customFormat="false" ht="14.25" hidden="false" customHeight="false" outlineLevel="0" collapsed="false">
      <c r="A82" s="23" t="n">
        <v>8025900</v>
      </c>
      <c r="B82" s="24" t="s">
        <v>206</v>
      </c>
      <c r="C82" s="4" t="s">
        <v>11</v>
      </c>
      <c r="D82" s="2" t="s">
        <v>11</v>
      </c>
      <c r="E82" s="2" t="s">
        <v>11</v>
      </c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customFormat="false" ht="14.25" hidden="false" customHeight="false" outlineLevel="0" collapsed="false">
      <c r="A83" s="23" t="n">
        <v>8026000</v>
      </c>
      <c r="B83" s="24" t="s">
        <v>208</v>
      </c>
      <c r="C83" s="4" t="s">
        <v>11</v>
      </c>
      <c r="D83" s="2" t="s">
        <v>11</v>
      </c>
      <c r="E83" s="2" t="s">
        <v>11</v>
      </c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customFormat="false" ht="14.25" hidden="false" customHeight="false" outlineLevel="0" collapsed="false">
      <c r="A84" s="23" t="n">
        <v>8026100</v>
      </c>
      <c r="B84" s="24" t="s">
        <v>210</v>
      </c>
      <c r="C84" s="4" t="s">
        <v>544</v>
      </c>
      <c r="D84" s="13" t="n">
        <v>45719</v>
      </c>
      <c r="E84" s="25" t="n">
        <v>0.385416666666667</v>
      </c>
      <c r="F84" s="4" t="n">
        <v>408</v>
      </c>
      <c r="G84" s="4" t="n">
        <v>24</v>
      </c>
      <c r="H84" s="4" t="n">
        <v>12</v>
      </c>
      <c r="I84" s="4" t="n">
        <v>177</v>
      </c>
      <c r="J84" s="4" t="n">
        <v>195</v>
      </c>
      <c r="K84" s="4" t="n">
        <v>17</v>
      </c>
      <c r="L84" s="4" t="n">
        <v>0</v>
      </c>
      <c r="M84" s="4" t="n">
        <v>7</v>
      </c>
      <c r="N84" s="4" t="n">
        <v>9</v>
      </c>
      <c r="O84" s="4" t="n">
        <v>3</v>
      </c>
      <c r="P84" s="4" t="n">
        <v>0</v>
      </c>
      <c r="Q84" s="4" t="n">
        <v>8</v>
      </c>
      <c r="R84" s="4" t="n">
        <v>160</v>
      </c>
      <c r="S84" s="4" t="n">
        <v>9</v>
      </c>
      <c r="T84" s="4" t="n">
        <v>21</v>
      </c>
      <c r="U84" s="4" t="n">
        <v>164</v>
      </c>
      <c r="V84" s="4" t="n">
        <v>10</v>
      </c>
    </row>
    <row r="85" customFormat="false" ht="14.25" hidden="false" customHeight="false" outlineLevel="0" collapsed="false">
      <c r="A85" s="23" t="n">
        <v>8053600</v>
      </c>
      <c r="B85" s="24" t="s">
        <v>212</v>
      </c>
      <c r="C85" s="4" t="s">
        <v>11</v>
      </c>
      <c r="D85" s="2" t="s">
        <v>11</v>
      </c>
      <c r="E85" s="2" t="s">
        <v>11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customFormat="false" ht="14.25" hidden="false" customHeight="false" outlineLevel="0" collapsed="false">
      <c r="A86" s="23" t="n">
        <v>8026700</v>
      </c>
      <c r="B86" s="24" t="s">
        <v>214</v>
      </c>
      <c r="C86" s="4" t="s">
        <v>11</v>
      </c>
      <c r="D86" s="2" t="s">
        <v>11</v>
      </c>
      <c r="E86" s="2" t="s">
        <v>11</v>
      </c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customFormat="false" ht="14.25" hidden="false" customHeight="false" outlineLevel="0" collapsed="false">
      <c r="A87" s="23" t="n">
        <v>8037000</v>
      </c>
      <c r="B87" s="24" t="s">
        <v>216</v>
      </c>
      <c r="C87" s="4" t="s">
        <v>11</v>
      </c>
      <c r="D87" s="2" t="s">
        <v>11</v>
      </c>
      <c r="E87" s="2" t="s">
        <v>11</v>
      </c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customFormat="false" ht="14.25" hidden="false" customHeight="false" outlineLevel="0" collapsed="false">
      <c r="A88" s="23" t="n">
        <v>8042600</v>
      </c>
      <c r="B88" s="24" t="s">
        <v>218</v>
      </c>
      <c r="C88" s="4" t="s">
        <v>544</v>
      </c>
      <c r="D88" s="13" t="n">
        <v>45723</v>
      </c>
      <c r="E88" s="25" t="n">
        <v>0.354166666666667</v>
      </c>
      <c r="F88" s="4" t="n">
        <v>233</v>
      </c>
      <c r="G88" s="4" t="n">
        <v>86</v>
      </c>
      <c r="H88" s="4" t="n">
        <v>101</v>
      </c>
      <c r="I88" s="4" t="n">
        <v>19</v>
      </c>
      <c r="J88" s="4" t="n">
        <v>27</v>
      </c>
      <c r="K88" s="4" t="n">
        <v>8</v>
      </c>
      <c r="L88" s="4" t="n">
        <v>67</v>
      </c>
      <c r="M88" s="4" t="n">
        <v>11</v>
      </c>
      <c r="N88" s="4" t="n">
        <v>8</v>
      </c>
      <c r="O88" s="4" t="n">
        <v>64</v>
      </c>
      <c r="P88" s="4" t="n">
        <v>29</v>
      </c>
      <c r="Q88" s="4" t="n">
        <v>6</v>
      </c>
      <c r="R88" s="4" t="n">
        <v>9</v>
      </c>
      <c r="S88" s="4" t="n">
        <v>4</v>
      </c>
      <c r="T88" s="4" t="n">
        <v>17</v>
      </c>
      <c r="U88" s="4" t="n">
        <v>6</v>
      </c>
      <c r="V88" s="4" t="n">
        <v>4</v>
      </c>
    </row>
    <row r="89" customFormat="false" ht="14.25" hidden="false" customHeight="false" outlineLevel="0" collapsed="false">
      <c r="A89" s="23" t="n">
        <v>8042700</v>
      </c>
      <c r="B89" s="24" t="s">
        <v>220</v>
      </c>
      <c r="C89" s="4" t="s">
        <v>11</v>
      </c>
      <c r="D89" s="2" t="s">
        <v>11</v>
      </c>
      <c r="E89" s="2" t="s">
        <v>11</v>
      </c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customFormat="false" ht="14.25" hidden="false" customHeight="false" outlineLevel="0" collapsed="false">
      <c r="A90" s="23" t="n">
        <v>8026600</v>
      </c>
      <c r="B90" s="24" t="s">
        <v>222</v>
      </c>
      <c r="C90" s="4" t="s">
        <v>11</v>
      </c>
      <c r="D90" s="2" t="s">
        <v>11</v>
      </c>
      <c r="E90" s="2" t="s">
        <v>11</v>
      </c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customFormat="false" ht="14.25" hidden="false" customHeight="false" outlineLevel="0" collapsed="false">
      <c r="A91" s="23" t="n">
        <v>8038300</v>
      </c>
      <c r="B91" s="24" t="s">
        <v>224</v>
      </c>
      <c r="C91" s="4" t="s">
        <v>11</v>
      </c>
      <c r="D91" s="2" t="s">
        <v>11</v>
      </c>
      <c r="E91" s="2" t="s">
        <v>11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customFormat="false" ht="14.25" hidden="false" customHeight="false" outlineLevel="0" collapsed="false">
      <c r="A92" s="23" t="n">
        <v>8026500</v>
      </c>
      <c r="B92" s="24" t="s">
        <v>227</v>
      </c>
      <c r="C92" s="4" t="s">
        <v>11</v>
      </c>
      <c r="D92" s="2" t="s">
        <v>11</v>
      </c>
      <c r="E92" s="2" t="s">
        <v>11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customFormat="false" ht="14.25" hidden="false" customHeight="false" outlineLevel="0" collapsed="false">
      <c r="A93" s="23" t="n">
        <v>8032700</v>
      </c>
      <c r="B93" s="24" t="s">
        <v>229</v>
      </c>
      <c r="C93" s="4" t="s">
        <v>544</v>
      </c>
      <c r="D93" s="13" t="n">
        <v>45754</v>
      </c>
      <c r="E93" s="25" t="n">
        <v>0.53125</v>
      </c>
      <c r="F93" s="4" t="n">
        <v>74</v>
      </c>
      <c r="G93" s="4" t="n">
        <v>2</v>
      </c>
      <c r="H93" s="4" t="n">
        <v>6</v>
      </c>
      <c r="I93" s="4" t="n">
        <v>23</v>
      </c>
      <c r="J93" s="4" t="n">
        <v>41</v>
      </c>
      <c r="K93" s="4" t="n">
        <v>0</v>
      </c>
      <c r="L93" s="4" t="n">
        <v>0</v>
      </c>
      <c r="M93" s="4" t="n">
        <v>2</v>
      </c>
      <c r="N93" s="4" t="n">
        <v>2</v>
      </c>
      <c r="O93" s="4" t="n">
        <v>0</v>
      </c>
      <c r="P93" s="4" t="n">
        <v>4</v>
      </c>
      <c r="Q93" s="4" t="n">
        <v>3</v>
      </c>
      <c r="R93" s="4" t="n">
        <v>19</v>
      </c>
      <c r="S93" s="4" t="n">
        <v>1</v>
      </c>
      <c r="T93" s="4" t="n">
        <v>6</v>
      </c>
      <c r="U93" s="4" t="n">
        <v>35</v>
      </c>
      <c r="V93" s="4" t="n">
        <v>0</v>
      </c>
    </row>
    <row r="94" customFormat="false" ht="14.25" hidden="false" customHeight="false" outlineLevel="0" collapsed="false">
      <c r="A94" s="23" t="n">
        <v>8006100</v>
      </c>
      <c r="B94" s="24" t="s">
        <v>231</v>
      </c>
      <c r="C94" s="4" t="s">
        <v>11</v>
      </c>
      <c r="D94" s="2" t="s">
        <v>11</v>
      </c>
      <c r="E94" s="2" t="s">
        <v>11</v>
      </c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customFormat="false" ht="14.25" hidden="false" customHeight="false" outlineLevel="0" collapsed="false">
      <c r="A95" s="23" t="n">
        <v>8025400</v>
      </c>
      <c r="B95" s="24" t="s">
        <v>233</v>
      </c>
      <c r="C95" s="4" t="s">
        <v>11</v>
      </c>
      <c r="D95" s="2" t="s">
        <v>11</v>
      </c>
      <c r="E95" s="2" t="s">
        <v>11</v>
      </c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customFormat="false" ht="14.25" hidden="false" customHeight="false" outlineLevel="0" collapsed="false">
      <c r="A96" s="23" t="n">
        <v>8022000</v>
      </c>
      <c r="B96" s="24" t="s">
        <v>235</v>
      </c>
      <c r="C96" s="4" t="s">
        <v>11</v>
      </c>
      <c r="D96" s="2" t="s">
        <v>11</v>
      </c>
      <c r="E96" s="2" t="s">
        <v>11</v>
      </c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customFormat="false" ht="14.25" hidden="false" customHeight="false" outlineLevel="0" collapsed="false">
      <c r="A97" s="23" t="n">
        <v>8010200</v>
      </c>
      <c r="B97" s="24" t="s">
        <v>237</v>
      </c>
      <c r="C97" s="4" t="s">
        <v>11</v>
      </c>
      <c r="D97" s="2" t="s">
        <v>11</v>
      </c>
      <c r="E97" s="2" t="s">
        <v>11</v>
      </c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customFormat="false" ht="14.25" hidden="false" customHeight="false" outlineLevel="0" collapsed="false">
      <c r="A98" s="23" t="n">
        <v>8054700</v>
      </c>
      <c r="B98" s="24" t="s">
        <v>240</v>
      </c>
      <c r="C98" s="4" t="s">
        <v>11</v>
      </c>
      <c r="D98" s="2" t="s">
        <v>11</v>
      </c>
      <c r="E98" s="2" t="s">
        <v>11</v>
      </c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customFormat="false" ht="14.25" hidden="false" customHeight="false" outlineLevel="0" collapsed="false">
      <c r="A99" s="23" t="n">
        <v>8008800</v>
      </c>
      <c r="B99" s="24" t="s">
        <v>242</v>
      </c>
      <c r="C99" s="4" t="s">
        <v>11</v>
      </c>
      <c r="D99" s="2" t="s">
        <v>11</v>
      </c>
      <c r="E99" s="2" t="s">
        <v>11</v>
      </c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customFormat="false" ht="14.25" hidden="false" customHeight="false" outlineLevel="0" collapsed="false">
      <c r="A100" s="23" t="n">
        <v>8009500</v>
      </c>
      <c r="B100" s="24" t="s">
        <v>244</v>
      </c>
      <c r="C100" s="4" t="s">
        <v>11</v>
      </c>
      <c r="D100" s="2" t="s">
        <v>11</v>
      </c>
      <c r="E100" s="2" t="s">
        <v>11</v>
      </c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customFormat="false" ht="14.25" hidden="false" customHeight="false" outlineLevel="0" collapsed="false">
      <c r="A101" s="23" t="n">
        <v>8005700</v>
      </c>
      <c r="B101" s="24" t="s">
        <v>247</v>
      </c>
      <c r="C101" s="4" t="s">
        <v>11</v>
      </c>
      <c r="D101" s="2" t="s">
        <v>11</v>
      </c>
      <c r="E101" s="2" t="s">
        <v>11</v>
      </c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customFormat="false" ht="14.25" hidden="false" customHeight="false" outlineLevel="0" collapsed="false">
      <c r="A102" s="23" t="n">
        <v>8007100</v>
      </c>
      <c r="B102" s="24" t="s">
        <v>249</v>
      </c>
      <c r="C102" s="4" t="s">
        <v>11</v>
      </c>
      <c r="D102" s="2" t="s">
        <v>11</v>
      </c>
      <c r="E102" s="2" t="s">
        <v>11</v>
      </c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customFormat="false" ht="14.25" hidden="false" customHeight="false" outlineLevel="0" collapsed="false">
      <c r="A103" s="23" t="n">
        <v>8027600</v>
      </c>
      <c r="B103" s="24" t="s">
        <v>251</v>
      </c>
      <c r="C103" s="4" t="s">
        <v>11</v>
      </c>
      <c r="D103" s="2" t="s">
        <v>11</v>
      </c>
      <c r="E103" s="2" t="s">
        <v>11</v>
      </c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customFormat="false" ht="14.25" hidden="false" customHeight="false" outlineLevel="0" collapsed="false">
      <c r="A104" s="23" t="n">
        <v>8054100</v>
      </c>
      <c r="B104" s="24" t="s">
        <v>253</v>
      </c>
      <c r="C104" s="4" t="s">
        <v>544</v>
      </c>
      <c r="D104" s="13" t="n">
        <v>45827</v>
      </c>
      <c r="E104" s="25" t="n">
        <v>0.65625</v>
      </c>
      <c r="F104" s="4" t="n">
        <v>319</v>
      </c>
      <c r="G104" s="4" t="n">
        <v>69</v>
      </c>
      <c r="H104" s="4" t="n">
        <v>0</v>
      </c>
      <c r="I104" s="4" t="n">
        <v>109</v>
      </c>
      <c r="J104" s="4" t="n">
        <v>141</v>
      </c>
      <c r="K104" s="4" t="n">
        <v>37</v>
      </c>
      <c r="L104" s="4" t="n">
        <v>0</v>
      </c>
      <c r="M104" s="4" t="n">
        <v>32</v>
      </c>
      <c r="N104" s="4" t="n">
        <v>0</v>
      </c>
      <c r="O104" s="4" t="n">
        <v>0</v>
      </c>
      <c r="P104" s="4" t="n">
        <v>0</v>
      </c>
      <c r="Q104" s="4" t="n">
        <v>32</v>
      </c>
      <c r="R104" s="4" t="n">
        <v>2</v>
      </c>
      <c r="S104" s="4" t="n">
        <v>75</v>
      </c>
      <c r="T104" s="4" t="n">
        <v>98</v>
      </c>
      <c r="U104" s="4" t="n">
        <v>0</v>
      </c>
      <c r="V104" s="4" t="n">
        <v>43</v>
      </c>
    </row>
    <row r="105" customFormat="false" ht="14.25" hidden="false" customHeight="false" outlineLevel="0" collapsed="false">
      <c r="A105" s="23" t="n">
        <v>8051500</v>
      </c>
      <c r="B105" s="24" t="s">
        <v>255</v>
      </c>
      <c r="C105" s="4" t="s">
        <v>544</v>
      </c>
      <c r="D105" s="13" t="n">
        <v>45828</v>
      </c>
      <c r="E105" s="25" t="n">
        <v>0.625</v>
      </c>
      <c r="F105" s="4" t="n">
        <v>250</v>
      </c>
      <c r="G105" s="4" t="n">
        <v>43</v>
      </c>
      <c r="H105" s="4" t="n">
        <v>35</v>
      </c>
      <c r="I105" s="4" t="n">
        <v>64</v>
      </c>
      <c r="J105" s="4" t="n">
        <v>108</v>
      </c>
      <c r="K105" s="4" t="n">
        <v>35</v>
      </c>
      <c r="L105" s="4" t="n">
        <v>6</v>
      </c>
      <c r="M105" s="4" t="n">
        <v>2</v>
      </c>
      <c r="N105" s="4" t="n">
        <v>8</v>
      </c>
      <c r="O105" s="4" t="n">
        <v>10</v>
      </c>
      <c r="P105" s="4" t="n">
        <v>17</v>
      </c>
      <c r="Q105" s="4" t="n">
        <v>0</v>
      </c>
      <c r="R105" s="4" t="n">
        <v>60</v>
      </c>
      <c r="S105" s="4" t="n">
        <v>4</v>
      </c>
      <c r="T105" s="4" t="n">
        <v>16</v>
      </c>
      <c r="U105" s="4" t="n">
        <v>62</v>
      </c>
      <c r="V105" s="4" t="n">
        <v>30</v>
      </c>
    </row>
    <row r="106" customFormat="false" ht="14.25" hidden="false" customHeight="false" outlineLevel="0" collapsed="false">
      <c r="A106" s="23" t="n">
        <v>8049800</v>
      </c>
      <c r="B106" s="24" t="s">
        <v>257</v>
      </c>
      <c r="C106" s="4" t="s">
        <v>11</v>
      </c>
      <c r="D106" s="2" t="s">
        <v>11</v>
      </c>
      <c r="E106" s="2" t="s">
        <v>11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customFormat="false" ht="14.25" hidden="false" customHeight="false" outlineLevel="0" collapsed="false">
      <c r="A107" s="23" t="n">
        <v>8054400</v>
      </c>
      <c r="B107" s="24" t="s">
        <v>259</v>
      </c>
      <c r="C107" s="4" t="s">
        <v>11</v>
      </c>
      <c r="D107" s="2" t="s">
        <v>11</v>
      </c>
      <c r="E107" s="2" t="s">
        <v>11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customFormat="false" ht="14.25" hidden="false" customHeight="false" outlineLevel="0" collapsed="false">
      <c r="A108" s="23" t="n">
        <v>8033150</v>
      </c>
      <c r="B108" s="24" t="s">
        <v>261</v>
      </c>
      <c r="C108" s="4" t="s">
        <v>544</v>
      </c>
      <c r="D108" s="13" t="n">
        <v>45831</v>
      </c>
      <c r="E108" s="25" t="n">
        <v>0.322916666666667</v>
      </c>
      <c r="F108" s="4" t="n">
        <v>420</v>
      </c>
      <c r="G108" s="4" t="n">
        <v>156</v>
      </c>
      <c r="H108" s="4" t="n">
        <v>262</v>
      </c>
      <c r="I108" s="4" t="n">
        <v>2</v>
      </c>
      <c r="J108" s="4" t="n">
        <v>0</v>
      </c>
      <c r="K108" s="4" t="n">
        <v>0</v>
      </c>
      <c r="L108" s="4" t="n">
        <v>147</v>
      </c>
      <c r="M108" s="4" t="n">
        <v>9</v>
      </c>
      <c r="N108" s="4" t="n">
        <v>6</v>
      </c>
      <c r="O108" s="4" t="n">
        <v>256</v>
      </c>
      <c r="P108" s="4" t="n">
        <v>0</v>
      </c>
      <c r="Q108" s="4" t="n">
        <v>1</v>
      </c>
      <c r="R108" s="4" t="n">
        <v>1</v>
      </c>
      <c r="S108" s="4" t="n">
        <v>0</v>
      </c>
      <c r="T108" s="4" t="n">
        <v>0</v>
      </c>
      <c r="U108" s="4" t="n">
        <v>0</v>
      </c>
      <c r="V108" s="4" t="n">
        <v>0</v>
      </c>
    </row>
    <row r="109" customFormat="false" ht="14.25" hidden="false" customHeight="false" outlineLevel="0" collapsed="false">
      <c r="A109" s="23" t="n">
        <v>8039900</v>
      </c>
      <c r="B109" s="24" t="s">
        <v>263</v>
      </c>
      <c r="C109" s="4" t="s">
        <v>544</v>
      </c>
      <c r="D109" s="13" t="n">
        <v>45831</v>
      </c>
      <c r="E109" s="25" t="n">
        <v>0.65625</v>
      </c>
      <c r="F109" s="4" t="n">
        <v>296</v>
      </c>
      <c r="G109" s="4" t="n">
        <v>102</v>
      </c>
      <c r="H109" s="4" t="n">
        <v>105</v>
      </c>
      <c r="I109" s="4" t="n">
        <v>60</v>
      </c>
      <c r="J109" s="4" t="n">
        <v>29</v>
      </c>
      <c r="K109" s="4" t="n">
        <v>4</v>
      </c>
      <c r="L109" s="4" t="n">
        <v>82</v>
      </c>
      <c r="M109" s="4" t="n">
        <v>16</v>
      </c>
      <c r="N109" s="4" t="n">
        <v>11</v>
      </c>
      <c r="O109" s="4" t="n">
        <v>86</v>
      </c>
      <c r="P109" s="4" t="n">
        <v>8</v>
      </c>
      <c r="Q109" s="4" t="n">
        <v>16</v>
      </c>
      <c r="R109" s="4" t="n">
        <v>34</v>
      </c>
      <c r="S109" s="4" t="n">
        <v>10</v>
      </c>
      <c r="T109" s="4" t="n">
        <v>8</v>
      </c>
      <c r="U109" s="4" t="n">
        <v>20</v>
      </c>
      <c r="V109" s="4" t="n">
        <v>1</v>
      </c>
    </row>
    <row r="110" customFormat="false" ht="14.25" hidden="false" customHeight="false" outlineLevel="0" collapsed="false">
      <c r="A110" s="23" t="n">
        <v>8030800</v>
      </c>
      <c r="B110" s="24" t="s">
        <v>265</v>
      </c>
      <c r="C110" s="4" t="s">
        <v>544</v>
      </c>
      <c r="D110" s="13" t="n">
        <v>45751</v>
      </c>
      <c r="E110" s="25" t="n">
        <v>0.322916666666667</v>
      </c>
      <c r="F110" s="4" t="n">
        <v>318</v>
      </c>
      <c r="G110" s="4" t="n">
        <v>53</v>
      </c>
      <c r="H110" s="4" t="n">
        <v>11</v>
      </c>
      <c r="I110" s="4" t="n">
        <v>209</v>
      </c>
      <c r="J110" s="4" t="n">
        <v>45</v>
      </c>
      <c r="K110" s="59" t="n">
        <v>21</v>
      </c>
      <c r="L110" s="59" t="n">
        <v>32</v>
      </c>
      <c r="M110" s="59" t="n">
        <v>0</v>
      </c>
      <c r="N110" s="59" t="n">
        <v>3</v>
      </c>
      <c r="O110" s="59" t="n">
        <v>4</v>
      </c>
      <c r="P110" s="59" t="n">
        <v>4</v>
      </c>
      <c r="Q110" s="59" t="n">
        <v>63</v>
      </c>
      <c r="R110" s="59" t="n">
        <v>146</v>
      </c>
      <c r="S110" s="59" t="n">
        <v>0</v>
      </c>
      <c r="T110" s="59" t="n">
        <v>1</v>
      </c>
      <c r="U110" s="59" t="n">
        <v>26</v>
      </c>
      <c r="V110" s="59" t="n">
        <v>18</v>
      </c>
    </row>
    <row r="111" customFormat="false" ht="14.25" hidden="false" customHeight="false" outlineLevel="0" collapsed="false">
      <c r="A111" s="23" t="n">
        <v>8028100</v>
      </c>
      <c r="B111" s="24" t="s">
        <v>267</v>
      </c>
      <c r="C111" s="4" t="s">
        <v>11</v>
      </c>
      <c r="D111" s="2" t="s">
        <v>11</v>
      </c>
      <c r="E111" s="2" t="s">
        <v>11</v>
      </c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customFormat="false" ht="14.25" hidden="false" customHeight="false" outlineLevel="0" collapsed="false">
      <c r="A112" s="23" t="n">
        <v>8054900</v>
      </c>
      <c r="B112" s="24" t="s">
        <v>269</v>
      </c>
      <c r="C112" s="4" t="s">
        <v>544</v>
      </c>
      <c r="D112" s="13" t="n">
        <v>45832</v>
      </c>
      <c r="E112" s="25" t="n">
        <v>0.333333333333333</v>
      </c>
      <c r="F112" s="4" t="n">
        <v>312</v>
      </c>
      <c r="G112" s="4" t="n">
        <v>0</v>
      </c>
      <c r="H112" s="4" t="n">
        <v>5</v>
      </c>
      <c r="I112" s="4" t="n">
        <v>123</v>
      </c>
      <c r="J112" s="4" t="n">
        <v>184</v>
      </c>
      <c r="K112" s="4" t="n">
        <v>0</v>
      </c>
      <c r="L112" s="4" t="n">
        <v>0</v>
      </c>
      <c r="M112" s="4" t="n">
        <v>0</v>
      </c>
      <c r="N112" s="4" t="n">
        <v>2</v>
      </c>
      <c r="O112" s="4" t="n">
        <v>0</v>
      </c>
      <c r="P112" s="4" t="n">
        <v>3</v>
      </c>
      <c r="Q112" s="4" t="n">
        <v>0</v>
      </c>
      <c r="R112" s="4" t="n">
        <v>118</v>
      </c>
      <c r="S112" s="4" t="n">
        <v>5</v>
      </c>
      <c r="T112" s="4" t="n">
        <v>59</v>
      </c>
      <c r="U112" s="4" t="n">
        <v>125</v>
      </c>
      <c r="V112" s="4" t="n">
        <v>0</v>
      </c>
    </row>
    <row r="113" customFormat="false" ht="14.25" hidden="false" customHeight="false" outlineLevel="0" collapsed="false">
      <c r="A113" s="23" t="n">
        <v>8023900</v>
      </c>
      <c r="B113" s="24" t="s">
        <v>271</v>
      </c>
      <c r="C113" s="4" t="s">
        <v>11</v>
      </c>
      <c r="D113" s="2" t="s">
        <v>11</v>
      </c>
      <c r="E113" s="2" t="s">
        <v>11</v>
      </c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customFormat="false" ht="14.25" hidden="false" customHeight="false" outlineLevel="0" collapsed="false">
      <c r="A114" s="23" t="n">
        <v>8023100</v>
      </c>
      <c r="B114" s="24" t="s">
        <v>273</v>
      </c>
      <c r="C114" s="4" t="s">
        <v>11</v>
      </c>
      <c r="D114" s="2" t="s">
        <v>11</v>
      </c>
      <c r="E114" s="2" t="s">
        <v>11</v>
      </c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4.25" hidden="false" customHeight="false" outlineLevel="0" collapsed="false">
      <c r="A115" s="23" t="n">
        <v>8002100</v>
      </c>
      <c r="B115" s="24" t="s">
        <v>275</v>
      </c>
      <c r="C115" s="4" t="s">
        <v>544</v>
      </c>
      <c r="D115" s="13" t="n">
        <v>45727</v>
      </c>
      <c r="E115" s="25" t="n">
        <v>0.677083333333333</v>
      </c>
      <c r="F115" s="4" t="n">
        <v>345</v>
      </c>
      <c r="G115" s="4" t="n">
        <v>131</v>
      </c>
      <c r="H115" s="4" t="n">
        <v>175</v>
      </c>
      <c r="I115" s="4" t="n">
        <v>18</v>
      </c>
      <c r="J115" s="4" t="n">
        <v>21</v>
      </c>
      <c r="K115" s="59" t="n">
        <v>8</v>
      </c>
      <c r="L115" s="59" t="n">
        <v>115</v>
      </c>
      <c r="M115" s="59" t="n">
        <v>8</v>
      </c>
      <c r="N115" s="59" t="n">
        <v>6</v>
      </c>
      <c r="O115" s="59" t="n">
        <v>156</v>
      </c>
      <c r="P115" s="59" t="n">
        <v>13</v>
      </c>
      <c r="Q115" s="59" t="n">
        <v>9</v>
      </c>
      <c r="R115" s="59" t="n">
        <v>3</v>
      </c>
      <c r="S115" s="59" t="n">
        <v>6</v>
      </c>
      <c r="T115" s="59" t="n">
        <v>13</v>
      </c>
      <c r="U115" s="59" t="n">
        <v>3</v>
      </c>
      <c r="V115" s="59" t="n">
        <v>5</v>
      </c>
    </row>
    <row r="116" customFormat="false" ht="14.25" hidden="false" customHeight="false" outlineLevel="0" collapsed="false">
      <c r="A116" s="23" t="n">
        <v>8002000</v>
      </c>
      <c r="B116" s="24" t="s">
        <v>278</v>
      </c>
      <c r="C116" s="4" t="s">
        <v>11</v>
      </c>
      <c r="D116" s="2" t="s">
        <v>11</v>
      </c>
      <c r="E116" s="2" t="s">
        <v>11</v>
      </c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customFormat="false" ht="14.25" hidden="false" customHeight="false" outlineLevel="0" collapsed="false">
      <c r="A117" s="23" t="n">
        <v>8018200</v>
      </c>
      <c r="B117" s="24" t="s">
        <v>280</v>
      </c>
      <c r="C117" s="4" t="s">
        <v>11</v>
      </c>
      <c r="D117" s="2" t="s">
        <v>11</v>
      </c>
      <c r="E117" s="2" t="s">
        <v>11</v>
      </c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customFormat="false" ht="14.25" hidden="false" customHeight="false" outlineLevel="0" collapsed="false">
      <c r="A118" s="23" t="n">
        <v>8056200</v>
      </c>
      <c r="B118" s="24" t="s">
        <v>282</v>
      </c>
      <c r="C118" s="4" t="s">
        <v>11</v>
      </c>
      <c r="D118" s="2" t="s">
        <v>11</v>
      </c>
      <c r="E118" s="2" t="s">
        <v>11</v>
      </c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customFormat="false" ht="14.25" hidden="false" customHeight="false" outlineLevel="0" collapsed="false">
      <c r="A119" s="23" t="n">
        <v>8050600</v>
      </c>
      <c r="B119" s="24" t="s">
        <v>284</v>
      </c>
      <c r="C119" s="4" t="s">
        <v>11</v>
      </c>
      <c r="D119" s="2" t="s">
        <v>11</v>
      </c>
      <c r="E119" s="2" t="s">
        <v>11</v>
      </c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customFormat="false" ht="14.25" hidden="false" customHeight="false" outlineLevel="0" collapsed="false">
      <c r="A120" s="23" t="n">
        <v>9010720</v>
      </c>
      <c r="B120" s="24" t="s">
        <v>286</v>
      </c>
      <c r="C120" s="4" t="s">
        <v>11</v>
      </c>
      <c r="D120" s="2" t="s">
        <v>11</v>
      </c>
      <c r="E120" s="2" t="s">
        <v>11</v>
      </c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customFormat="false" ht="14.25" hidden="false" customHeight="false" outlineLevel="0" collapsed="false">
      <c r="A121" s="23" t="n">
        <v>8057150</v>
      </c>
      <c r="B121" s="24" t="s">
        <v>288</v>
      </c>
      <c r="C121" s="4" t="s">
        <v>11</v>
      </c>
      <c r="D121" s="2" t="s">
        <v>11</v>
      </c>
      <c r="E121" s="2" t="s">
        <v>11</v>
      </c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customFormat="false" ht="14.25" hidden="false" customHeight="false" outlineLevel="0" collapsed="false">
      <c r="A122" s="23" t="n">
        <v>8057100</v>
      </c>
      <c r="B122" s="24" t="s">
        <v>290</v>
      </c>
      <c r="C122" s="4" t="s">
        <v>11</v>
      </c>
      <c r="D122" s="2" t="s">
        <v>11</v>
      </c>
      <c r="E122" s="2" t="s">
        <v>11</v>
      </c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customFormat="false" ht="14.25" hidden="false" customHeight="false" outlineLevel="0" collapsed="false">
      <c r="A123" s="23" t="n">
        <v>8054800</v>
      </c>
      <c r="B123" s="24" t="s">
        <v>292</v>
      </c>
      <c r="C123" s="4" t="s">
        <v>11</v>
      </c>
      <c r="D123" s="2" t="s">
        <v>11</v>
      </c>
      <c r="E123" s="2" t="s">
        <v>11</v>
      </c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customFormat="false" ht="14.25" hidden="false" customHeight="false" outlineLevel="0" collapsed="false">
      <c r="A124" s="23" t="n">
        <v>8055900</v>
      </c>
      <c r="B124" s="24" t="s">
        <v>294</v>
      </c>
      <c r="C124" s="4" t="s">
        <v>11</v>
      </c>
      <c r="D124" s="2" t="s">
        <v>11</v>
      </c>
      <c r="E124" s="2" t="s">
        <v>11</v>
      </c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customFormat="false" ht="14.25" hidden="false" customHeight="false" outlineLevel="0" collapsed="false">
      <c r="A125" s="23" t="n">
        <v>8015400</v>
      </c>
      <c r="B125" s="24" t="s">
        <v>296</v>
      </c>
      <c r="C125" s="4" t="s">
        <v>11</v>
      </c>
      <c r="D125" s="2" t="s">
        <v>11</v>
      </c>
      <c r="E125" s="2" t="s">
        <v>11</v>
      </c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customFormat="false" ht="14.25" hidden="false" customHeight="false" outlineLevel="0" collapsed="false">
      <c r="A126" s="23" t="n">
        <v>8047700</v>
      </c>
      <c r="B126" s="24" t="s">
        <v>298</v>
      </c>
      <c r="C126" s="4" t="s">
        <v>11</v>
      </c>
      <c r="D126" s="2" t="s">
        <v>11</v>
      </c>
      <c r="E126" s="2" t="s">
        <v>11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customFormat="false" ht="14.25" hidden="false" customHeight="false" outlineLevel="0" collapsed="false">
      <c r="A127" s="23" t="n">
        <v>8009700</v>
      </c>
      <c r="B127" s="24" t="s">
        <v>300</v>
      </c>
      <c r="C127" s="4" t="s">
        <v>11</v>
      </c>
      <c r="D127" s="2" t="s">
        <v>11</v>
      </c>
      <c r="E127" s="2" t="s">
        <v>11</v>
      </c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customFormat="false" ht="14.25" hidden="false" customHeight="false" outlineLevel="0" collapsed="false">
      <c r="A128" s="23" t="n">
        <v>8004400</v>
      </c>
      <c r="B128" s="24" t="s">
        <v>302</v>
      </c>
      <c r="C128" s="4" t="s">
        <v>11</v>
      </c>
      <c r="D128" s="2" t="s">
        <v>11</v>
      </c>
      <c r="E128" s="2" t="s">
        <v>11</v>
      </c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customFormat="false" ht="14.25" hidden="false" customHeight="false" outlineLevel="0" collapsed="false">
      <c r="A129" s="23" t="n">
        <v>8055000</v>
      </c>
      <c r="B129" s="24" t="s">
        <v>304</v>
      </c>
      <c r="C129" s="4" t="s">
        <v>11</v>
      </c>
      <c r="D129" s="2" t="s">
        <v>11</v>
      </c>
      <c r="E129" s="2" t="s">
        <v>11</v>
      </c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customFormat="false" ht="14.25" hidden="false" customHeight="false" outlineLevel="0" collapsed="false">
      <c r="A130" s="23" t="n">
        <v>8043600</v>
      </c>
      <c r="B130" s="24" t="s">
        <v>306</v>
      </c>
      <c r="C130" s="4" t="s">
        <v>11</v>
      </c>
      <c r="D130" s="2" t="s">
        <v>11</v>
      </c>
      <c r="E130" s="2" t="s">
        <v>11</v>
      </c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customFormat="false" ht="14.25" hidden="false" customHeight="false" outlineLevel="0" collapsed="false">
      <c r="A131" s="23" t="n">
        <v>8003000</v>
      </c>
      <c r="B131" s="24" t="s">
        <v>308</v>
      </c>
      <c r="C131" s="4" t="s">
        <v>11</v>
      </c>
      <c r="D131" s="2" t="s">
        <v>11</v>
      </c>
      <c r="E131" s="2" t="s">
        <v>11</v>
      </c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customFormat="false" ht="14.25" hidden="false" customHeight="false" outlineLevel="0" collapsed="false">
      <c r="A132" s="23" t="n">
        <v>8017000</v>
      </c>
      <c r="B132" s="24" t="s">
        <v>311</v>
      </c>
      <c r="C132" s="4" t="s">
        <v>11</v>
      </c>
      <c r="D132" s="2" t="s">
        <v>11</v>
      </c>
      <c r="E132" s="2" t="s">
        <v>11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customFormat="false" ht="14.25" hidden="false" customHeight="false" outlineLevel="0" collapsed="false">
      <c r="A133" s="23" t="n">
        <v>8019100</v>
      </c>
      <c r="B133" s="24" t="s">
        <v>313</v>
      </c>
      <c r="C133" s="4" t="s">
        <v>11</v>
      </c>
      <c r="D133" s="2" t="s">
        <v>11</v>
      </c>
      <c r="E133" s="2" t="s">
        <v>11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customFormat="false" ht="14.25" hidden="false" customHeight="false" outlineLevel="0" collapsed="false">
      <c r="A134" s="23" t="n">
        <v>8009900</v>
      </c>
      <c r="B134" s="24" t="s">
        <v>315</v>
      </c>
      <c r="C134" s="4" t="s">
        <v>11</v>
      </c>
      <c r="D134" s="2" t="s">
        <v>11</v>
      </c>
      <c r="E134" s="2" t="s">
        <v>11</v>
      </c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customFormat="false" ht="14.25" hidden="false" customHeight="false" outlineLevel="0" collapsed="false">
      <c r="A135" s="23" t="n">
        <v>8007200</v>
      </c>
      <c r="B135" s="24" t="s">
        <v>317</v>
      </c>
      <c r="C135" s="4" t="s">
        <v>11</v>
      </c>
      <c r="D135" s="2" t="s">
        <v>11</v>
      </c>
      <c r="E135" s="2" t="s">
        <v>11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customFormat="false" ht="14.25" hidden="false" customHeight="false" outlineLevel="0" collapsed="false">
      <c r="A136" s="23" t="n">
        <v>8049500</v>
      </c>
      <c r="B136" s="24" t="s">
        <v>319</v>
      </c>
      <c r="C136" s="4" t="s">
        <v>11</v>
      </c>
      <c r="D136" s="2" t="s">
        <v>11</v>
      </c>
      <c r="E136" s="2" t="s">
        <v>11</v>
      </c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customFormat="false" ht="14.25" hidden="false" customHeight="false" outlineLevel="0" collapsed="false">
      <c r="A137" s="23" t="n">
        <v>8048800</v>
      </c>
      <c r="B137" s="24" t="s">
        <v>321</v>
      </c>
      <c r="C137" s="4" t="s">
        <v>11</v>
      </c>
      <c r="D137" s="2" t="s">
        <v>11</v>
      </c>
      <c r="E137" s="2" t="s">
        <v>11</v>
      </c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customFormat="false" ht="14.25" hidden="false" customHeight="false" outlineLevel="0" collapsed="false">
      <c r="A138" s="23" t="n">
        <v>8048100</v>
      </c>
      <c r="B138" s="24" t="s">
        <v>323</v>
      </c>
      <c r="C138" s="4" t="s">
        <v>11</v>
      </c>
      <c r="D138" s="2" t="s">
        <v>11</v>
      </c>
      <c r="E138" s="2" t="s">
        <v>11</v>
      </c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customFormat="false" ht="14.25" hidden="false" customHeight="false" outlineLevel="0" collapsed="false">
      <c r="A139" s="23" t="n">
        <v>8049700</v>
      </c>
      <c r="B139" s="24" t="s">
        <v>325</v>
      </c>
      <c r="C139" s="4" t="s">
        <v>11</v>
      </c>
      <c r="D139" s="2" t="s">
        <v>11</v>
      </c>
      <c r="E139" s="2" t="s">
        <v>11</v>
      </c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customFormat="false" ht="14.25" hidden="false" customHeight="false" outlineLevel="0" collapsed="false">
      <c r="A140" s="23" t="n">
        <v>8049400</v>
      </c>
      <c r="B140" s="24" t="s">
        <v>327</v>
      </c>
      <c r="C140" s="4" t="s">
        <v>11</v>
      </c>
      <c r="D140" s="2" t="s">
        <v>11</v>
      </c>
      <c r="E140" s="2" t="s">
        <v>11</v>
      </c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customFormat="false" ht="14.25" hidden="false" customHeight="false" outlineLevel="0" collapsed="false">
      <c r="A141" s="23" t="n">
        <v>8038100</v>
      </c>
      <c r="B141" s="24" t="s">
        <v>329</v>
      </c>
      <c r="C141" s="4" t="s">
        <v>11</v>
      </c>
      <c r="D141" s="2" t="s">
        <v>11</v>
      </c>
      <c r="E141" s="2" t="s">
        <v>11</v>
      </c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customFormat="false" ht="14.25" hidden="false" customHeight="false" outlineLevel="0" collapsed="false">
      <c r="A142" s="23" t="n">
        <v>8050900</v>
      </c>
      <c r="B142" s="24" t="s">
        <v>331</v>
      </c>
      <c r="C142" s="4" t="s">
        <v>11</v>
      </c>
      <c r="D142" s="2" t="s">
        <v>11</v>
      </c>
      <c r="E142" s="2" t="s">
        <v>11</v>
      </c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customFormat="false" ht="14.25" hidden="false" customHeight="false" outlineLevel="0" collapsed="false">
      <c r="A143" s="23" t="n">
        <v>8057700</v>
      </c>
      <c r="B143" s="24" t="s">
        <v>333</v>
      </c>
      <c r="C143" s="4" t="s">
        <v>11</v>
      </c>
      <c r="D143" s="2" t="s">
        <v>11</v>
      </c>
      <c r="E143" s="2" t="s">
        <v>11</v>
      </c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customFormat="false" ht="14.25" hidden="false" customHeight="false" outlineLevel="0" collapsed="false">
      <c r="A144" s="23" t="n">
        <v>8004800</v>
      </c>
      <c r="B144" s="24" t="s">
        <v>335</v>
      </c>
      <c r="C144" s="4" t="s">
        <v>11</v>
      </c>
      <c r="D144" s="2" t="s">
        <v>11</v>
      </c>
      <c r="E144" s="2" t="s">
        <v>11</v>
      </c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customFormat="false" ht="14.25" hidden="false" customHeight="false" outlineLevel="0" collapsed="false">
      <c r="A145" s="23" t="n">
        <v>8020600</v>
      </c>
      <c r="B145" s="24" t="s">
        <v>337</v>
      </c>
      <c r="C145" s="4" t="s">
        <v>11</v>
      </c>
      <c r="D145" s="2" t="s">
        <v>11</v>
      </c>
      <c r="E145" s="2" t="s">
        <v>11</v>
      </c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customFormat="false" ht="14.25" hidden="false" customHeight="false" outlineLevel="0" collapsed="false">
      <c r="A146" s="23" t="n">
        <v>8042500</v>
      </c>
      <c r="B146" s="24" t="s">
        <v>339</v>
      </c>
      <c r="C146" s="4" t="s">
        <v>11</v>
      </c>
      <c r="D146" s="2" t="s">
        <v>11</v>
      </c>
      <c r="E146" s="2" t="s">
        <v>11</v>
      </c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customFormat="false" ht="14.25" hidden="false" customHeight="false" outlineLevel="0" collapsed="false">
      <c r="A147" s="23" t="n">
        <v>8028800</v>
      </c>
      <c r="B147" s="24" t="s">
        <v>341</v>
      </c>
      <c r="C147" s="4" t="s">
        <v>11</v>
      </c>
      <c r="D147" s="2" t="s">
        <v>11</v>
      </c>
      <c r="E147" s="2" t="s">
        <v>11</v>
      </c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customFormat="false" ht="14.25" hidden="false" customHeight="false" outlineLevel="0" collapsed="false">
      <c r="A148" s="23" t="n">
        <v>8023800</v>
      </c>
      <c r="B148" s="24" t="s">
        <v>343</v>
      </c>
      <c r="C148" s="4" t="s">
        <v>11</v>
      </c>
      <c r="D148" s="2" t="s">
        <v>11</v>
      </c>
      <c r="E148" s="2" t="s">
        <v>11</v>
      </c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customFormat="false" ht="14.25" hidden="false" customHeight="false" outlineLevel="0" collapsed="false">
      <c r="A149" s="23" t="n">
        <v>8052800</v>
      </c>
      <c r="B149" s="24" t="s">
        <v>345</v>
      </c>
      <c r="C149" s="4" t="s">
        <v>11</v>
      </c>
      <c r="D149" s="2" t="s">
        <v>11</v>
      </c>
      <c r="E149" s="2" t="s">
        <v>11</v>
      </c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customFormat="false" ht="14.25" hidden="false" customHeight="false" outlineLevel="0" collapsed="false">
      <c r="A150" s="23" t="n">
        <v>8001200</v>
      </c>
      <c r="B150" s="24" t="s">
        <v>347</v>
      </c>
      <c r="C150" s="4" t="s">
        <v>11</v>
      </c>
      <c r="D150" s="2" t="s">
        <v>11</v>
      </c>
      <c r="E150" s="2" t="s">
        <v>11</v>
      </c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4.25" hidden="false" customHeight="false" outlineLevel="0" collapsed="false">
      <c r="A151" s="23" t="n">
        <v>8005400</v>
      </c>
      <c r="B151" s="24" t="s">
        <v>349</v>
      </c>
      <c r="C151" s="4"/>
      <c r="D151" s="13"/>
      <c r="E151" s="4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customFormat="false" ht="14.25" hidden="false" customHeight="false" outlineLevel="0" collapsed="false">
      <c r="A152" s="23" t="n">
        <v>8045200</v>
      </c>
      <c r="B152" s="24" t="s">
        <v>351</v>
      </c>
      <c r="C152" s="4" t="s">
        <v>11</v>
      </c>
      <c r="D152" s="2" t="s">
        <v>11</v>
      </c>
      <c r="E152" s="2" t="s">
        <v>11</v>
      </c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customFormat="false" ht="14.25" hidden="false" customHeight="false" outlineLevel="0" collapsed="false">
      <c r="A153" s="23" t="n">
        <v>8001100</v>
      </c>
      <c r="B153" s="24" t="s">
        <v>353</v>
      </c>
      <c r="C153" s="4" t="s">
        <v>11</v>
      </c>
      <c r="D153" s="2" t="s">
        <v>11</v>
      </c>
      <c r="E153" s="2" t="s">
        <v>11</v>
      </c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customFormat="false" ht="14.25" hidden="false" customHeight="false" outlineLevel="0" collapsed="false">
      <c r="A154" s="23" t="n">
        <v>8001000</v>
      </c>
      <c r="B154" s="24" t="s">
        <v>355</v>
      </c>
      <c r="C154" s="4" t="s">
        <v>11</v>
      </c>
      <c r="D154" s="2" t="s">
        <v>11</v>
      </c>
      <c r="E154" s="2" t="s">
        <v>11</v>
      </c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4.25" hidden="false" customHeight="false" outlineLevel="0" collapsed="false">
      <c r="A155" s="23" t="n">
        <v>8019700</v>
      </c>
      <c r="B155" s="24" t="s">
        <v>357</v>
      </c>
      <c r="C155" s="4" t="s">
        <v>11</v>
      </c>
      <c r="D155" s="2" t="s">
        <v>11</v>
      </c>
      <c r="E155" s="2" t="s">
        <v>11</v>
      </c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4.25" hidden="false" customHeight="false" outlineLevel="0" collapsed="false">
      <c r="A156" s="23" t="n">
        <v>8003600</v>
      </c>
      <c r="B156" s="24" t="s">
        <v>359</v>
      </c>
      <c r="C156" s="4" t="s">
        <v>11</v>
      </c>
      <c r="D156" s="2" t="s">
        <v>11</v>
      </c>
      <c r="E156" s="2" t="s">
        <v>11</v>
      </c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customFormat="false" ht="14.25" hidden="false" customHeight="false" outlineLevel="0" collapsed="false">
      <c r="A157" s="23" t="n">
        <v>8018900</v>
      </c>
      <c r="B157" s="24" t="s">
        <v>361</v>
      </c>
      <c r="C157" s="4" t="s">
        <v>11</v>
      </c>
      <c r="D157" s="2" t="s">
        <v>11</v>
      </c>
      <c r="E157" s="2" t="s">
        <v>11</v>
      </c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customFormat="false" ht="14.25" hidden="false" customHeight="false" outlineLevel="0" collapsed="false">
      <c r="A158" s="23" t="n">
        <v>8013000</v>
      </c>
      <c r="B158" s="24" t="s">
        <v>363</v>
      </c>
      <c r="C158" s="4" t="s">
        <v>11</v>
      </c>
      <c r="D158" s="2" t="s">
        <v>11</v>
      </c>
      <c r="E158" s="2" t="s">
        <v>11</v>
      </c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customFormat="false" ht="14.25" hidden="false" customHeight="false" outlineLevel="0" collapsed="false">
      <c r="A159" s="23" t="n">
        <v>8021900</v>
      </c>
      <c r="B159" s="24" t="s">
        <v>365</v>
      </c>
      <c r="C159" s="4" t="s">
        <v>11</v>
      </c>
      <c r="D159" s="2" t="s">
        <v>11</v>
      </c>
      <c r="E159" s="2" t="s">
        <v>11</v>
      </c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customFormat="false" ht="14.25" hidden="false" customHeight="false" outlineLevel="0" collapsed="false">
      <c r="A160" s="23" t="n">
        <v>8007400</v>
      </c>
      <c r="B160" s="24" t="s">
        <v>367</v>
      </c>
      <c r="C160" s="4" t="s">
        <v>11</v>
      </c>
      <c r="D160" s="2" t="s">
        <v>11</v>
      </c>
      <c r="E160" s="2" t="s">
        <v>11</v>
      </c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</row>
    <row r="161" customFormat="false" ht="14.25" hidden="false" customHeight="false" outlineLevel="0" collapsed="false">
      <c r="A161" s="23" t="n">
        <v>8003900</v>
      </c>
      <c r="B161" s="24" t="s">
        <v>369</v>
      </c>
      <c r="C161" s="4" t="s">
        <v>11</v>
      </c>
      <c r="D161" s="2" t="s">
        <v>11</v>
      </c>
      <c r="E161" s="2" t="s">
        <v>11</v>
      </c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customFormat="false" ht="14.25" hidden="false" customHeight="false" outlineLevel="0" collapsed="false">
      <c r="A162" s="23" t="n">
        <v>8004000</v>
      </c>
      <c r="B162" s="24" t="s">
        <v>371</v>
      </c>
      <c r="C162" s="4" t="s">
        <v>11</v>
      </c>
      <c r="D162" s="2" t="s">
        <v>11</v>
      </c>
      <c r="E162" s="2" t="s">
        <v>11</v>
      </c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4.25" hidden="false" customHeight="false" outlineLevel="0" collapsed="false">
      <c r="A163" s="23" t="n">
        <v>8028500</v>
      </c>
      <c r="B163" s="24" t="s">
        <v>373</v>
      </c>
      <c r="C163" s="4" t="s">
        <v>11</v>
      </c>
      <c r="D163" s="2" t="s">
        <v>11</v>
      </c>
      <c r="E163" s="2" t="s">
        <v>11</v>
      </c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4.25" hidden="false" customHeight="false" outlineLevel="0" collapsed="false">
      <c r="A164" s="23" t="n">
        <v>8023600</v>
      </c>
      <c r="B164" s="24" t="s">
        <v>375</v>
      </c>
      <c r="C164" s="4" t="s">
        <v>11</v>
      </c>
      <c r="D164" s="2" t="s">
        <v>11</v>
      </c>
      <c r="E164" s="2" t="s">
        <v>11</v>
      </c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</row>
    <row r="165" customFormat="false" ht="14.25" hidden="false" customHeight="false" outlineLevel="0" collapsed="false">
      <c r="A165" s="23" t="n">
        <v>8003100</v>
      </c>
      <c r="B165" s="24" t="s">
        <v>377</v>
      </c>
      <c r="C165" s="4" t="s">
        <v>11</v>
      </c>
      <c r="D165" s="2" t="s">
        <v>11</v>
      </c>
      <c r="E165" s="2" t="s">
        <v>11</v>
      </c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customFormat="false" ht="14.25" hidden="false" customHeight="false" outlineLevel="0" collapsed="false">
      <c r="A166" s="23" t="n">
        <v>8007600</v>
      </c>
      <c r="B166" s="24" t="s">
        <v>379</v>
      </c>
      <c r="C166" s="4" t="s">
        <v>11</v>
      </c>
      <c r="D166" s="2" t="s">
        <v>11</v>
      </c>
      <c r="E166" s="2" t="s">
        <v>11</v>
      </c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</row>
    <row r="167" customFormat="false" ht="14.25" hidden="false" customHeight="false" outlineLevel="0" collapsed="false">
      <c r="A167" s="23" t="n">
        <v>8048900</v>
      </c>
      <c r="B167" s="24" t="s">
        <v>381</v>
      </c>
      <c r="C167" s="4" t="s">
        <v>11</v>
      </c>
      <c r="D167" s="2" t="s">
        <v>11</v>
      </c>
      <c r="E167" s="2" t="s">
        <v>11</v>
      </c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</row>
    <row r="168" customFormat="false" ht="14.25" hidden="false" customHeight="false" outlineLevel="0" collapsed="false">
      <c r="A168" s="23" t="n">
        <v>8002900</v>
      </c>
      <c r="B168" s="24" t="s">
        <v>383</v>
      </c>
      <c r="C168" s="4" t="s">
        <v>11</v>
      </c>
      <c r="D168" s="2" t="s">
        <v>11</v>
      </c>
      <c r="E168" s="2" t="s">
        <v>11</v>
      </c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</row>
    <row r="169" customFormat="false" ht="14.25" hidden="false" customHeight="false" outlineLevel="0" collapsed="false">
      <c r="A169" s="23" t="n">
        <v>8015700</v>
      </c>
      <c r="B169" s="24" t="s">
        <v>386</v>
      </c>
      <c r="C169" s="4" t="s">
        <v>11</v>
      </c>
      <c r="D169" s="2" t="s">
        <v>11</v>
      </c>
      <c r="E169" s="2" t="s">
        <v>11</v>
      </c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</row>
    <row r="170" customFormat="false" ht="14.25" hidden="false" customHeight="false" outlineLevel="0" collapsed="false">
      <c r="A170" s="23" t="n">
        <v>8035300</v>
      </c>
      <c r="B170" s="24" t="s">
        <v>388</v>
      </c>
      <c r="C170" s="4" t="s">
        <v>11</v>
      </c>
      <c r="D170" s="2" t="s">
        <v>11</v>
      </c>
      <c r="E170" s="2" t="s">
        <v>11</v>
      </c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</row>
    <row r="171" customFormat="false" ht="14.25" hidden="false" customHeight="false" outlineLevel="0" collapsed="false">
      <c r="A171" s="23" t="n">
        <v>8028000</v>
      </c>
      <c r="B171" s="24" t="s">
        <v>390</v>
      </c>
      <c r="C171" s="4" t="s">
        <v>11</v>
      </c>
      <c r="D171" s="2" t="s">
        <v>11</v>
      </c>
      <c r="E171" s="2" t="s">
        <v>11</v>
      </c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</row>
    <row r="172" customFormat="false" ht="14.25" hidden="false" customHeight="false" outlineLevel="0" collapsed="false">
      <c r="A172" s="23" t="n">
        <v>8055950</v>
      </c>
      <c r="B172" s="24" t="s">
        <v>392</v>
      </c>
      <c r="C172" s="4" t="s">
        <v>11</v>
      </c>
      <c r="D172" s="2" t="s">
        <v>11</v>
      </c>
      <c r="E172" s="2" t="s">
        <v>11</v>
      </c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</row>
    <row r="173" customFormat="false" ht="14.25" hidden="false" customHeight="false" outlineLevel="0" collapsed="false">
      <c r="A173" s="23" t="n">
        <v>8057400</v>
      </c>
      <c r="B173" s="24" t="s">
        <v>394</v>
      </c>
      <c r="C173" s="4" t="s">
        <v>11</v>
      </c>
      <c r="D173" s="2" t="s">
        <v>11</v>
      </c>
      <c r="E173" s="2" t="s">
        <v>11</v>
      </c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</row>
    <row r="174" customFormat="false" ht="14.25" hidden="false" customHeight="false" outlineLevel="0" collapsed="false">
      <c r="A174" s="23" t="n">
        <v>8057800</v>
      </c>
      <c r="B174" s="24" t="s">
        <v>396</v>
      </c>
      <c r="C174" s="4" t="s">
        <v>11</v>
      </c>
      <c r="D174" s="2" t="s">
        <v>11</v>
      </c>
      <c r="E174" s="2" t="s">
        <v>11</v>
      </c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</row>
    <row r="175" customFormat="false" ht="14.25" hidden="false" customHeight="false" outlineLevel="0" collapsed="false">
      <c r="A175" s="23" t="n">
        <v>8057350</v>
      </c>
      <c r="B175" s="24" t="s">
        <v>398</v>
      </c>
      <c r="C175" s="4" t="s">
        <v>11</v>
      </c>
      <c r="D175" s="2" t="s">
        <v>11</v>
      </c>
      <c r="E175" s="2" t="s">
        <v>11</v>
      </c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</row>
    <row r="176" customFormat="false" ht="14.25" hidden="false" customHeight="false" outlineLevel="0" collapsed="false">
      <c r="A176" s="23" t="n">
        <v>8057450</v>
      </c>
      <c r="B176" s="24" t="s">
        <v>400</v>
      </c>
      <c r="C176" s="4" t="s">
        <v>11</v>
      </c>
      <c r="D176" s="2" t="s">
        <v>11</v>
      </c>
      <c r="E176" s="2" t="s">
        <v>11</v>
      </c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</row>
    <row r="177" customFormat="false" ht="14.25" hidden="false" customHeight="false" outlineLevel="0" collapsed="false">
      <c r="A177" s="23" t="n">
        <v>8057650</v>
      </c>
      <c r="B177" s="24" t="s">
        <v>402</v>
      </c>
      <c r="C177" s="4" t="s">
        <v>11</v>
      </c>
      <c r="D177" s="2" t="s">
        <v>11</v>
      </c>
      <c r="E177" s="2" t="s">
        <v>11</v>
      </c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</row>
    <row r="178" customFormat="false" ht="14.25" hidden="false" customHeight="false" outlineLevel="0" collapsed="false">
      <c r="A178" s="23" t="n">
        <v>8057500</v>
      </c>
      <c r="B178" s="24" t="s">
        <v>404</v>
      </c>
      <c r="C178" s="4" t="s">
        <v>11</v>
      </c>
      <c r="D178" s="2" t="s">
        <v>11</v>
      </c>
      <c r="E178" s="2" t="s">
        <v>11</v>
      </c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</row>
    <row r="179" customFormat="false" ht="14.25" hidden="false" customHeight="false" outlineLevel="0" collapsed="false">
      <c r="A179" s="23" t="n">
        <v>8057550</v>
      </c>
      <c r="B179" s="24" t="s">
        <v>406</v>
      </c>
      <c r="C179" s="4" t="s">
        <v>11</v>
      </c>
      <c r="D179" s="2" t="s">
        <v>11</v>
      </c>
      <c r="E179" s="2" t="s">
        <v>11</v>
      </c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customFormat="false" ht="14.25" hidden="false" customHeight="false" outlineLevel="0" collapsed="false">
      <c r="A180" s="23" t="n">
        <v>8057600</v>
      </c>
      <c r="B180" s="24" t="s">
        <v>408</v>
      </c>
      <c r="C180" s="4" t="s">
        <v>11</v>
      </c>
      <c r="D180" s="2" t="s">
        <v>11</v>
      </c>
      <c r="E180" s="2" t="s">
        <v>11</v>
      </c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</row>
    <row r="181" customFormat="false" ht="14.25" hidden="false" customHeight="false" outlineLevel="0" collapsed="false">
      <c r="A181" s="23" t="n">
        <v>8061200</v>
      </c>
      <c r="B181" s="24" t="s">
        <v>410</v>
      </c>
      <c r="C181" s="4" t="s">
        <v>11</v>
      </c>
      <c r="D181" s="2" t="s">
        <v>11</v>
      </c>
      <c r="E181" s="2" t="s">
        <v>11</v>
      </c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</row>
    <row r="182" customFormat="false" ht="14.25" hidden="false" customHeight="false" outlineLevel="0" collapsed="false">
      <c r="A182" s="23" t="n">
        <v>8039200</v>
      </c>
      <c r="B182" s="24" t="s">
        <v>412</v>
      </c>
      <c r="C182" s="4" t="s">
        <v>11</v>
      </c>
      <c r="D182" s="2" t="s">
        <v>11</v>
      </c>
      <c r="E182" s="2" t="s">
        <v>11</v>
      </c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</row>
    <row r="183" customFormat="false" ht="14.25" hidden="false" customHeight="false" outlineLevel="0" collapsed="false">
      <c r="A183" s="23" t="n">
        <v>8031500</v>
      </c>
      <c r="B183" s="24" t="s">
        <v>414</v>
      </c>
      <c r="C183" s="4" t="s">
        <v>11</v>
      </c>
      <c r="D183" s="2" t="s">
        <v>11</v>
      </c>
      <c r="E183" s="2" t="s">
        <v>11</v>
      </c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</row>
    <row r="184" customFormat="false" ht="14.25" hidden="false" customHeight="false" outlineLevel="0" collapsed="false">
      <c r="A184" s="23" t="n">
        <v>8053500</v>
      </c>
      <c r="B184" s="24" t="s">
        <v>416</v>
      </c>
      <c r="C184" s="4" t="s">
        <v>11</v>
      </c>
      <c r="D184" s="2" t="s">
        <v>11</v>
      </c>
      <c r="E184" s="2" t="s">
        <v>11</v>
      </c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</row>
    <row r="185" customFormat="false" ht="14.25" hidden="false" customHeight="false" outlineLevel="0" collapsed="false">
      <c r="A185" s="23" t="n">
        <v>9010590</v>
      </c>
      <c r="B185" s="24" t="s">
        <v>418</v>
      </c>
      <c r="C185" s="4" t="s">
        <v>11</v>
      </c>
      <c r="D185" s="2" t="s">
        <v>11</v>
      </c>
      <c r="E185" s="2" t="s">
        <v>11</v>
      </c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</row>
    <row r="186" customFormat="false" ht="14.25" hidden="false" customHeight="false" outlineLevel="0" collapsed="false">
      <c r="A186" s="23" t="n">
        <v>9010580</v>
      </c>
      <c r="B186" s="24" t="s">
        <v>420</v>
      </c>
      <c r="C186" s="4" t="s">
        <v>11</v>
      </c>
      <c r="D186" s="2" t="s">
        <v>11</v>
      </c>
      <c r="E186" s="2" t="s">
        <v>11</v>
      </c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</row>
    <row r="187" customFormat="false" ht="14.25" hidden="false" customHeight="false" outlineLevel="0" collapsed="false">
      <c r="A187" s="23" t="n">
        <v>8056150</v>
      </c>
      <c r="B187" s="24" t="s">
        <v>545</v>
      </c>
      <c r="C187" s="4"/>
      <c r="D187" s="13"/>
      <c r="E187" s="4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customFormat="false" ht="14.25" hidden="false" customHeight="false" outlineLevel="0" collapsed="false">
      <c r="A188" s="23" t="n">
        <v>8042800</v>
      </c>
      <c r="B188" s="24" t="s">
        <v>424</v>
      </c>
      <c r="C188" s="4" t="s">
        <v>11</v>
      </c>
      <c r="D188" s="2" t="s">
        <v>11</v>
      </c>
      <c r="E188" s="2" t="s">
        <v>11</v>
      </c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</row>
    <row r="189" customFormat="false" ht="14.25" hidden="false" customHeight="false" outlineLevel="0" collapsed="false">
      <c r="A189" s="23" t="n">
        <v>8051600</v>
      </c>
      <c r="B189" s="24" t="s">
        <v>426</v>
      </c>
      <c r="C189" s="4" t="s">
        <v>11</v>
      </c>
      <c r="D189" s="2" t="s">
        <v>11</v>
      </c>
      <c r="E189" s="2" t="s">
        <v>11</v>
      </c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</row>
    <row r="190" customFormat="false" ht="14.25" hidden="false" customHeight="false" outlineLevel="0" collapsed="false">
      <c r="A190" s="23" t="n">
        <v>8052400</v>
      </c>
      <c r="B190" s="24" t="s">
        <v>428</v>
      </c>
      <c r="C190" s="4" t="s">
        <v>11</v>
      </c>
      <c r="D190" s="2" t="s">
        <v>11</v>
      </c>
      <c r="E190" s="2" t="s">
        <v>11</v>
      </c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4.25" hidden="false" customHeight="false" outlineLevel="0" collapsed="false">
      <c r="A191" s="23" t="n">
        <v>8022300</v>
      </c>
      <c r="B191" s="24" t="s">
        <v>430</v>
      </c>
      <c r="C191" s="4" t="s">
        <v>11</v>
      </c>
      <c r="D191" s="2" t="s">
        <v>11</v>
      </c>
      <c r="E191" s="2" t="s">
        <v>11</v>
      </c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4.25" hidden="false" customHeight="false" outlineLevel="0" collapsed="false">
      <c r="A192" s="23" t="n">
        <v>8039600</v>
      </c>
      <c r="B192" s="24" t="s">
        <v>432</v>
      </c>
      <c r="C192" s="4" t="s">
        <v>11</v>
      </c>
      <c r="D192" s="2" t="s">
        <v>11</v>
      </c>
      <c r="E192" s="2" t="s">
        <v>11</v>
      </c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</row>
    <row r="193" customFormat="false" ht="14.25" hidden="false" customHeight="false" outlineLevel="0" collapsed="false">
      <c r="A193" s="23" t="n">
        <v>8027300</v>
      </c>
      <c r="B193" s="24" t="s">
        <v>434</v>
      </c>
      <c r="C193" s="4" t="s">
        <v>11</v>
      </c>
      <c r="D193" s="2" t="s">
        <v>11</v>
      </c>
      <c r="E193" s="2" t="s">
        <v>11</v>
      </c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</row>
    <row r="194" customFormat="false" ht="14.25" hidden="false" customHeight="false" outlineLevel="0" collapsed="false">
      <c r="A194" s="23" t="n">
        <v>8024300</v>
      </c>
      <c r="B194" s="24" t="s">
        <v>436</v>
      </c>
      <c r="C194" s="4" t="s">
        <v>11</v>
      </c>
      <c r="D194" s="2" t="s">
        <v>11</v>
      </c>
      <c r="E194" s="2" t="s">
        <v>11</v>
      </c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</row>
    <row r="195" customFormat="false" ht="14.25" hidden="false" customHeight="false" outlineLevel="0" collapsed="false">
      <c r="A195" s="23" t="n">
        <v>8037500</v>
      </c>
      <c r="B195" s="24" t="s">
        <v>438</v>
      </c>
      <c r="C195" s="4" t="s">
        <v>11</v>
      </c>
      <c r="D195" s="2" t="s">
        <v>11</v>
      </c>
      <c r="E195" s="2" t="s">
        <v>11</v>
      </c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</row>
    <row r="196" customFormat="false" ht="14.25" hidden="false" customHeight="false" outlineLevel="0" collapsed="false">
      <c r="A196" s="23" t="n">
        <v>8024600</v>
      </c>
      <c r="B196" s="24" t="s">
        <v>440</v>
      </c>
      <c r="C196" s="4" t="s">
        <v>11</v>
      </c>
      <c r="D196" s="2" t="s">
        <v>11</v>
      </c>
      <c r="E196" s="2" t="s">
        <v>11</v>
      </c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</row>
    <row r="197" customFormat="false" ht="14.25" hidden="false" customHeight="false" outlineLevel="0" collapsed="false">
      <c r="A197" s="23" t="n">
        <v>8036500</v>
      </c>
      <c r="B197" s="24" t="s">
        <v>442</v>
      </c>
      <c r="C197" s="4" t="s">
        <v>11</v>
      </c>
      <c r="D197" s="2" t="s">
        <v>11</v>
      </c>
      <c r="E197" s="2" t="s">
        <v>11</v>
      </c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</row>
    <row r="198" customFormat="false" ht="14.25" hidden="false" customHeight="false" outlineLevel="0" collapsed="false">
      <c r="A198" s="23" t="n">
        <v>8027900</v>
      </c>
      <c r="B198" s="24" t="s">
        <v>444</v>
      </c>
      <c r="C198" s="4" t="s">
        <v>11</v>
      </c>
      <c r="D198" s="2" t="s">
        <v>11</v>
      </c>
      <c r="E198" s="2" t="s">
        <v>11</v>
      </c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</row>
    <row r="199" customFormat="false" ht="14.25" hidden="false" customHeight="false" outlineLevel="0" collapsed="false">
      <c r="A199" s="23" t="n">
        <v>8039300</v>
      </c>
      <c r="B199" s="24" t="s">
        <v>446</v>
      </c>
      <c r="C199" s="4"/>
      <c r="D199" s="13"/>
      <c r="E199" s="4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customFormat="false" ht="14.25" hidden="false" customHeight="false" outlineLevel="0" collapsed="false">
      <c r="A200" s="23" t="n">
        <v>9010660</v>
      </c>
      <c r="B200" s="24" t="s">
        <v>448</v>
      </c>
      <c r="C200" s="4" t="s">
        <v>11</v>
      </c>
      <c r="D200" s="2" t="s">
        <v>11</v>
      </c>
      <c r="E200" s="2" t="s">
        <v>11</v>
      </c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</row>
    <row r="201" customFormat="false" ht="14.25" hidden="false" customHeight="false" outlineLevel="0" collapsed="false">
      <c r="A201" s="23" t="n">
        <v>8017300</v>
      </c>
      <c r="B201" s="24" t="s">
        <v>450</v>
      </c>
      <c r="C201" s="4" t="s">
        <v>11</v>
      </c>
      <c r="D201" s="2" t="s">
        <v>11</v>
      </c>
      <c r="E201" s="2" t="s">
        <v>11</v>
      </c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</row>
    <row r="202" customFormat="false" ht="14.25" hidden="false" customHeight="false" outlineLevel="0" collapsed="false">
      <c r="A202" s="23" t="n">
        <v>8029200</v>
      </c>
      <c r="B202" s="24" t="s">
        <v>452</v>
      </c>
      <c r="C202" s="4" t="s">
        <v>11</v>
      </c>
      <c r="D202" s="2" t="s">
        <v>11</v>
      </c>
      <c r="E202" s="2" t="s">
        <v>11</v>
      </c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</row>
    <row r="203" customFormat="false" ht="14.25" hidden="false" customHeight="false" outlineLevel="0" collapsed="false">
      <c r="A203" s="23" t="n">
        <v>8058100</v>
      </c>
      <c r="B203" s="24" t="s">
        <v>454</v>
      </c>
      <c r="C203" s="4" t="s">
        <v>11</v>
      </c>
      <c r="D203" s="2" t="s">
        <v>11</v>
      </c>
      <c r="E203" s="2" t="s">
        <v>11</v>
      </c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</row>
    <row r="204" customFormat="false" ht="14.25" hidden="false" customHeight="false" outlineLevel="0" collapsed="false">
      <c r="A204" s="23" t="n">
        <v>8054600</v>
      </c>
      <c r="B204" s="24" t="s">
        <v>456</v>
      </c>
      <c r="C204" s="4" t="s">
        <v>11</v>
      </c>
      <c r="D204" s="2" t="s">
        <v>11</v>
      </c>
      <c r="E204" s="2" t="s">
        <v>11</v>
      </c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</row>
    <row r="205" customFormat="false" ht="14.25" hidden="false" customHeight="false" outlineLevel="0" collapsed="false">
      <c r="A205" s="23" t="n">
        <v>8058015</v>
      </c>
      <c r="B205" s="24" t="s">
        <v>458</v>
      </c>
      <c r="C205" s="4" t="s">
        <v>11</v>
      </c>
      <c r="D205" s="2" t="s">
        <v>11</v>
      </c>
      <c r="E205" s="2" t="s">
        <v>11</v>
      </c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</row>
    <row r="206" customFormat="false" ht="14.25" hidden="false" customHeight="false" outlineLevel="0" collapsed="false">
      <c r="A206" s="23" t="n">
        <v>8058010</v>
      </c>
      <c r="B206" s="24" t="s">
        <v>460</v>
      </c>
      <c r="C206" s="4" t="s">
        <v>11</v>
      </c>
      <c r="D206" s="2" t="s">
        <v>11</v>
      </c>
      <c r="E206" s="2" t="s">
        <v>11</v>
      </c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</row>
    <row r="207" customFormat="false" ht="14.25" hidden="false" customHeight="false" outlineLevel="0" collapsed="false">
      <c r="A207" s="23" t="n">
        <v>8027200</v>
      </c>
      <c r="B207" s="24" t="s">
        <v>546</v>
      </c>
      <c r="C207" s="4"/>
      <c r="D207" s="13"/>
      <c r="E207" s="12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customFormat="false" ht="14.25" hidden="false" customHeight="false" outlineLevel="0" collapsed="false">
      <c r="A208" s="23" t="n">
        <v>8048400</v>
      </c>
      <c r="B208" s="24" t="s">
        <v>464</v>
      </c>
      <c r="C208" s="4" t="s">
        <v>11</v>
      </c>
      <c r="D208" s="2" t="s">
        <v>11</v>
      </c>
      <c r="E208" s="2" t="s">
        <v>11</v>
      </c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</row>
    <row r="209" customFormat="false" ht="14.25" hidden="false" customHeight="false" outlineLevel="0" collapsed="false">
      <c r="A209" s="23" t="n">
        <v>8000400</v>
      </c>
      <c r="B209" s="24" t="s">
        <v>466</v>
      </c>
      <c r="C209" s="4" t="s">
        <v>11</v>
      </c>
      <c r="D209" s="2" t="s">
        <v>11</v>
      </c>
      <c r="E209" s="2" t="s">
        <v>11</v>
      </c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</row>
    <row r="210" customFormat="false" ht="14.25" hidden="false" customHeight="false" outlineLevel="0" collapsed="false">
      <c r="A210" s="23" t="n">
        <v>8033700</v>
      </c>
      <c r="B210" s="24" t="s">
        <v>468</v>
      </c>
      <c r="C210" s="4" t="s">
        <v>11</v>
      </c>
      <c r="D210" s="2" t="s">
        <v>11</v>
      </c>
      <c r="E210" s="2" t="s">
        <v>11</v>
      </c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customFormat="false" ht="14.25" hidden="false" customHeight="false" outlineLevel="0" collapsed="false">
      <c r="A211" s="23" t="n">
        <v>8033800</v>
      </c>
      <c r="B211" s="24" t="s">
        <v>470</v>
      </c>
      <c r="C211" s="4" t="s">
        <v>11</v>
      </c>
      <c r="D211" s="2" t="s">
        <v>11</v>
      </c>
      <c r="E211" s="2" t="s">
        <v>11</v>
      </c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customFormat="false" ht="14.25" hidden="false" customHeight="false" outlineLevel="0" collapsed="false">
      <c r="A212" s="23" t="n">
        <v>8033900</v>
      </c>
      <c r="B212" s="24" t="s">
        <v>472</v>
      </c>
      <c r="C212" s="4" t="s">
        <v>11</v>
      </c>
      <c r="D212" s="2" t="s">
        <v>11</v>
      </c>
      <c r="E212" s="2" t="s">
        <v>11</v>
      </c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</row>
    <row r="213" customFormat="false" ht="14.25" hidden="false" customHeight="false" outlineLevel="0" collapsed="false">
      <c r="A213" s="23" t="n">
        <v>8034400</v>
      </c>
      <c r="B213" s="24" t="s">
        <v>474</v>
      </c>
      <c r="C213" s="4" t="s">
        <v>11</v>
      </c>
      <c r="D213" s="2" t="s">
        <v>11</v>
      </c>
      <c r="E213" s="2" t="s">
        <v>11</v>
      </c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</row>
    <row r="214" customFormat="false" ht="14.25" hidden="false" customHeight="false" outlineLevel="0" collapsed="false">
      <c r="A214" s="23" t="n">
        <v>8047600</v>
      </c>
      <c r="B214" s="24" t="s">
        <v>476</v>
      </c>
      <c r="C214" s="4" t="s">
        <v>11</v>
      </c>
      <c r="D214" s="2" t="s">
        <v>11</v>
      </c>
      <c r="E214" s="2" t="s">
        <v>11</v>
      </c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customFormat="false" ht="14.25" hidden="false" customHeight="false" outlineLevel="0" collapsed="false">
      <c r="A215" s="23" t="n">
        <v>8057845</v>
      </c>
      <c r="B215" s="24" t="s">
        <v>478</v>
      </c>
      <c r="C215" s="4" t="s">
        <v>11</v>
      </c>
      <c r="D215" s="2" t="s">
        <v>11</v>
      </c>
      <c r="E215" s="2" t="s">
        <v>11</v>
      </c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customFormat="false" ht="14.25" hidden="false" customHeight="false" outlineLevel="0" collapsed="false">
      <c r="A216" s="23" t="n">
        <v>8033600</v>
      </c>
      <c r="B216" s="24" t="s">
        <v>480</v>
      </c>
      <c r="C216" s="4" t="s">
        <v>11</v>
      </c>
      <c r="D216" s="2" t="s">
        <v>11</v>
      </c>
      <c r="E216" s="2" t="s">
        <v>11</v>
      </c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</row>
    <row r="217" customFormat="false" ht="14.25" hidden="false" customHeight="false" outlineLevel="0" collapsed="false">
      <c r="A217" s="23" t="n">
        <v>8034700</v>
      </c>
      <c r="B217" s="24" t="s">
        <v>482</v>
      </c>
      <c r="C217" s="4" t="s">
        <v>11</v>
      </c>
      <c r="D217" s="2" t="s">
        <v>11</v>
      </c>
      <c r="E217" s="2" t="s">
        <v>11</v>
      </c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</row>
    <row r="218" customFormat="false" ht="14.25" hidden="false" customHeight="false" outlineLevel="0" collapsed="false">
      <c r="A218" s="23" t="n">
        <v>8034900</v>
      </c>
      <c r="B218" s="24" t="s">
        <v>484</v>
      </c>
      <c r="C218" s="4" t="s">
        <v>11</v>
      </c>
      <c r="D218" s="2" t="s">
        <v>11</v>
      </c>
      <c r="E218" s="2" t="s">
        <v>11</v>
      </c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</row>
    <row r="219" customFormat="false" ht="14.25" hidden="false" customHeight="false" outlineLevel="0" collapsed="false">
      <c r="A219" s="23" t="n">
        <v>8034500</v>
      </c>
      <c r="B219" s="24" t="s">
        <v>486</v>
      </c>
      <c r="C219" s="4" t="s">
        <v>11</v>
      </c>
      <c r="D219" s="2" t="s">
        <v>11</v>
      </c>
      <c r="E219" s="2" t="s">
        <v>11</v>
      </c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</row>
    <row r="220" customFormat="false" ht="14.25" hidden="false" customHeight="false" outlineLevel="0" collapsed="false">
      <c r="A220" s="23" t="n">
        <v>9010560</v>
      </c>
      <c r="B220" s="24" t="s">
        <v>488</v>
      </c>
      <c r="C220" s="4" t="s">
        <v>11</v>
      </c>
      <c r="D220" s="2" t="s">
        <v>11</v>
      </c>
      <c r="E220" s="2" t="s">
        <v>11</v>
      </c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</row>
    <row r="221" customFormat="false" ht="14.25" hidden="false" customHeight="false" outlineLevel="0" collapsed="false">
      <c r="A221" s="23" t="n">
        <v>9010570</v>
      </c>
      <c r="B221" s="24" t="s">
        <v>490</v>
      </c>
      <c r="C221" s="4" t="s">
        <v>11</v>
      </c>
      <c r="D221" s="2" t="s">
        <v>11</v>
      </c>
      <c r="E221" s="2" t="s">
        <v>11</v>
      </c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</row>
    <row r="222" customFormat="false" ht="14.25" hidden="false" customHeight="false" outlineLevel="0" collapsed="false">
      <c r="A222" s="23" t="n">
        <v>8039700</v>
      </c>
      <c r="B222" s="24" t="s">
        <v>492</v>
      </c>
      <c r="C222" s="4" t="s">
        <v>11</v>
      </c>
      <c r="D222" s="2" t="s">
        <v>11</v>
      </c>
      <c r="E222" s="2" t="s">
        <v>11</v>
      </c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</row>
    <row r="223" customFormat="false" ht="14.25" hidden="false" customHeight="false" outlineLevel="0" collapsed="false">
      <c r="A223" s="23" t="n">
        <v>9010760</v>
      </c>
      <c r="B223" s="24" t="s">
        <v>494</v>
      </c>
      <c r="C223" s="4" t="s">
        <v>11</v>
      </c>
      <c r="D223" s="2" t="s">
        <v>11</v>
      </c>
      <c r="E223" s="2" t="s">
        <v>11</v>
      </c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</row>
    <row r="224" customFormat="false" ht="14.25" hidden="false" customHeight="false" outlineLevel="0" collapsed="false">
      <c r="A224" s="23" t="n">
        <v>8059010</v>
      </c>
      <c r="B224" s="24" t="s">
        <v>496</v>
      </c>
      <c r="C224" s="4" t="s">
        <v>11</v>
      </c>
      <c r="D224" s="2" t="s">
        <v>11</v>
      </c>
      <c r="E224" s="2" t="s">
        <v>11</v>
      </c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</row>
    <row r="225" customFormat="false" ht="14.25" hidden="false" customHeight="false" outlineLevel="0" collapsed="false">
      <c r="A225" s="23" t="n">
        <v>8056550</v>
      </c>
      <c r="B225" s="24" t="s">
        <v>498</v>
      </c>
      <c r="C225" s="4" t="s">
        <v>11</v>
      </c>
      <c r="D225" s="2" t="s">
        <v>11</v>
      </c>
      <c r="E225" s="2" t="s">
        <v>11</v>
      </c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</row>
    <row r="226" customFormat="false" ht="14.25" hidden="false" customHeight="false" outlineLevel="0" collapsed="false">
      <c r="A226" s="23" t="n">
        <v>8057895</v>
      </c>
      <c r="B226" s="24" t="s">
        <v>500</v>
      </c>
      <c r="C226" s="4" t="s">
        <v>11</v>
      </c>
      <c r="D226" s="2" t="s">
        <v>11</v>
      </c>
      <c r="E226" s="2" t="s">
        <v>11</v>
      </c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</row>
    <row r="227" customFormat="false" ht="14.25" hidden="false" customHeight="false" outlineLevel="0" collapsed="false">
      <c r="A227" s="23" t="n">
        <v>8057900</v>
      </c>
      <c r="B227" s="24" t="s">
        <v>502</v>
      </c>
      <c r="C227" s="4" t="s">
        <v>11</v>
      </c>
      <c r="D227" s="2" t="s">
        <v>11</v>
      </c>
      <c r="E227" s="2" t="s">
        <v>11</v>
      </c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</row>
    <row r="228" customFormat="false" ht="14.25" hidden="false" customHeight="false" outlineLevel="0" collapsed="false">
      <c r="A228" s="23" t="n">
        <v>8057890</v>
      </c>
      <c r="B228" s="24" t="s">
        <v>504</v>
      </c>
      <c r="C228" s="4" t="s">
        <v>11</v>
      </c>
      <c r="D228" s="2" t="s">
        <v>11</v>
      </c>
      <c r="E228" s="2" t="s">
        <v>11</v>
      </c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</row>
    <row r="229" customFormat="false" ht="14.25" hidden="false" customHeight="false" outlineLevel="0" collapsed="false">
      <c r="A229" s="23" t="n">
        <v>8033400</v>
      </c>
      <c r="B229" s="24" t="s">
        <v>506</v>
      </c>
      <c r="C229" s="4" t="s">
        <v>11</v>
      </c>
      <c r="D229" s="2" t="s">
        <v>11</v>
      </c>
      <c r="E229" s="2" t="s">
        <v>11</v>
      </c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</row>
    <row r="230" customFormat="false" ht="14.25" hidden="false" customHeight="false" outlineLevel="0" collapsed="false">
      <c r="A230" s="23" t="n">
        <v>8033300</v>
      </c>
      <c r="B230" s="24" t="s">
        <v>508</v>
      </c>
      <c r="C230" s="4" t="s">
        <v>11</v>
      </c>
      <c r="D230" s="2" t="s">
        <v>11</v>
      </c>
      <c r="E230" s="2" t="s">
        <v>11</v>
      </c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</row>
    <row r="231" customFormat="false" ht="14.25" hidden="false" customHeight="false" outlineLevel="0" collapsed="false">
      <c r="A231" s="23" t="n">
        <v>8034000</v>
      </c>
      <c r="B231" s="24" t="s">
        <v>510</v>
      </c>
      <c r="C231" s="4" t="s">
        <v>11</v>
      </c>
      <c r="D231" s="2" t="s">
        <v>11</v>
      </c>
      <c r="E231" s="2" t="s">
        <v>11</v>
      </c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</row>
    <row r="232" customFormat="false" ht="14.25" hidden="false" customHeight="false" outlineLevel="0" collapsed="false">
      <c r="A232" s="23" t="n">
        <v>8012100</v>
      </c>
      <c r="B232" s="24" t="s">
        <v>512</v>
      </c>
      <c r="C232" s="4" t="s">
        <v>11</v>
      </c>
      <c r="D232" s="2" t="s">
        <v>11</v>
      </c>
      <c r="E232" s="2" t="s">
        <v>11</v>
      </c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</row>
    <row r="233" customFormat="false" ht="14.25" hidden="false" customHeight="false" outlineLevel="0" collapsed="false">
      <c r="A233" s="23" t="n">
        <v>8055300</v>
      </c>
      <c r="B233" s="24" t="s">
        <v>514</v>
      </c>
      <c r="C233" s="4" t="s">
        <v>11</v>
      </c>
      <c r="D233" s="2" t="s">
        <v>11</v>
      </c>
      <c r="E233" s="2" t="s">
        <v>11</v>
      </c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</row>
    <row r="234" customFormat="false" ht="14.25" hidden="false" customHeight="false" outlineLevel="0" collapsed="false">
      <c r="A234" s="23" t="n">
        <v>8025200</v>
      </c>
      <c r="B234" s="24" t="s">
        <v>516</v>
      </c>
      <c r="C234" s="4" t="s">
        <v>11</v>
      </c>
      <c r="D234" s="2" t="s">
        <v>11</v>
      </c>
      <c r="E234" s="2" t="s">
        <v>11</v>
      </c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4.25" hidden="false" customHeight="false" outlineLevel="0" collapsed="false">
      <c r="A235" s="23" t="n">
        <v>8024800</v>
      </c>
      <c r="B235" s="24" t="s">
        <v>518</v>
      </c>
      <c r="C235" s="4" t="s">
        <v>11</v>
      </c>
      <c r="D235" s="2" t="s">
        <v>11</v>
      </c>
      <c r="E235" s="2" t="s">
        <v>11</v>
      </c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4.25" hidden="false" customHeight="false" outlineLevel="0" collapsed="false">
      <c r="A236" s="23" t="n">
        <v>8055200</v>
      </c>
      <c r="B236" s="24" t="s">
        <v>520</v>
      </c>
      <c r="C236" s="4" t="s">
        <v>11</v>
      </c>
      <c r="D236" s="2" t="s">
        <v>11</v>
      </c>
      <c r="E236" s="2" t="s">
        <v>11</v>
      </c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</row>
    <row r="237" customFormat="false" ht="14.25" hidden="false" customHeight="false" outlineLevel="0" collapsed="false">
      <c r="A237" s="23" t="n">
        <v>8051100</v>
      </c>
      <c r="B237" s="24" t="s">
        <v>522</v>
      </c>
      <c r="C237" s="4" t="s">
        <v>11</v>
      </c>
      <c r="D237" s="2" t="s">
        <v>11</v>
      </c>
      <c r="E237" s="2" t="s">
        <v>11</v>
      </c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</row>
    <row r="238" customFormat="false" ht="15" hidden="false" customHeight="false" outlineLevel="0" collapsed="false">
      <c r="A238" s="4"/>
      <c r="B238" s="4"/>
      <c r="C238" s="4"/>
      <c r="E238" s="4"/>
    </row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1" topLeftCell="A2" activePane="bottomLeft" state="frozen"/>
      <selection pane="topLeft" activeCell="A1" activeCellId="0" sqref="A1"/>
      <selection pane="bottomLeft" activeCell="J8" activeCellId="0" sqref="J8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3.42"/>
    <col collapsed="false" customWidth="true" hidden="false" outlineLevel="0" max="3" min="3" style="0" width="15.71"/>
    <col collapsed="false" customWidth="true" hidden="false" outlineLevel="0" max="4" min="4" style="2" width="9.71"/>
    <col collapsed="false" customWidth="true" hidden="false" outlineLevel="0" max="5" min="5" style="0" width="15.29"/>
    <col collapsed="false" customWidth="true" hidden="false" outlineLevel="0" max="6" min="6" style="36" width="9.57"/>
    <col collapsed="false" customWidth="true" hidden="false" outlineLevel="0" max="7" min="7" style="36" width="12.29"/>
    <col collapsed="false" customWidth="true" hidden="false" outlineLevel="0" max="8" min="8" style="36" width="13"/>
    <col collapsed="false" customWidth="true" hidden="false" outlineLevel="0" max="9" min="9" style="36" width="12.57"/>
    <col collapsed="false" customWidth="true" hidden="false" outlineLevel="0" max="10" min="10" style="36" width="12.29"/>
    <col collapsed="false" customWidth="false" hidden="false" outlineLevel="0" max="22" min="11" style="36" width="8.71"/>
  </cols>
  <sheetData>
    <row r="1" s="22" customFormat="true" ht="17.9" hidden="false" customHeight="false" outlineLevel="0" collapsed="false">
      <c r="A1" s="50" t="s">
        <v>13</v>
      </c>
      <c r="B1" s="51" t="s">
        <v>14</v>
      </c>
      <c r="C1" s="52" t="s">
        <v>543</v>
      </c>
      <c r="D1" s="53" t="s">
        <v>16</v>
      </c>
      <c r="E1" s="54" t="s">
        <v>17</v>
      </c>
      <c r="F1" s="55" t="s">
        <v>5</v>
      </c>
      <c r="G1" s="55" t="s">
        <v>18</v>
      </c>
      <c r="H1" s="55" t="s">
        <v>19</v>
      </c>
      <c r="I1" s="55" t="s">
        <v>20</v>
      </c>
      <c r="J1" s="55" t="s">
        <v>21</v>
      </c>
      <c r="K1" s="55" t="s">
        <v>22</v>
      </c>
      <c r="L1" s="55" t="s">
        <v>23</v>
      </c>
      <c r="M1" s="55" t="s">
        <v>24</v>
      </c>
      <c r="N1" s="55" t="s">
        <v>25</v>
      </c>
      <c r="O1" s="55" t="s">
        <v>26</v>
      </c>
      <c r="P1" s="55" t="s">
        <v>27</v>
      </c>
      <c r="Q1" s="55" t="s">
        <v>28</v>
      </c>
      <c r="R1" s="55" t="s">
        <v>29</v>
      </c>
      <c r="S1" s="55" t="s">
        <v>30</v>
      </c>
      <c r="T1" s="55" t="s">
        <v>31</v>
      </c>
      <c r="U1" s="55" t="s">
        <v>32</v>
      </c>
      <c r="V1" s="55" t="s">
        <v>33</v>
      </c>
    </row>
    <row r="2" customFormat="false" ht="14.25" hidden="false" customHeight="false" outlineLevel="0" collapsed="false">
      <c r="A2" s="61" t="n">
        <v>8059100</v>
      </c>
      <c r="B2" s="62" t="s">
        <v>34</v>
      </c>
      <c r="C2" s="4" t="s">
        <v>547</v>
      </c>
      <c r="D2" s="63" t="n">
        <v>45720</v>
      </c>
      <c r="E2" s="64" t="n">
        <v>0.364583333333333</v>
      </c>
      <c r="F2" s="4" t="n">
        <v>207</v>
      </c>
      <c r="G2" s="5" t="n">
        <v>12</v>
      </c>
      <c r="H2" s="5" t="n">
        <v>41</v>
      </c>
      <c r="I2" s="5" t="n">
        <v>64</v>
      </c>
      <c r="J2" s="5" t="n">
        <v>90</v>
      </c>
      <c r="K2" s="4" t="n">
        <v>0</v>
      </c>
      <c r="L2" s="4" t="n">
        <v>11</v>
      </c>
      <c r="M2" s="4" t="n">
        <v>1</v>
      </c>
      <c r="N2" s="4" t="n">
        <v>18</v>
      </c>
      <c r="O2" s="4" t="n">
        <v>8</v>
      </c>
      <c r="P2" s="4" t="n">
        <v>15</v>
      </c>
      <c r="Q2" s="4" t="n">
        <v>0</v>
      </c>
      <c r="R2" s="4" t="n">
        <v>39</v>
      </c>
      <c r="S2" s="4" t="n">
        <v>25</v>
      </c>
      <c r="T2" s="4" t="n">
        <v>53</v>
      </c>
      <c r="U2" s="4" t="n">
        <v>36</v>
      </c>
      <c r="V2" s="4" t="n">
        <v>1</v>
      </c>
    </row>
    <row r="3" customFormat="false" ht="14.25" hidden="false" customHeight="false" outlineLevel="0" collapsed="false">
      <c r="A3" s="61"/>
      <c r="B3" s="62"/>
      <c r="C3" s="4" t="s">
        <v>548</v>
      </c>
      <c r="D3" s="63"/>
      <c r="E3" s="64"/>
      <c r="F3" s="4" t="n">
        <v>194</v>
      </c>
      <c r="G3" s="4" t="n">
        <v>12</v>
      </c>
      <c r="H3" s="4" t="n">
        <v>42</v>
      </c>
      <c r="I3" s="4" t="n">
        <v>65</v>
      </c>
      <c r="J3" s="4" t="n">
        <v>75</v>
      </c>
      <c r="K3" s="4" t="n">
        <v>0</v>
      </c>
      <c r="L3" s="4" t="n">
        <v>11</v>
      </c>
      <c r="M3" s="4" t="n">
        <v>1</v>
      </c>
      <c r="N3" s="4" t="n">
        <v>17</v>
      </c>
      <c r="O3" s="4" t="n">
        <v>11</v>
      </c>
      <c r="P3" s="4" t="n">
        <v>14</v>
      </c>
      <c r="Q3" s="4" t="n">
        <v>1</v>
      </c>
      <c r="R3" s="4" t="n">
        <v>39</v>
      </c>
      <c r="S3" s="4" t="n">
        <v>25</v>
      </c>
      <c r="T3" s="4" t="n">
        <v>39</v>
      </c>
      <c r="U3" s="4" t="n">
        <v>35</v>
      </c>
      <c r="V3" s="4" t="n">
        <v>1</v>
      </c>
    </row>
    <row r="4" customFormat="false" ht="14.25" hidden="false" customHeight="false" outlineLevel="0" collapsed="false">
      <c r="A4" s="61"/>
      <c r="B4" s="62"/>
      <c r="C4" s="4" t="s">
        <v>549</v>
      </c>
      <c r="D4" s="63"/>
      <c r="E4" s="64"/>
      <c r="F4" s="65" t="n">
        <f aca="false">(F2-F3)/F2</f>
        <v>0.0628019323671498</v>
      </c>
      <c r="G4" s="65" t="n">
        <f aca="false">(G2-G3)/G2</f>
        <v>0</v>
      </c>
      <c r="H4" s="65" t="n">
        <f aca="false">(H2-H3)/H2</f>
        <v>-0.024390243902439</v>
      </c>
      <c r="I4" s="65" t="n">
        <f aca="false">(I2-I3)/I2</f>
        <v>-0.015625</v>
      </c>
      <c r="J4" s="65" t="n">
        <f aca="false">(J2-J3)/J2</f>
        <v>0.166666666666667</v>
      </c>
      <c r="K4" s="65" t="e">
        <f aca="false">(K2-K3)/K2</f>
        <v>#DIV/0!</v>
      </c>
      <c r="L4" s="65" t="n">
        <f aca="false">(L2-L3)/L2</f>
        <v>0</v>
      </c>
      <c r="M4" s="65" t="n">
        <f aca="false">(M2-M3)/M2</f>
        <v>0</v>
      </c>
      <c r="N4" s="65" t="n">
        <f aca="false">(N2-N3)/N2</f>
        <v>0.0555555555555556</v>
      </c>
      <c r="O4" s="65" t="n">
        <f aca="false">(O2-O3)/O2</f>
        <v>-0.375</v>
      </c>
      <c r="P4" s="65" t="n">
        <f aca="false">(P2-P3)/P2</f>
        <v>0.0666666666666667</v>
      </c>
      <c r="Q4" s="65" t="e">
        <f aca="false">(Q2-Q3)/Q2</f>
        <v>#DIV/0!</v>
      </c>
      <c r="R4" s="65" t="n">
        <f aca="false">(R2-R3)/R2</f>
        <v>0</v>
      </c>
      <c r="S4" s="65" t="n">
        <f aca="false">(S2-S3)/S2</f>
        <v>0</v>
      </c>
      <c r="T4" s="66" t="n">
        <f aca="false">(T2-T3)/T2</f>
        <v>0.264150943396226</v>
      </c>
      <c r="U4" s="65" t="n">
        <f aca="false">(U2-U3)/U2</f>
        <v>0.0277777777777778</v>
      </c>
      <c r="V4" s="65" t="n">
        <f aca="false">(V2-V3)/V2</f>
        <v>0</v>
      </c>
    </row>
    <row r="5" customFormat="false" ht="14.25" hidden="false" customHeight="false" outlineLevel="0" collapsed="false">
      <c r="A5" s="61"/>
      <c r="B5" s="62"/>
      <c r="C5" s="4" t="s">
        <v>550</v>
      </c>
      <c r="D5" s="63"/>
      <c r="E5" s="64"/>
      <c r="F5" s="4" t="n">
        <f aca="false">SQRT(2*(F2-F3)^2/(F2+F3))</f>
        <v>0.918091917010383</v>
      </c>
      <c r="G5" s="4" t="n">
        <f aca="false">SQRT(2*(G2-G3)^2/(G2+G3))</f>
        <v>0</v>
      </c>
      <c r="H5" s="4" t="n">
        <f aca="false">SQRT(2*(H2-H3)^2/(H2+H3))</f>
        <v>0.155230105141267</v>
      </c>
      <c r="I5" s="4" t="n">
        <f aca="false">SQRT(2*(I2-I3)^2/(I2+I3))</f>
        <v>0.124514561272938</v>
      </c>
      <c r="J5" s="4" t="n">
        <f aca="false">SQRT(2*(J2-J3)^2/(J2+J3))</f>
        <v>1.65144564768954</v>
      </c>
      <c r="K5" s="4" t="e">
        <f aca="false">SQRT(2*(K2-K3)^2/(K2+K3))</f>
        <v>#DIV/0!</v>
      </c>
      <c r="L5" s="4" t="n">
        <f aca="false">SQRT(2*(L2-L3)^2/(L2+L3))</f>
        <v>0</v>
      </c>
      <c r="M5" s="4" t="n">
        <f aca="false">SQRT(2*(M2-M3)^2/(M2+M3))</f>
        <v>0</v>
      </c>
      <c r="N5" s="4" t="n">
        <f aca="false">SQRT(2*(N2-N3)^2/(N2+N3))</f>
        <v>0.239045721866879</v>
      </c>
      <c r="O5" s="4" t="n">
        <f aca="false">SQRT(2*(O2-O3)^2/(O2+O3))</f>
        <v>0.973328526784575</v>
      </c>
      <c r="P5" s="4" t="n">
        <f aca="false">SQRT(2*(P2-P3)^2/(P2+P3))</f>
        <v>0.262612865719445</v>
      </c>
      <c r="Q5" s="4" t="n">
        <f aca="false">SQRT(2*(Q2-Q3)^2/(Q2+Q3))</f>
        <v>1.4142135623731</v>
      </c>
      <c r="R5" s="4" t="n">
        <f aca="false">SQRT(2*(R2-R3)^2/(R2+R3))</f>
        <v>0</v>
      </c>
      <c r="S5" s="4" t="n">
        <f aca="false">SQRT(2*(S2-S3)^2/(S2+S3))</f>
        <v>0</v>
      </c>
      <c r="T5" s="35" t="n">
        <f aca="false">SQRT(2*(T2-T3)^2/(T2+T3))</f>
        <v>2.06418738616856</v>
      </c>
      <c r="U5" s="4" t="n">
        <f aca="false">SQRT(2*(U2-U3)^2/(U2+U3))</f>
        <v>0.167836271659338</v>
      </c>
      <c r="V5" s="4" t="n">
        <f aca="false">SQRT(2*(V2-V3)^2/(V2+V3))</f>
        <v>0</v>
      </c>
    </row>
    <row r="6" customFormat="false" ht="14.25" hidden="false" customHeight="false" outlineLevel="0" collapsed="false">
      <c r="A6" s="61" t="n">
        <v>8022400</v>
      </c>
      <c r="B6" s="62" t="s">
        <v>46</v>
      </c>
      <c r="C6" s="4" t="s">
        <v>547</v>
      </c>
      <c r="D6" s="63" t="n">
        <v>45845</v>
      </c>
      <c r="E6" s="64" t="n">
        <v>0.625</v>
      </c>
      <c r="F6" s="4" t="n">
        <v>477</v>
      </c>
      <c r="G6" s="4" t="n">
        <v>180</v>
      </c>
      <c r="H6" s="4" t="n">
        <v>195</v>
      </c>
      <c r="I6" s="4" t="n">
        <v>72</v>
      </c>
      <c r="J6" s="4" t="n">
        <v>30</v>
      </c>
      <c r="K6" s="4" t="n">
        <v>6</v>
      </c>
      <c r="L6" s="4" t="n">
        <v>174</v>
      </c>
      <c r="M6" s="4" t="n">
        <v>0</v>
      </c>
      <c r="N6" s="4" t="n">
        <v>7</v>
      </c>
      <c r="O6" s="4" t="n">
        <v>185</v>
      </c>
      <c r="P6" s="4" t="n">
        <v>3</v>
      </c>
      <c r="Q6" s="4" t="n">
        <v>53</v>
      </c>
      <c r="R6" s="4" t="n">
        <v>14</v>
      </c>
      <c r="S6" s="4" t="n">
        <v>5</v>
      </c>
      <c r="T6" s="4" t="n">
        <v>7</v>
      </c>
      <c r="U6" s="4" t="n">
        <v>18</v>
      </c>
      <c r="V6" s="4" t="n">
        <v>5</v>
      </c>
    </row>
    <row r="7" customFormat="false" ht="14.25" hidden="false" customHeight="false" outlineLevel="0" collapsed="false">
      <c r="A7" s="61"/>
      <c r="B7" s="62"/>
      <c r="C7" s="4" t="s">
        <v>548</v>
      </c>
      <c r="D7" s="63"/>
      <c r="E7" s="64"/>
      <c r="F7" s="4" t="n">
        <v>273</v>
      </c>
      <c r="G7" s="4" t="n">
        <v>111</v>
      </c>
      <c r="H7" s="4" t="n">
        <v>126</v>
      </c>
      <c r="I7" s="4" t="n">
        <v>28</v>
      </c>
      <c r="J7" s="4" t="n">
        <v>8</v>
      </c>
      <c r="K7" s="4" t="n">
        <v>1</v>
      </c>
      <c r="L7" s="4" t="n">
        <v>105</v>
      </c>
      <c r="M7" s="4" t="n">
        <v>5</v>
      </c>
      <c r="N7" s="4" t="n">
        <v>4</v>
      </c>
      <c r="O7" s="4" t="n">
        <v>117</v>
      </c>
      <c r="P7" s="4" t="n">
        <v>5</v>
      </c>
      <c r="Q7" s="4" t="n">
        <v>13</v>
      </c>
      <c r="R7" s="4" t="n">
        <v>1</v>
      </c>
      <c r="S7" s="4" t="n">
        <v>14</v>
      </c>
      <c r="T7" s="4" t="n">
        <v>4</v>
      </c>
      <c r="U7" s="4" t="n">
        <v>0</v>
      </c>
      <c r="V7" s="4" t="n">
        <v>4</v>
      </c>
    </row>
    <row r="8" customFormat="false" ht="14.25" hidden="false" customHeight="false" outlineLevel="0" collapsed="false">
      <c r="A8" s="61"/>
      <c r="B8" s="62"/>
      <c r="C8" s="4" t="s">
        <v>551</v>
      </c>
      <c r="D8" s="63"/>
      <c r="E8" s="6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customFormat="false" ht="14.25" hidden="false" customHeight="false" outlineLevel="0" collapsed="false">
      <c r="A9" s="61"/>
      <c r="B9" s="62"/>
      <c r="C9" s="4" t="s">
        <v>552</v>
      </c>
      <c r="D9" s="63"/>
      <c r="E9" s="6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customFormat="false" ht="14.25" hidden="false" customHeight="false" outlineLevel="0" collapsed="false">
      <c r="A10" s="23" t="n">
        <v>8051400</v>
      </c>
      <c r="B10" s="24" t="s">
        <v>55</v>
      </c>
      <c r="C10" s="4" t="s">
        <v>6</v>
      </c>
      <c r="D10" s="13" t="n">
        <v>45776</v>
      </c>
      <c r="E10" s="25" t="n">
        <v>0.34375</v>
      </c>
      <c r="F10" s="4" t="n">
        <v>190</v>
      </c>
      <c r="G10" s="4" t="n">
        <v>64</v>
      </c>
      <c r="H10" s="4" t="n">
        <v>49</v>
      </c>
      <c r="I10" s="4" t="n">
        <v>41</v>
      </c>
      <c r="J10" s="4" t="n">
        <v>36</v>
      </c>
      <c r="K10" s="4" t="n">
        <v>29</v>
      </c>
      <c r="L10" s="4" t="n">
        <v>35</v>
      </c>
      <c r="M10" s="4" t="n">
        <v>0</v>
      </c>
      <c r="N10" s="4" t="n">
        <v>5</v>
      </c>
      <c r="O10" s="4" t="n">
        <v>22</v>
      </c>
      <c r="P10" s="4" t="n">
        <v>22</v>
      </c>
      <c r="Q10" s="4" t="n">
        <v>2</v>
      </c>
      <c r="R10" s="4" t="n">
        <v>27</v>
      </c>
      <c r="S10" s="4" t="n">
        <v>12</v>
      </c>
      <c r="T10" s="4" t="n">
        <v>15</v>
      </c>
      <c r="U10" s="4" t="n">
        <v>5</v>
      </c>
      <c r="V10" s="4" t="n">
        <v>16</v>
      </c>
    </row>
    <row r="11" customFormat="false" ht="14.25" hidden="false" customHeight="false" outlineLevel="0" collapsed="false">
      <c r="A11" s="23" t="n">
        <v>8037400</v>
      </c>
      <c r="B11" s="24" t="s">
        <v>58</v>
      </c>
      <c r="C11" s="4" t="s">
        <v>6</v>
      </c>
      <c r="D11" s="13" t="n">
        <v>45777</v>
      </c>
      <c r="E11" s="25" t="n">
        <v>0.322916666666667</v>
      </c>
      <c r="F11" s="4" t="n">
        <v>308</v>
      </c>
      <c r="G11" s="4" t="n">
        <v>152</v>
      </c>
      <c r="H11" s="4" t="n">
        <v>133</v>
      </c>
      <c r="I11" s="4" t="n">
        <v>11</v>
      </c>
      <c r="J11" s="4" t="n">
        <v>12</v>
      </c>
      <c r="K11" s="4" t="n">
        <v>4</v>
      </c>
      <c r="L11" s="4" t="n">
        <v>145</v>
      </c>
      <c r="M11" s="4" t="n">
        <v>3</v>
      </c>
      <c r="N11" s="4" t="n">
        <v>6</v>
      </c>
      <c r="O11" s="4" t="n">
        <v>122</v>
      </c>
      <c r="P11" s="4" t="n">
        <v>5</v>
      </c>
      <c r="Q11" s="4" t="n">
        <v>8</v>
      </c>
      <c r="R11" s="4" t="n">
        <v>3</v>
      </c>
      <c r="S11" s="4" t="n">
        <v>0</v>
      </c>
      <c r="T11" s="4" t="n">
        <v>8</v>
      </c>
      <c r="U11" s="4" t="n">
        <v>3</v>
      </c>
      <c r="V11" s="4" t="n">
        <v>1</v>
      </c>
    </row>
    <row r="12" customFormat="false" ht="14.25" hidden="false" customHeight="false" outlineLevel="0" collapsed="false">
      <c r="A12" s="23" t="n">
        <v>8037300</v>
      </c>
      <c r="B12" s="24" t="s">
        <v>60</v>
      </c>
      <c r="C12" s="4" t="s">
        <v>544</v>
      </c>
      <c r="D12" s="13" t="n">
        <v>45778</v>
      </c>
      <c r="E12" s="25" t="n">
        <v>0.322916666666667</v>
      </c>
      <c r="F12" s="4" t="n">
        <v>380</v>
      </c>
      <c r="G12" s="4" t="n">
        <v>130</v>
      </c>
      <c r="H12" s="4" t="n">
        <v>155</v>
      </c>
      <c r="I12" s="4" t="n">
        <v>74</v>
      </c>
      <c r="J12" s="4" t="n">
        <v>21</v>
      </c>
      <c r="K12" s="4" t="n">
        <v>4</v>
      </c>
      <c r="L12" s="4" t="n">
        <v>107</v>
      </c>
      <c r="M12" s="4" t="n">
        <v>19</v>
      </c>
      <c r="N12" s="4" t="n">
        <v>10</v>
      </c>
      <c r="O12" s="4" t="n">
        <v>123</v>
      </c>
      <c r="P12" s="4" t="n">
        <v>22</v>
      </c>
      <c r="Q12" s="4" t="n">
        <v>31</v>
      </c>
      <c r="R12" s="4" t="n">
        <v>20</v>
      </c>
      <c r="S12" s="4" t="n">
        <v>23</v>
      </c>
      <c r="T12" s="4" t="n">
        <v>12</v>
      </c>
      <c r="U12" s="4" t="n">
        <v>8</v>
      </c>
      <c r="V12" s="4" t="n">
        <v>1</v>
      </c>
    </row>
    <row r="13" customFormat="false" ht="14.25" hidden="false" customHeight="false" outlineLevel="0" collapsed="false">
      <c r="A13" s="23" t="n">
        <v>8048500</v>
      </c>
      <c r="B13" s="24" t="s">
        <v>62</v>
      </c>
      <c r="C13" s="4" t="s">
        <v>544</v>
      </c>
      <c r="D13" s="13" t="n">
        <v>45812</v>
      </c>
      <c r="E13" s="25" t="n">
        <v>0.635416666666667</v>
      </c>
      <c r="F13" s="4" t="n">
        <v>273</v>
      </c>
      <c r="G13" s="4" t="n">
        <v>120</v>
      </c>
      <c r="H13" s="4" t="n">
        <v>121</v>
      </c>
      <c r="I13" s="4" t="n">
        <v>10</v>
      </c>
      <c r="J13" s="4" t="n">
        <v>22</v>
      </c>
      <c r="K13" s="4" t="n">
        <v>6</v>
      </c>
      <c r="L13" s="4" t="n">
        <v>114</v>
      </c>
      <c r="M13" s="4" t="n">
        <v>0</v>
      </c>
      <c r="N13" s="4" t="n">
        <v>3</v>
      </c>
      <c r="O13" s="4" t="n">
        <v>114</v>
      </c>
      <c r="P13" s="4" t="n">
        <v>4</v>
      </c>
      <c r="Q13" s="4" t="n">
        <v>1</v>
      </c>
      <c r="R13" s="4" t="n">
        <v>4</v>
      </c>
      <c r="S13" s="4" t="n">
        <v>5</v>
      </c>
      <c r="T13" s="4" t="n">
        <v>4</v>
      </c>
      <c r="U13" s="4" t="n">
        <v>7</v>
      </c>
      <c r="V13" s="4" t="n">
        <v>11</v>
      </c>
    </row>
    <row r="14" customFormat="false" ht="14.25" hidden="false" customHeight="false" outlineLevel="0" collapsed="false">
      <c r="A14" s="23" t="n">
        <v>8052000</v>
      </c>
      <c r="B14" s="24" t="s">
        <v>65</v>
      </c>
      <c r="C14" s="4" t="s">
        <v>544</v>
      </c>
      <c r="D14" s="13" t="n">
        <v>45812</v>
      </c>
      <c r="E14" s="25" t="n">
        <v>0.354166666666667</v>
      </c>
      <c r="F14" s="4" t="n">
        <v>176</v>
      </c>
      <c r="G14" s="4" t="n">
        <v>89</v>
      </c>
      <c r="H14" s="4" t="n">
        <v>74</v>
      </c>
      <c r="I14" s="4" t="n">
        <v>2</v>
      </c>
      <c r="J14" s="4" t="n">
        <v>11</v>
      </c>
      <c r="K14" s="4" t="n">
        <v>5</v>
      </c>
      <c r="L14" s="4" t="n">
        <v>83</v>
      </c>
      <c r="M14" s="4" t="n">
        <v>1</v>
      </c>
      <c r="N14" s="4" t="n">
        <v>0</v>
      </c>
      <c r="O14" s="4" t="n">
        <v>70</v>
      </c>
      <c r="P14" s="4" t="n">
        <v>4</v>
      </c>
      <c r="Q14" s="4" t="n">
        <v>0</v>
      </c>
      <c r="R14" s="4" t="n">
        <v>0</v>
      </c>
      <c r="S14" s="4" t="n">
        <v>2</v>
      </c>
      <c r="T14" s="4" t="n">
        <v>4</v>
      </c>
      <c r="U14" s="4" t="n">
        <v>0</v>
      </c>
      <c r="V14" s="4" t="n">
        <v>7</v>
      </c>
    </row>
    <row r="15" customFormat="false" ht="14.25" hidden="false" customHeight="false" outlineLevel="0" collapsed="false">
      <c r="A15" s="23" t="n">
        <v>8015500</v>
      </c>
      <c r="B15" s="24" t="s">
        <v>67</v>
      </c>
      <c r="C15" s="4" t="s">
        <v>11</v>
      </c>
      <c r="D15" s="2" t="s">
        <v>11</v>
      </c>
      <c r="E15" s="2" t="s">
        <v>11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4.25" hidden="false" customHeight="false" outlineLevel="0" collapsed="false">
      <c r="A16" s="23" t="n">
        <v>8025600</v>
      </c>
      <c r="B16" s="24" t="s">
        <v>69</v>
      </c>
      <c r="C16" s="4" t="s">
        <v>11</v>
      </c>
      <c r="D16" s="2" t="s">
        <v>11</v>
      </c>
      <c r="E16" s="2" t="s">
        <v>11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customFormat="false" ht="14.25" hidden="false" customHeight="false" outlineLevel="0" collapsed="false">
      <c r="A17" s="23" t="n">
        <v>8043800</v>
      </c>
      <c r="B17" s="24" t="s">
        <v>71</v>
      </c>
      <c r="C17" s="4" t="s">
        <v>11</v>
      </c>
      <c r="D17" s="2" t="s">
        <v>11</v>
      </c>
      <c r="E17" s="2" t="s">
        <v>11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customFormat="false" ht="14.25" hidden="false" customHeight="false" outlineLevel="0" collapsed="false">
      <c r="A18" s="23" t="n">
        <v>8013100</v>
      </c>
      <c r="B18" s="24" t="s">
        <v>73</v>
      </c>
      <c r="C18" s="4" t="s">
        <v>11</v>
      </c>
      <c r="D18" s="2" t="s">
        <v>11</v>
      </c>
      <c r="E18" s="2" t="s">
        <v>11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customFormat="false" ht="14.25" hidden="false" customHeight="false" outlineLevel="0" collapsed="false">
      <c r="A19" s="23" t="n">
        <v>8038800</v>
      </c>
      <c r="B19" s="24" t="s">
        <v>75</v>
      </c>
      <c r="C19" s="4" t="s">
        <v>6</v>
      </c>
      <c r="D19" s="13" t="n">
        <v>45845</v>
      </c>
      <c r="E19" s="25" t="n">
        <v>0.322916666666667</v>
      </c>
      <c r="F19" s="4" t="n">
        <v>576</v>
      </c>
      <c r="G19" s="4" t="n">
        <v>277</v>
      </c>
      <c r="H19" s="4" t="n">
        <v>248</v>
      </c>
      <c r="I19" s="4" t="n">
        <v>33</v>
      </c>
      <c r="J19" s="4" t="n">
        <v>18</v>
      </c>
      <c r="K19" s="4" t="n">
        <v>14</v>
      </c>
      <c r="L19" s="4" t="n">
        <v>244</v>
      </c>
      <c r="M19" s="4" t="n">
        <v>19</v>
      </c>
      <c r="N19" s="4" t="n">
        <v>33</v>
      </c>
      <c r="O19" s="4" t="n">
        <v>147</v>
      </c>
      <c r="P19" s="4" t="n">
        <v>68</v>
      </c>
      <c r="Q19" s="4" t="n">
        <v>5</v>
      </c>
      <c r="R19" s="4" t="n">
        <v>1</v>
      </c>
      <c r="S19" s="4" t="n">
        <v>27</v>
      </c>
      <c r="T19" s="4" t="n">
        <v>16</v>
      </c>
      <c r="U19" s="4" t="n">
        <v>0</v>
      </c>
      <c r="V19" s="4" t="n">
        <v>2</v>
      </c>
    </row>
    <row r="20" customFormat="false" ht="14.25" hidden="false" customHeight="false" outlineLevel="0" collapsed="false">
      <c r="A20" s="23" t="n">
        <v>8021000</v>
      </c>
      <c r="B20" s="24" t="s">
        <v>78</v>
      </c>
      <c r="C20" s="4" t="s">
        <v>11</v>
      </c>
      <c r="D20" s="2" t="s">
        <v>11</v>
      </c>
      <c r="E20" s="2" t="s">
        <v>11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customFormat="false" ht="14.25" hidden="false" customHeight="false" outlineLevel="0" collapsed="false">
      <c r="A21" s="23" t="n">
        <v>8029100</v>
      </c>
      <c r="B21" s="24" t="s">
        <v>80</v>
      </c>
      <c r="C21" s="4" t="s">
        <v>11</v>
      </c>
      <c r="D21" s="2" t="s">
        <v>11</v>
      </c>
      <c r="E21" s="2" t="s">
        <v>11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customFormat="false" ht="14.25" hidden="false" customHeight="false" outlineLevel="0" collapsed="false">
      <c r="A22" s="23" t="n">
        <v>8013500</v>
      </c>
      <c r="B22" s="24" t="s">
        <v>82</v>
      </c>
      <c r="C22" s="4" t="s">
        <v>11</v>
      </c>
      <c r="D22" s="2" t="s">
        <v>11</v>
      </c>
      <c r="E22" s="2" t="s">
        <v>11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customFormat="false" ht="14.25" hidden="false" customHeight="false" outlineLevel="0" collapsed="false">
      <c r="A23" s="23" t="n">
        <v>8031600</v>
      </c>
      <c r="B23" s="24" t="s">
        <v>84</v>
      </c>
      <c r="C23" s="4" t="s">
        <v>11</v>
      </c>
      <c r="D23" s="2" t="s">
        <v>11</v>
      </c>
      <c r="E23" s="2" t="s">
        <v>11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4.25" hidden="false" customHeight="false" outlineLevel="0" collapsed="false">
      <c r="A24" s="23" t="n">
        <v>8052700</v>
      </c>
      <c r="B24" s="24" t="s">
        <v>86</v>
      </c>
      <c r="C24" s="4" t="s">
        <v>11</v>
      </c>
      <c r="D24" s="2" t="s">
        <v>11</v>
      </c>
      <c r="E24" s="2" t="s">
        <v>11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customFormat="false" ht="14.25" hidden="false" customHeight="false" outlineLevel="0" collapsed="false">
      <c r="A25" s="23" t="n">
        <v>8005200</v>
      </c>
      <c r="B25" s="24" t="s">
        <v>88</v>
      </c>
      <c r="C25" s="4" t="s">
        <v>11</v>
      </c>
      <c r="D25" s="2" t="s">
        <v>11</v>
      </c>
      <c r="E25" s="2" t="s">
        <v>11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customFormat="false" ht="14.25" hidden="false" customHeight="false" outlineLevel="0" collapsed="false">
      <c r="A26" s="23" t="n">
        <v>8024100</v>
      </c>
      <c r="B26" s="24" t="s">
        <v>90</v>
      </c>
      <c r="C26" s="4" t="s">
        <v>11</v>
      </c>
      <c r="D26" s="2" t="s">
        <v>11</v>
      </c>
      <c r="E26" s="2" t="s">
        <v>11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customFormat="false" ht="14.25" hidden="false" customHeight="false" outlineLevel="0" collapsed="false">
      <c r="A27" s="23" t="n">
        <v>8056000</v>
      </c>
      <c r="B27" s="24" t="s">
        <v>92</v>
      </c>
      <c r="C27" s="4" t="s">
        <v>11</v>
      </c>
      <c r="D27" s="2" t="s">
        <v>11</v>
      </c>
      <c r="E27" s="2" t="s">
        <v>11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4.25" hidden="false" customHeight="false" outlineLevel="0" collapsed="false">
      <c r="A28" s="23" t="n">
        <v>8040000</v>
      </c>
      <c r="B28" s="24" t="s">
        <v>94</v>
      </c>
      <c r="C28" s="4" t="s">
        <v>11</v>
      </c>
      <c r="D28" s="2" t="s">
        <v>11</v>
      </c>
      <c r="E28" s="2" t="s">
        <v>11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customFormat="false" ht="14.25" hidden="false" customHeight="false" outlineLevel="0" collapsed="false">
      <c r="A29" s="23" t="n">
        <v>8035100</v>
      </c>
      <c r="B29" s="24" t="s">
        <v>96</v>
      </c>
      <c r="C29" s="4" t="s">
        <v>544</v>
      </c>
      <c r="D29" s="13" t="n">
        <v>45813</v>
      </c>
      <c r="E29" s="25" t="n">
        <v>0.625</v>
      </c>
      <c r="F29" s="4" t="n">
        <v>625</v>
      </c>
      <c r="G29" s="4" t="n">
        <v>242</v>
      </c>
      <c r="H29" s="4" t="n">
        <v>217</v>
      </c>
      <c r="I29" s="4" t="n">
        <v>10</v>
      </c>
      <c r="J29" s="4" t="n">
        <v>156</v>
      </c>
      <c r="K29" s="4" t="n">
        <v>60</v>
      </c>
      <c r="L29" s="4" t="n">
        <v>178</v>
      </c>
      <c r="M29" s="4" t="n">
        <v>4</v>
      </c>
      <c r="N29" s="4" t="n">
        <v>8</v>
      </c>
      <c r="O29" s="4" t="n">
        <v>132</v>
      </c>
      <c r="P29" s="4" t="n">
        <v>77</v>
      </c>
      <c r="Q29" s="4" t="n">
        <v>1</v>
      </c>
      <c r="R29" s="4" t="n">
        <v>4</v>
      </c>
      <c r="S29" s="4" t="n">
        <v>5</v>
      </c>
      <c r="T29" s="4" t="n">
        <v>87</v>
      </c>
      <c r="U29" s="4" t="n">
        <v>6</v>
      </c>
      <c r="V29" s="4" t="n">
        <v>63</v>
      </c>
    </row>
    <row r="30" customFormat="false" ht="14.25" hidden="false" customHeight="false" outlineLevel="0" collapsed="false">
      <c r="A30" s="23" t="n">
        <v>8049100</v>
      </c>
      <c r="B30" s="24" t="s">
        <v>100</v>
      </c>
      <c r="C30" s="4" t="s">
        <v>6</v>
      </c>
      <c r="D30" s="13" t="n">
        <v>45817</v>
      </c>
      <c r="E30" s="25" t="n">
        <v>0.520833333333333</v>
      </c>
      <c r="F30" s="4" t="n">
        <v>354</v>
      </c>
      <c r="G30" s="4" t="n">
        <v>43</v>
      </c>
      <c r="H30" s="4" t="n">
        <v>14</v>
      </c>
      <c r="I30" s="4" t="n">
        <v>146</v>
      </c>
      <c r="J30" s="4" t="n">
        <v>151</v>
      </c>
      <c r="K30" s="4" t="n">
        <v>26</v>
      </c>
      <c r="L30" s="4" t="n">
        <v>1</v>
      </c>
      <c r="M30" s="4" t="n">
        <v>16</v>
      </c>
      <c r="N30" s="4" t="n">
        <v>6</v>
      </c>
      <c r="O30" s="4" t="n">
        <v>8</v>
      </c>
      <c r="P30" s="4" t="n">
        <v>0</v>
      </c>
      <c r="Q30" s="4" t="n">
        <v>12</v>
      </c>
      <c r="R30" s="4" t="n">
        <v>127</v>
      </c>
      <c r="S30" s="4" t="n">
        <v>7</v>
      </c>
      <c r="T30" s="4" t="n">
        <v>13</v>
      </c>
      <c r="U30" s="4" t="n">
        <v>120</v>
      </c>
      <c r="V30" s="4" t="n">
        <v>18</v>
      </c>
    </row>
    <row r="31" customFormat="false" ht="14.25" hidden="false" customHeight="false" outlineLevel="0" collapsed="false">
      <c r="A31" s="23" t="n">
        <v>8049200</v>
      </c>
      <c r="B31" s="24" t="s">
        <v>102</v>
      </c>
      <c r="C31" s="4" t="s">
        <v>11</v>
      </c>
      <c r="D31" s="2" t="s">
        <v>11</v>
      </c>
      <c r="E31" s="2" t="s">
        <v>11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customFormat="false" ht="14.25" hidden="false" customHeight="false" outlineLevel="0" collapsed="false">
      <c r="A32" s="23" t="n">
        <v>8054500</v>
      </c>
      <c r="B32" s="24" t="s">
        <v>104</v>
      </c>
      <c r="C32" s="4" t="s">
        <v>11</v>
      </c>
      <c r="D32" s="2" t="s">
        <v>11</v>
      </c>
      <c r="E32" s="2" t="s">
        <v>11</v>
      </c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customFormat="false" ht="14.25" hidden="false" customHeight="false" outlineLevel="0" collapsed="false">
      <c r="A33" s="23" t="n">
        <v>8056300</v>
      </c>
      <c r="B33" s="24" t="s">
        <v>106</v>
      </c>
      <c r="C33" s="4" t="s">
        <v>11</v>
      </c>
      <c r="D33" s="2" t="s">
        <v>11</v>
      </c>
      <c r="E33" s="2" t="s">
        <v>11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customFormat="false" ht="14.25" hidden="false" customHeight="false" outlineLevel="0" collapsed="false">
      <c r="A34" s="23" t="n">
        <v>8046600</v>
      </c>
      <c r="B34" s="24" t="s">
        <v>108</v>
      </c>
      <c r="C34" s="4" t="s">
        <v>11</v>
      </c>
      <c r="D34" s="2" t="s">
        <v>11</v>
      </c>
      <c r="E34" s="2" t="s">
        <v>11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customFormat="false" ht="14.25" hidden="false" customHeight="false" outlineLevel="0" collapsed="false">
      <c r="A35" s="23" t="n">
        <v>8008600</v>
      </c>
      <c r="B35" s="24" t="s">
        <v>110</v>
      </c>
      <c r="C35" s="4" t="s">
        <v>11</v>
      </c>
      <c r="D35" s="2" t="s">
        <v>11</v>
      </c>
      <c r="E35" s="2" t="s">
        <v>11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customFormat="false" ht="14.25" hidden="false" customHeight="false" outlineLevel="0" collapsed="false">
      <c r="A36" s="23" t="n">
        <v>8017900</v>
      </c>
      <c r="B36" s="24" t="s">
        <v>112</v>
      </c>
      <c r="C36" s="4" t="s">
        <v>11</v>
      </c>
      <c r="D36" s="2" t="s">
        <v>11</v>
      </c>
      <c r="E36" s="2" t="s">
        <v>11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customFormat="false" ht="14.25" hidden="false" customHeight="false" outlineLevel="0" collapsed="false">
      <c r="A37" s="23" t="n">
        <v>8010300</v>
      </c>
      <c r="B37" s="24" t="s">
        <v>114</v>
      </c>
      <c r="C37" s="4" t="s">
        <v>11</v>
      </c>
      <c r="D37" s="2" t="s">
        <v>11</v>
      </c>
      <c r="E37" s="2" t="s">
        <v>11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customFormat="false" ht="14.25" hidden="false" customHeight="false" outlineLevel="0" collapsed="false">
      <c r="A38" s="23" t="n">
        <v>8024500</v>
      </c>
      <c r="B38" s="24" t="s">
        <v>116</v>
      </c>
      <c r="C38" s="4" t="s">
        <v>11</v>
      </c>
      <c r="D38" s="2" t="s">
        <v>11</v>
      </c>
      <c r="E38" s="2" t="s">
        <v>11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4.25" hidden="false" customHeight="false" outlineLevel="0" collapsed="false">
      <c r="A39" s="23" t="n">
        <v>8037100</v>
      </c>
      <c r="B39" s="24" t="s">
        <v>118</v>
      </c>
      <c r="C39" s="4" t="s">
        <v>544</v>
      </c>
      <c r="D39" s="13" t="n">
        <v>45817</v>
      </c>
      <c r="E39" s="25" t="n">
        <v>0.666666666666667</v>
      </c>
      <c r="F39" s="4" t="n">
        <v>421</v>
      </c>
      <c r="G39" s="4" t="n">
        <v>50</v>
      </c>
      <c r="H39" s="4" t="n">
        <v>23</v>
      </c>
      <c r="I39" s="4" t="n">
        <v>207</v>
      </c>
      <c r="J39" s="4" t="n">
        <v>141</v>
      </c>
      <c r="K39" s="4" t="n">
        <v>30</v>
      </c>
      <c r="L39" s="4" t="n">
        <v>4</v>
      </c>
      <c r="M39" s="4" t="n">
        <v>16</v>
      </c>
      <c r="N39" s="4" t="n">
        <v>7</v>
      </c>
      <c r="O39" s="4" t="n">
        <v>2</v>
      </c>
      <c r="P39" s="4" t="n">
        <v>14</v>
      </c>
      <c r="Q39" s="4" t="n">
        <v>15</v>
      </c>
      <c r="R39" s="4" t="n">
        <v>176</v>
      </c>
      <c r="S39" s="4" t="n">
        <v>16</v>
      </c>
      <c r="T39" s="4" t="n">
        <v>7</v>
      </c>
      <c r="U39" s="4" t="n">
        <v>115</v>
      </c>
      <c r="V39" s="4" t="n">
        <v>19</v>
      </c>
    </row>
    <row r="40" customFormat="false" ht="14.25" hidden="false" customHeight="false" outlineLevel="0" collapsed="false">
      <c r="A40" s="23" t="n">
        <v>9010810</v>
      </c>
      <c r="B40" s="24" t="s">
        <v>120</v>
      </c>
      <c r="C40" s="4" t="s">
        <v>544</v>
      </c>
      <c r="D40" s="13" t="n">
        <v>45818</v>
      </c>
      <c r="E40" s="25" t="n">
        <v>0.625</v>
      </c>
      <c r="F40" s="4" t="n">
        <v>252</v>
      </c>
      <c r="G40" s="4" t="n">
        <v>0</v>
      </c>
      <c r="H40" s="4" t="n">
        <v>44</v>
      </c>
      <c r="I40" s="4" t="n">
        <v>117</v>
      </c>
      <c r="J40" s="4" t="n">
        <v>91</v>
      </c>
      <c r="K40" s="4" t="n">
        <v>0</v>
      </c>
      <c r="L40" s="4" t="n">
        <v>0</v>
      </c>
      <c r="M40" s="4" t="n">
        <v>0</v>
      </c>
      <c r="N40" s="4" t="n">
        <v>15</v>
      </c>
      <c r="O40" s="4" t="n">
        <v>6</v>
      </c>
      <c r="P40" s="4" t="n">
        <v>23</v>
      </c>
      <c r="Q40" s="4" t="n">
        <v>7</v>
      </c>
      <c r="R40" s="4" t="n">
        <v>59</v>
      </c>
      <c r="S40" s="4" t="n">
        <v>51</v>
      </c>
      <c r="T40" s="4" t="n">
        <v>31</v>
      </c>
      <c r="U40" s="4" t="n">
        <v>60</v>
      </c>
      <c r="V40" s="4" t="n">
        <v>0</v>
      </c>
    </row>
    <row r="41" customFormat="false" ht="14.25" hidden="false" customHeight="false" outlineLevel="0" collapsed="false">
      <c r="A41" s="23" t="n">
        <v>8057750</v>
      </c>
      <c r="B41" s="24" t="s">
        <v>122</v>
      </c>
      <c r="C41" s="4" t="s">
        <v>11</v>
      </c>
      <c r="D41" s="2" t="s">
        <v>11</v>
      </c>
      <c r="E41" s="2" t="s">
        <v>11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customFormat="false" ht="14.25" hidden="false" customHeight="false" outlineLevel="0" collapsed="false">
      <c r="A42" s="23" t="n">
        <v>8051900</v>
      </c>
      <c r="B42" s="24" t="s">
        <v>124</v>
      </c>
      <c r="C42" s="4" t="s">
        <v>6</v>
      </c>
      <c r="D42" s="13" t="n">
        <v>45818</v>
      </c>
      <c r="E42" s="25" t="n">
        <v>0.322916666666667</v>
      </c>
      <c r="F42" s="4" t="n">
        <v>254</v>
      </c>
      <c r="G42" s="4" t="n">
        <v>109</v>
      </c>
      <c r="H42" s="4" t="n">
        <v>85</v>
      </c>
      <c r="I42" s="4" t="n">
        <v>0</v>
      </c>
      <c r="J42" s="4" t="n">
        <v>60</v>
      </c>
      <c r="K42" s="4" t="n">
        <v>19</v>
      </c>
      <c r="L42" s="4" t="n">
        <v>90</v>
      </c>
      <c r="M42" s="4" t="n">
        <v>0</v>
      </c>
      <c r="N42" s="4" t="n">
        <v>0</v>
      </c>
      <c r="O42" s="4" t="n">
        <v>85</v>
      </c>
      <c r="P42" s="4" t="n">
        <v>0</v>
      </c>
      <c r="Q42" s="4" t="n">
        <v>0</v>
      </c>
      <c r="R42" s="4" t="n">
        <v>0</v>
      </c>
      <c r="S42" s="4" t="n">
        <v>0</v>
      </c>
      <c r="T42" s="4" t="n">
        <v>34</v>
      </c>
      <c r="U42" s="4" t="n">
        <v>1</v>
      </c>
      <c r="V42" s="4" t="n">
        <v>25</v>
      </c>
    </row>
    <row r="43" customFormat="false" ht="14.25" hidden="false" customHeight="false" outlineLevel="0" collapsed="false">
      <c r="A43" s="23" t="n">
        <v>8048700</v>
      </c>
      <c r="B43" s="24" t="s">
        <v>126</v>
      </c>
      <c r="C43" s="4" t="s">
        <v>11</v>
      </c>
      <c r="D43" s="2" t="s">
        <v>11</v>
      </c>
      <c r="E43" s="2" t="s">
        <v>11</v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4.25" hidden="false" customHeight="false" outlineLevel="0" collapsed="false">
      <c r="A44" s="23" t="n">
        <v>8040200</v>
      </c>
      <c r="B44" s="24" t="s">
        <v>129</v>
      </c>
      <c r="C44" s="4" t="s">
        <v>11</v>
      </c>
      <c r="D44" s="2" t="s">
        <v>11</v>
      </c>
      <c r="E44" s="2" t="s">
        <v>11</v>
      </c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customFormat="false" ht="14.25" hidden="false" customHeight="false" outlineLevel="0" collapsed="false">
      <c r="A45" s="23" t="n">
        <v>8042200</v>
      </c>
      <c r="B45" s="24" t="s">
        <v>131</v>
      </c>
      <c r="C45" s="4" t="s">
        <v>11</v>
      </c>
      <c r="D45" s="2" t="s">
        <v>11</v>
      </c>
      <c r="E45" s="2" t="s">
        <v>11</v>
      </c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customFormat="false" ht="14.25" hidden="false" customHeight="false" outlineLevel="0" collapsed="false">
      <c r="A46" s="23" t="n">
        <v>8042300</v>
      </c>
      <c r="B46" s="24" t="s">
        <v>133</v>
      </c>
      <c r="C46" s="4" t="s">
        <v>11</v>
      </c>
      <c r="D46" s="2" t="s">
        <v>11</v>
      </c>
      <c r="E46" s="2" t="s">
        <v>11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4.25" hidden="false" customHeight="false" outlineLevel="0" collapsed="false">
      <c r="A47" s="23" t="n">
        <v>8030200</v>
      </c>
      <c r="B47" s="24" t="s">
        <v>135</v>
      </c>
      <c r="C47" s="4" t="s">
        <v>11</v>
      </c>
      <c r="D47" s="2" t="s">
        <v>11</v>
      </c>
      <c r="E47" s="2" t="s">
        <v>11</v>
      </c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4.25" hidden="false" customHeight="false" outlineLevel="0" collapsed="false">
      <c r="A48" s="23" t="n">
        <v>8032400</v>
      </c>
      <c r="B48" s="24" t="s">
        <v>137</v>
      </c>
      <c r="C48" s="4" t="s">
        <v>11</v>
      </c>
      <c r="D48" s="2" t="s">
        <v>11</v>
      </c>
      <c r="E48" s="2" t="s">
        <v>11</v>
      </c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customFormat="false" ht="14.25" hidden="false" customHeight="false" outlineLevel="0" collapsed="false">
      <c r="A49" s="23" t="n">
        <v>8052300</v>
      </c>
      <c r="B49" s="24" t="s">
        <v>139</v>
      </c>
      <c r="C49" s="4" t="s">
        <v>544</v>
      </c>
      <c r="D49" s="13" t="n">
        <v>45819</v>
      </c>
      <c r="E49" s="25" t="n">
        <v>0.510416666666667</v>
      </c>
      <c r="F49" s="4" t="n">
        <v>256</v>
      </c>
      <c r="G49" s="4" t="n">
        <v>58</v>
      </c>
      <c r="H49" s="4" t="n">
        <v>0</v>
      </c>
      <c r="I49" s="4" t="n">
        <v>132</v>
      </c>
      <c r="J49" s="4" t="n">
        <v>66</v>
      </c>
      <c r="K49" s="4" t="n">
        <v>23</v>
      </c>
      <c r="L49" s="4" t="n">
        <v>0</v>
      </c>
      <c r="M49" s="4" t="n">
        <v>35</v>
      </c>
      <c r="N49" s="4" t="n">
        <v>0</v>
      </c>
      <c r="O49" s="4" t="n">
        <v>0</v>
      </c>
      <c r="P49" s="4" t="n">
        <v>0</v>
      </c>
      <c r="Q49" s="4" t="n">
        <v>55</v>
      </c>
      <c r="R49" s="4" t="n">
        <v>77</v>
      </c>
      <c r="S49" s="4" t="n">
        <v>0</v>
      </c>
      <c r="T49" s="4" t="n">
        <v>0</v>
      </c>
      <c r="U49" s="4" t="n">
        <v>54</v>
      </c>
      <c r="V49" s="4" t="n">
        <v>12</v>
      </c>
    </row>
    <row r="50" customFormat="false" ht="14.25" hidden="false" customHeight="false" outlineLevel="0" collapsed="false">
      <c r="A50" s="23" t="n">
        <v>8047000</v>
      </c>
      <c r="B50" s="24" t="s">
        <v>141</v>
      </c>
      <c r="C50" s="4" t="s">
        <v>11</v>
      </c>
      <c r="D50" s="2" t="s">
        <v>11</v>
      </c>
      <c r="E50" s="2" t="s">
        <v>11</v>
      </c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4.25" hidden="false" customHeight="false" outlineLevel="0" collapsed="false">
      <c r="A51" s="23" t="n">
        <v>8012600</v>
      </c>
      <c r="B51" s="24" t="s">
        <v>143</v>
      </c>
      <c r="C51" s="4" t="s">
        <v>11</v>
      </c>
      <c r="D51" s="2" t="s">
        <v>11</v>
      </c>
      <c r="E51" s="2" t="s">
        <v>11</v>
      </c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4.25" hidden="false" customHeight="false" outlineLevel="0" collapsed="false">
      <c r="A52" s="23" t="n">
        <v>8057925</v>
      </c>
      <c r="B52" s="24" t="s">
        <v>145</v>
      </c>
      <c r="C52" s="4" t="s">
        <v>11</v>
      </c>
      <c r="D52" s="2" t="s">
        <v>11</v>
      </c>
      <c r="E52" s="2" t="s">
        <v>11</v>
      </c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customFormat="false" ht="14.25" hidden="false" customHeight="false" outlineLevel="0" collapsed="false">
      <c r="A53" s="23" t="n">
        <v>9010710</v>
      </c>
      <c r="B53" s="24" t="s">
        <v>147</v>
      </c>
      <c r="C53" s="4" t="s">
        <v>11</v>
      </c>
      <c r="D53" s="2" t="s">
        <v>11</v>
      </c>
      <c r="E53" s="2" t="s">
        <v>11</v>
      </c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customFormat="false" ht="14.25" hidden="false" customHeight="false" outlineLevel="0" collapsed="false">
      <c r="A54" s="23" t="n">
        <v>9010695</v>
      </c>
      <c r="B54" s="24" t="s">
        <v>149</v>
      </c>
      <c r="C54" s="4" t="s">
        <v>544</v>
      </c>
      <c r="D54" s="13" t="n">
        <v>45820</v>
      </c>
      <c r="E54" s="25" t="n">
        <v>0.635416666666667</v>
      </c>
      <c r="F54" s="4" t="n">
        <v>658</v>
      </c>
      <c r="G54" s="4" t="n">
        <v>109</v>
      </c>
      <c r="H54" s="4" t="n">
        <v>76</v>
      </c>
      <c r="I54" s="4" t="n">
        <v>269</v>
      </c>
      <c r="J54" s="4" t="n">
        <v>204</v>
      </c>
      <c r="K54" s="4" t="n">
        <v>65</v>
      </c>
      <c r="L54" s="4" t="n">
        <v>22</v>
      </c>
      <c r="M54" s="4" t="n">
        <v>22</v>
      </c>
      <c r="N54" s="4" t="n">
        <v>24</v>
      </c>
      <c r="O54" s="4" t="n">
        <v>26</v>
      </c>
      <c r="P54" s="4" t="n">
        <v>26</v>
      </c>
      <c r="Q54" s="4" t="n">
        <v>38</v>
      </c>
      <c r="R54" s="4" t="n">
        <v>219</v>
      </c>
      <c r="S54" s="4" t="n">
        <v>12</v>
      </c>
      <c r="T54" s="4" t="n">
        <v>25</v>
      </c>
      <c r="U54" s="4" t="n">
        <v>144</v>
      </c>
      <c r="V54" s="4" t="n">
        <v>35</v>
      </c>
    </row>
    <row r="55" customFormat="false" ht="14.25" hidden="false" customHeight="false" outlineLevel="0" collapsed="false">
      <c r="A55" s="23" t="n">
        <v>9010690</v>
      </c>
      <c r="B55" s="24" t="s">
        <v>151</v>
      </c>
      <c r="C55" s="4" t="s">
        <v>6</v>
      </c>
      <c r="D55" s="13" t="n">
        <v>45820</v>
      </c>
      <c r="E55" s="25" t="n">
        <v>0.354166666666667</v>
      </c>
      <c r="F55" s="4" t="n">
        <v>390</v>
      </c>
      <c r="G55" s="4" t="n">
        <v>248</v>
      </c>
      <c r="H55" s="4" t="n">
        <v>203</v>
      </c>
      <c r="I55" s="4" t="n">
        <v>0</v>
      </c>
      <c r="J55" s="4" t="n">
        <v>52</v>
      </c>
      <c r="K55" s="4" t="n">
        <v>63</v>
      </c>
      <c r="L55" s="4" t="n">
        <v>185</v>
      </c>
      <c r="M55" s="4" t="n">
        <v>0</v>
      </c>
      <c r="N55" s="4" t="n">
        <v>1</v>
      </c>
      <c r="O55" s="4" t="n">
        <f aca="false">SUM(76+98)</f>
        <v>174</v>
      </c>
      <c r="P55" s="4" t="n">
        <f aca="false">SUM(14+14)</f>
        <v>28</v>
      </c>
      <c r="Q55" s="4" t="n">
        <v>0</v>
      </c>
      <c r="R55" s="4" t="n">
        <v>0</v>
      </c>
      <c r="S55" s="4" t="n">
        <v>0</v>
      </c>
      <c r="T55" s="4" t="n">
        <v>12</v>
      </c>
      <c r="U55" s="4" t="n">
        <v>1</v>
      </c>
      <c r="V55" s="4" t="n">
        <v>39</v>
      </c>
    </row>
    <row r="56" customFormat="false" ht="14.25" hidden="false" customHeight="false" outlineLevel="0" collapsed="false">
      <c r="A56" s="23" t="n">
        <v>9010685</v>
      </c>
      <c r="B56" s="24" t="s">
        <v>153</v>
      </c>
      <c r="C56" s="4" t="s">
        <v>11</v>
      </c>
      <c r="D56" s="2" t="s">
        <v>11</v>
      </c>
      <c r="E56" s="2" t="s">
        <v>11</v>
      </c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customFormat="false" ht="14.25" hidden="false" customHeight="false" outlineLevel="0" collapsed="false">
      <c r="A57" s="23" t="n">
        <v>8035000</v>
      </c>
      <c r="B57" s="24" t="s">
        <v>156</v>
      </c>
      <c r="C57" s="4" t="s">
        <v>11</v>
      </c>
      <c r="D57" s="2" t="s">
        <v>11</v>
      </c>
      <c r="E57" s="2" t="s">
        <v>11</v>
      </c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customFormat="false" ht="14.25" hidden="false" customHeight="false" outlineLevel="0" collapsed="false">
      <c r="A58" s="23" t="n">
        <v>8026400</v>
      </c>
      <c r="B58" s="24" t="s">
        <v>158</v>
      </c>
      <c r="C58" s="4" t="s">
        <v>11</v>
      </c>
      <c r="D58" s="2" t="s">
        <v>11</v>
      </c>
      <c r="E58" s="2" t="s">
        <v>11</v>
      </c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customFormat="false" ht="14.25" hidden="false" customHeight="false" outlineLevel="0" collapsed="false">
      <c r="A59" s="23" t="n">
        <v>8045500</v>
      </c>
      <c r="B59" s="24" t="s">
        <v>160</v>
      </c>
      <c r="C59" s="4" t="s">
        <v>11</v>
      </c>
      <c r="D59" s="2" t="s">
        <v>11</v>
      </c>
      <c r="E59" s="2" t="s">
        <v>11</v>
      </c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customFormat="false" ht="14.25" hidden="false" customHeight="false" outlineLevel="0" collapsed="false">
      <c r="A60" s="23" t="n">
        <v>8052900</v>
      </c>
      <c r="B60" s="24" t="s">
        <v>162</v>
      </c>
      <c r="C60" s="4" t="s">
        <v>544</v>
      </c>
      <c r="D60" s="13" t="n">
        <v>45820</v>
      </c>
      <c r="E60" s="25" t="n">
        <v>0.53125</v>
      </c>
      <c r="F60" s="4" t="n">
        <v>166</v>
      </c>
      <c r="G60" s="4" t="n">
        <v>0</v>
      </c>
      <c r="H60" s="4" t="n">
        <v>113</v>
      </c>
      <c r="I60" s="4" t="n">
        <v>53</v>
      </c>
      <c r="J60" s="4" t="n">
        <v>0</v>
      </c>
      <c r="K60" s="4" t="n">
        <v>0</v>
      </c>
      <c r="L60" s="4" t="n">
        <v>0</v>
      </c>
      <c r="M60" s="4" t="n">
        <v>0</v>
      </c>
      <c r="N60" s="4" t="n">
        <v>0</v>
      </c>
      <c r="O60" s="4" t="n">
        <v>0</v>
      </c>
      <c r="P60" s="4" t="n">
        <v>113</v>
      </c>
      <c r="Q60" s="4" t="n">
        <v>52</v>
      </c>
      <c r="R60" s="4" t="n">
        <v>0</v>
      </c>
      <c r="S60" s="4" t="n">
        <v>1</v>
      </c>
      <c r="T60" s="4" t="n">
        <v>0</v>
      </c>
      <c r="U60" s="4" t="n">
        <v>0</v>
      </c>
      <c r="V60" s="4" t="n">
        <v>0</v>
      </c>
    </row>
    <row r="61" customFormat="false" ht="14.25" hidden="false" customHeight="false" outlineLevel="0" collapsed="false">
      <c r="A61" s="23" t="n">
        <v>8054000</v>
      </c>
      <c r="B61" s="24" t="s">
        <v>164</v>
      </c>
      <c r="C61" s="4" t="s">
        <v>11</v>
      </c>
      <c r="D61" s="2" t="s">
        <v>11</v>
      </c>
      <c r="E61" s="2" t="s">
        <v>11</v>
      </c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customFormat="false" ht="14.25" hidden="false" customHeight="false" outlineLevel="0" collapsed="false">
      <c r="A62" s="23" t="n">
        <v>8053900</v>
      </c>
      <c r="B62" s="24" t="s">
        <v>166</v>
      </c>
      <c r="C62" s="4" t="s">
        <v>11</v>
      </c>
      <c r="D62" s="2" t="s">
        <v>11</v>
      </c>
      <c r="E62" s="2" t="s">
        <v>11</v>
      </c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customFormat="false" ht="14.25" hidden="false" customHeight="false" outlineLevel="0" collapsed="false">
      <c r="A63" s="23" t="n">
        <v>8055850</v>
      </c>
      <c r="B63" s="24" t="s">
        <v>168</v>
      </c>
      <c r="C63" s="4" t="s">
        <v>11</v>
      </c>
      <c r="D63" s="2" t="s">
        <v>11</v>
      </c>
      <c r="E63" s="2" t="s">
        <v>11</v>
      </c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customFormat="false" ht="14.25" hidden="false" customHeight="false" outlineLevel="0" collapsed="false">
      <c r="A64" s="23" t="n">
        <v>8056450</v>
      </c>
      <c r="B64" s="24" t="s">
        <v>170</v>
      </c>
      <c r="C64" s="4" t="s">
        <v>544</v>
      </c>
      <c r="D64" s="13" t="n">
        <v>45821</v>
      </c>
      <c r="E64" s="25" t="n">
        <v>0.322916666666667</v>
      </c>
      <c r="F64" s="4" t="n">
        <v>214</v>
      </c>
      <c r="G64" s="4" t="n">
        <v>66</v>
      </c>
      <c r="H64" s="4" t="n">
        <v>60</v>
      </c>
      <c r="I64" s="4" t="n">
        <v>61</v>
      </c>
      <c r="J64" s="4" t="n">
        <v>27</v>
      </c>
      <c r="K64" s="4" t="n">
        <v>4</v>
      </c>
      <c r="L64" s="4" t="n">
        <v>51</v>
      </c>
      <c r="M64" s="4" t="n">
        <v>11</v>
      </c>
      <c r="N64" s="4" t="n">
        <v>10</v>
      </c>
      <c r="O64" s="4" t="n">
        <v>39</v>
      </c>
      <c r="P64" s="4" t="n">
        <v>11</v>
      </c>
      <c r="Q64" s="4" t="n">
        <v>41</v>
      </c>
      <c r="R64" s="4" t="n">
        <v>4</v>
      </c>
      <c r="S64" s="4" t="n">
        <v>16</v>
      </c>
      <c r="T64" s="4" t="n">
        <v>10</v>
      </c>
      <c r="U64" s="4" t="n">
        <v>7</v>
      </c>
      <c r="V64" s="4" t="n">
        <v>10</v>
      </c>
    </row>
    <row r="65" customFormat="false" ht="14.25" hidden="false" customHeight="false" outlineLevel="0" collapsed="false">
      <c r="A65" s="23" t="n">
        <v>8025300</v>
      </c>
      <c r="B65" s="24" t="s">
        <v>172</v>
      </c>
      <c r="C65" s="4" t="s">
        <v>544</v>
      </c>
      <c r="D65" s="13" t="n">
        <v>45749</v>
      </c>
      <c r="E65" s="25" t="n">
        <v>0.322916666666667</v>
      </c>
      <c r="F65" s="4" t="n">
        <v>174</v>
      </c>
      <c r="G65" s="4" t="n">
        <v>6</v>
      </c>
      <c r="H65" s="4" t="n">
        <v>26</v>
      </c>
      <c r="I65" s="4" t="n">
        <v>68</v>
      </c>
      <c r="J65" s="4" t="n">
        <v>74</v>
      </c>
      <c r="K65" s="4" t="n">
        <v>3</v>
      </c>
      <c r="L65" s="4" t="n">
        <v>1</v>
      </c>
      <c r="M65" s="4" t="n">
        <v>2</v>
      </c>
      <c r="N65" s="4" t="n">
        <v>9</v>
      </c>
      <c r="O65" s="4" t="n">
        <v>11</v>
      </c>
      <c r="P65" s="4" t="n">
        <v>6</v>
      </c>
      <c r="Q65" s="4" t="n">
        <v>1</v>
      </c>
      <c r="R65" s="4" t="n">
        <v>63</v>
      </c>
      <c r="S65" s="4" t="n">
        <v>4</v>
      </c>
      <c r="T65" s="4" t="n">
        <v>1</v>
      </c>
      <c r="U65" s="4" t="n">
        <v>64</v>
      </c>
      <c r="V65" s="4" t="n">
        <v>9</v>
      </c>
    </row>
    <row r="66" customFormat="false" ht="14.25" hidden="false" customHeight="false" outlineLevel="0" collapsed="false">
      <c r="A66" s="23" t="n">
        <v>8045400</v>
      </c>
      <c r="B66" s="24" t="s">
        <v>174</v>
      </c>
      <c r="C66" s="4" t="s">
        <v>544</v>
      </c>
      <c r="D66" s="13" t="n">
        <v>45821</v>
      </c>
      <c r="E66" s="25" t="n">
        <v>0.625</v>
      </c>
      <c r="F66" s="4" t="n">
        <v>308</v>
      </c>
      <c r="G66" s="4" t="n">
        <v>29</v>
      </c>
      <c r="H66" s="4" t="n">
        <v>33</v>
      </c>
      <c r="I66" s="4" t="n">
        <v>129</v>
      </c>
      <c r="J66" s="4" t="n">
        <v>117</v>
      </c>
      <c r="K66" s="4" t="n">
        <v>23</v>
      </c>
      <c r="L66" s="4" t="n">
        <v>2</v>
      </c>
      <c r="M66" s="4" t="n">
        <v>4</v>
      </c>
      <c r="N66" s="4" t="n">
        <v>8</v>
      </c>
      <c r="O66" s="4" t="n">
        <v>7</v>
      </c>
      <c r="P66" s="4" t="n">
        <v>18</v>
      </c>
      <c r="Q66" s="4" t="n">
        <v>10</v>
      </c>
      <c r="R66" s="4" t="n">
        <v>102</v>
      </c>
      <c r="S66" s="4" t="n">
        <v>17</v>
      </c>
      <c r="T66" s="4" t="n">
        <v>20</v>
      </c>
      <c r="U66" s="4" t="n">
        <v>66</v>
      </c>
      <c r="V66" s="4" t="n">
        <v>31</v>
      </c>
    </row>
    <row r="67" customFormat="false" ht="14.25" hidden="false" customHeight="false" outlineLevel="0" collapsed="false">
      <c r="A67" s="23" t="n">
        <v>8014800</v>
      </c>
      <c r="B67" s="24" t="s">
        <v>176</v>
      </c>
      <c r="C67" s="4" t="s">
        <v>544</v>
      </c>
      <c r="D67" s="13" t="n">
        <v>45747</v>
      </c>
      <c r="E67" s="25" t="n">
        <v>0.322916666666667</v>
      </c>
      <c r="F67" s="4" t="n">
        <v>176</v>
      </c>
      <c r="G67" s="4" t="n">
        <v>18</v>
      </c>
      <c r="H67" s="4" t="n">
        <v>12</v>
      </c>
      <c r="I67" s="4" t="n">
        <v>59</v>
      </c>
      <c r="J67" s="4" t="n">
        <v>87</v>
      </c>
      <c r="K67" s="4" t="n">
        <v>3</v>
      </c>
      <c r="L67" s="4" t="n">
        <v>12</v>
      </c>
      <c r="M67" s="4" t="n">
        <v>3</v>
      </c>
      <c r="N67" s="4" t="n">
        <v>2</v>
      </c>
      <c r="O67" s="4" t="n">
        <v>3</v>
      </c>
      <c r="P67" s="4" t="n">
        <v>7</v>
      </c>
      <c r="Q67" s="4" t="n">
        <v>1</v>
      </c>
      <c r="R67" s="4" t="n">
        <v>58</v>
      </c>
      <c r="S67" s="4" t="n">
        <v>0</v>
      </c>
      <c r="T67" s="4" t="n">
        <v>9</v>
      </c>
      <c r="U67" s="4" t="n">
        <v>73</v>
      </c>
      <c r="V67" s="4" t="n">
        <v>5</v>
      </c>
    </row>
    <row r="68" customFormat="false" ht="14.25" hidden="false" customHeight="false" outlineLevel="0" collapsed="false">
      <c r="A68" s="23" t="n">
        <v>8033500</v>
      </c>
      <c r="B68" s="24" t="s">
        <v>178</v>
      </c>
      <c r="C68" s="4" t="s">
        <v>544</v>
      </c>
      <c r="D68" s="2" t="s">
        <v>11</v>
      </c>
      <c r="E68" s="2" t="s">
        <v>11</v>
      </c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customFormat="false" ht="14.25" hidden="false" customHeight="false" outlineLevel="0" collapsed="false">
      <c r="A69" s="23" t="n">
        <v>8039800</v>
      </c>
      <c r="B69" s="24" t="s">
        <v>180</v>
      </c>
      <c r="C69" s="4" t="s">
        <v>11</v>
      </c>
      <c r="D69" s="2" t="s">
        <v>11</v>
      </c>
      <c r="E69" s="2" t="s">
        <v>11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customFormat="false" ht="14.25" hidden="false" customHeight="false" outlineLevel="0" collapsed="false">
      <c r="A70" s="23" t="n">
        <v>8016800</v>
      </c>
      <c r="B70" s="24" t="s">
        <v>182</v>
      </c>
      <c r="C70" s="4" t="s">
        <v>11</v>
      </c>
      <c r="D70" s="2" t="s">
        <v>11</v>
      </c>
      <c r="E70" s="2" t="s">
        <v>11</v>
      </c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4.25" hidden="false" customHeight="false" outlineLevel="0" collapsed="false">
      <c r="A71" s="23" t="n">
        <v>8025700</v>
      </c>
      <c r="B71" s="24" t="s">
        <v>184</v>
      </c>
      <c r="C71" s="4" t="s">
        <v>11</v>
      </c>
      <c r="D71" s="2" t="s">
        <v>11</v>
      </c>
      <c r="E71" s="2" t="s">
        <v>11</v>
      </c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4.25" hidden="false" customHeight="false" outlineLevel="0" collapsed="false">
      <c r="A72" s="23" t="n">
        <v>8032000</v>
      </c>
      <c r="B72" s="24" t="s">
        <v>186</v>
      </c>
      <c r="C72" s="4" t="s">
        <v>11</v>
      </c>
      <c r="D72" s="2" t="s">
        <v>11</v>
      </c>
      <c r="E72" s="2" t="s">
        <v>11</v>
      </c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customFormat="false" ht="14.25" hidden="false" customHeight="false" outlineLevel="0" collapsed="false">
      <c r="A73" s="23" t="n">
        <v>8055100</v>
      </c>
      <c r="B73" s="24" t="s">
        <v>188</v>
      </c>
      <c r="C73" s="4" t="s">
        <v>11</v>
      </c>
      <c r="D73" s="2" t="s">
        <v>11</v>
      </c>
      <c r="E73" s="2" t="s">
        <v>11</v>
      </c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customFormat="false" ht="14.25" hidden="false" customHeight="false" outlineLevel="0" collapsed="false">
      <c r="A74" s="23" t="n">
        <v>8057970</v>
      </c>
      <c r="B74" s="24" t="s">
        <v>190</v>
      </c>
      <c r="C74" s="4" t="s">
        <v>544</v>
      </c>
      <c r="D74" s="13" t="n">
        <v>45824</v>
      </c>
      <c r="E74" s="25" t="n">
        <v>0.53125</v>
      </c>
      <c r="F74" s="4" t="n">
        <v>397</v>
      </c>
      <c r="G74" s="4" t="n">
        <v>188</v>
      </c>
      <c r="H74" s="4" t="n">
        <v>66</v>
      </c>
      <c r="I74" s="4" t="n">
        <v>67</v>
      </c>
      <c r="J74" s="4" t="n">
        <v>76</v>
      </c>
      <c r="K74" s="4" t="n">
        <v>93</v>
      </c>
      <c r="L74" s="4" t="n">
        <v>53</v>
      </c>
      <c r="M74" s="4" t="n">
        <v>42</v>
      </c>
      <c r="N74" s="4" t="n">
        <v>9</v>
      </c>
      <c r="O74" s="4" t="n">
        <v>44</v>
      </c>
      <c r="P74" s="4" t="n">
        <v>13</v>
      </c>
      <c r="Q74" s="4" t="n">
        <v>35</v>
      </c>
      <c r="R74" s="4" t="n">
        <v>21</v>
      </c>
      <c r="S74" s="4" t="n">
        <v>11</v>
      </c>
      <c r="T74" s="4" t="n">
        <v>5</v>
      </c>
      <c r="U74" s="4" t="n">
        <v>16</v>
      </c>
      <c r="V74" s="4" t="n">
        <v>55</v>
      </c>
    </row>
    <row r="75" customFormat="false" ht="14.25" hidden="false" customHeight="false" outlineLevel="0" collapsed="false">
      <c r="A75" s="23" t="n">
        <v>8057965</v>
      </c>
      <c r="B75" s="24" t="s">
        <v>192</v>
      </c>
      <c r="C75" s="4" t="s">
        <v>544</v>
      </c>
      <c r="D75" s="13" t="n">
        <v>45826</v>
      </c>
      <c r="E75" s="25" t="n">
        <v>0.65625</v>
      </c>
      <c r="F75" s="4" t="n">
        <v>353</v>
      </c>
      <c r="G75" s="4" t="n">
        <v>94</v>
      </c>
      <c r="H75" s="4" t="n">
        <v>149</v>
      </c>
      <c r="I75" s="4" t="n">
        <v>80</v>
      </c>
      <c r="J75" s="4" t="n">
        <v>30</v>
      </c>
      <c r="K75" s="4" t="n">
        <v>5</v>
      </c>
      <c r="L75" s="4" t="n">
        <v>76</v>
      </c>
      <c r="M75" s="4" t="n">
        <v>13</v>
      </c>
      <c r="N75" s="4" t="n">
        <v>43</v>
      </c>
      <c r="O75" s="4" t="n">
        <v>93</v>
      </c>
      <c r="P75" s="4" t="n">
        <v>13</v>
      </c>
      <c r="Q75" s="4" t="n">
        <v>25</v>
      </c>
      <c r="R75" s="4" t="n">
        <v>2</v>
      </c>
      <c r="S75" s="4" t="n">
        <v>53</v>
      </c>
      <c r="T75" s="4" t="n">
        <v>21</v>
      </c>
      <c r="U75" s="4" t="n">
        <v>3</v>
      </c>
      <c r="V75" s="4" t="n">
        <v>6</v>
      </c>
    </row>
    <row r="76" customFormat="false" ht="14.25" hidden="false" customHeight="false" outlineLevel="0" collapsed="false">
      <c r="A76" s="23" t="n">
        <v>8055800</v>
      </c>
      <c r="B76" s="24" t="s">
        <v>194</v>
      </c>
      <c r="C76" s="4" t="s">
        <v>544</v>
      </c>
      <c r="D76" s="13" t="n">
        <v>45827</v>
      </c>
      <c r="E76" s="25" t="n">
        <v>0.322916666666667</v>
      </c>
      <c r="F76" s="4" t="n">
        <v>157</v>
      </c>
      <c r="G76" s="4" t="n">
        <v>86</v>
      </c>
      <c r="H76" s="4" t="n">
        <v>65</v>
      </c>
      <c r="I76" s="4" t="n">
        <v>0</v>
      </c>
      <c r="J76" s="4" t="n">
        <v>6</v>
      </c>
      <c r="K76" s="4" t="n">
        <v>20</v>
      </c>
      <c r="L76" s="4" t="n">
        <v>66</v>
      </c>
      <c r="M76" s="4" t="n">
        <v>0</v>
      </c>
      <c r="N76" s="4" t="n">
        <v>0</v>
      </c>
      <c r="O76" s="4" t="n">
        <v>63</v>
      </c>
      <c r="P76" s="4" t="n">
        <v>2</v>
      </c>
      <c r="Q76" s="4" t="n">
        <v>0</v>
      </c>
      <c r="R76" s="4" t="n">
        <v>0</v>
      </c>
      <c r="S76" s="4" t="n">
        <v>0</v>
      </c>
      <c r="T76" s="4" t="n">
        <v>2</v>
      </c>
      <c r="U76" s="4" t="n">
        <v>0</v>
      </c>
      <c r="V76" s="4" t="n">
        <v>4</v>
      </c>
    </row>
    <row r="77" customFormat="false" ht="14.25" hidden="false" customHeight="false" outlineLevel="0" collapsed="false">
      <c r="A77" s="23" t="n">
        <v>8036600</v>
      </c>
      <c r="B77" s="24" t="s">
        <v>196</v>
      </c>
      <c r="C77" s="4" t="s">
        <v>6</v>
      </c>
      <c r="D77" s="13" t="n">
        <v>45765</v>
      </c>
      <c r="E77" s="25" t="n">
        <v>0.322916666666667</v>
      </c>
      <c r="F77" s="4" t="n">
        <v>433</v>
      </c>
      <c r="G77" s="4" t="n">
        <v>63</v>
      </c>
      <c r="H77" s="4" t="n">
        <v>113</v>
      </c>
      <c r="I77" s="4" t="n">
        <v>128</v>
      </c>
      <c r="J77" s="4" t="n">
        <v>129</v>
      </c>
      <c r="K77" s="4" t="n">
        <v>18</v>
      </c>
      <c r="L77" s="4" t="n">
        <v>44</v>
      </c>
      <c r="M77" s="4" t="n">
        <v>1</v>
      </c>
      <c r="N77" s="4" t="n">
        <v>16</v>
      </c>
      <c r="O77" s="4" t="n">
        <v>15</v>
      </c>
      <c r="P77" s="4" t="n">
        <v>82</v>
      </c>
      <c r="Q77" s="4" t="n">
        <v>5</v>
      </c>
      <c r="R77" s="4" t="n">
        <v>96</v>
      </c>
      <c r="S77" s="4" t="n">
        <v>27</v>
      </c>
      <c r="T77" s="4" t="n">
        <v>74</v>
      </c>
      <c r="U77" s="4" t="n">
        <v>47</v>
      </c>
      <c r="V77" s="4" t="n">
        <v>8</v>
      </c>
    </row>
    <row r="78" customFormat="false" ht="14.25" hidden="false" customHeight="false" outlineLevel="0" collapsed="false">
      <c r="A78" s="23" t="n">
        <v>8017200</v>
      </c>
      <c r="B78" s="24" t="s">
        <v>198</v>
      </c>
      <c r="C78" s="4" t="s">
        <v>11</v>
      </c>
      <c r="D78" s="2" t="s">
        <v>11</v>
      </c>
      <c r="E78" s="2" t="s">
        <v>11</v>
      </c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customFormat="false" ht="14.25" hidden="false" customHeight="false" outlineLevel="0" collapsed="false">
      <c r="A79" s="23" t="n">
        <v>8013200</v>
      </c>
      <c r="B79" s="24" t="s">
        <v>200</v>
      </c>
      <c r="C79" s="4" t="s">
        <v>11</v>
      </c>
      <c r="D79" s="2" t="s">
        <v>11</v>
      </c>
      <c r="E79" s="2" t="s">
        <v>11</v>
      </c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customFormat="false" ht="14.25" hidden="false" customHeight="false" outlineLevel="0" collapsed="false">
      <c r="A80" s="23" t="n">
        <v>8031700</v>
      </c>
      <c r="B80" s="24" t="s">
        <v>202</v>
      </c>
      <c r="C80" s="4" t="s">
        <v>544</v>
      </c>
      <c r="D80" s="13" t="n">
        <v>45827</v>
      </c>
      <c r="E80" s="25" t="n">
        <v>0.53125</v>
      </c>
      <c r="F80" s="57" t="n">
        <v>369</v>
      </c>
      <c r="G80" s="4" t="n">
        <v>162</v>
      </c>
      <c r="H80" s="4" t="n">
        <v>176</v>
      </c>
      <c r="I80" s="4" t="n">
        <v>0</v>
      </c>
      <c r="J80" s="4" t="n">
        <v>31</v>
      </c>
      <c r="K80" s="4" t="n">
        <v>22</v>
      </c>
      <c r="L80" s="4" t="n">
        <v>140</v>
      </c>
      <c r="M80" s="4" t="n">
        <v>0</v>
      </c>
      <c r="N80" s="4" t="n">
        <v>0</v>
      </c>
      <c r="O80" s="4" t="n">
        <v>168</v>
      </c>
      <c r="P80" s="4" t="n">
        <v>8</v>
      </c>
      <c r="Q80" s="4" t="n">
        <v>0</v>
      </c>
      <c r="R80" s="4" t="n">
        <v>0</v>
      </c>
      <c r="S80" s="4" t="n">
        <v>0</v>
      </c>
      <c r="T80" s="4" t="n">
        <v>7</v>
      </c>
      <c r="U80" s="4" t="n">
        <v>0</v>
      </c>
      <c r="V80" s="4" t="n">
        <v>24</v>
      </c>
    </row>
    <row r="81" customFormat="false" ht="14.25" hidden="false" customHeight="false" outlineLevel="0" collapsed="false">
      <c r="A81" s="23" t="n">
        <v>8026800</v>
      </c>
      <c r="B81" s="24" t="s">
        <v>204</v>
      </c>
      <c r="C81" s="4" t="s">
        <v>11</v>
      </c>
      <c r="D81" s="2" t="s">
        <v>11</v>
      </c>
      <c r="E81" s="2" t="s">
        <v>11</v>
      </c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customFormat="false" ht="14.25" hidden="false" customHeight="false" outlineLevel="0" collapsed="false">
      <c r="A82" s="23" t="n">
        <v>8025900</v>
      </c>
      <c r="B82" s="24" t="s">
        <v>206</v>
      </c>
      <c r="C82" s="4" t="s">
        <v>11</v>
      </c>
      <c r="D82" s="2" t="s">
        <v>11</v>
      </c>
      <c r="E82" s="2" t="s">
        <v>11</v>
      </c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customFormat="false" ht="14.25" hidden="false" customHeight="false" outlineLevel="0" collapsed="false">
      <c r="A83" s="23" t="n">
        <v>8026000</v>
      </c>
      <c r="B83" s="24" t="s">
        <v>208</v>
      </c>
      <c r="C83" s="4" t="s">
        <v>11</v>
      </c>
      <c r="D83" s="2" t="s">
        <v>11</v>
      </c>
      <c r="E83" s="2" t="s">
        <v>11</v>
      </c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customFormat="false" ht="14.25" hidden="false" customHeight="false" outlineLevel="0" collapsed="false">
      <c r="A84" s="23" t="n">
        <v>8026100</v>
      </c>
      <c r="B84" s="24" t="s">
        <v>210</v>
      </c>
      <c r="C84" s="4" t="s">
        <v>544</v>
      </c>
      <c r="D84" s="13" t="n">
        <v>45719</v>
      </c>
      <c r="E84" s="25" t="n">
        <v>0.385416666666667</v>
      </c>
      <c r="F84" s="4" t="n">
        <v>476</v>
      </c>
      <c r="G84" s="4" t="n">
        <v>25</v>
      </c>
      <c r="H84" s="4" t="n">
        <v>44</v>
      </c>
      <c r="I84" s="4" t="n">
        <v>195</v>
      </c>
      <c r="J84" s="4" t="n">
        <v>212</v>
      </c>
      <c r="K84" s="4" t="n">
        <v>16</v>
      </c>
      <c r="L84" s="4" t="n">
        <v>2</v>
      </c>
      <c r="M84" s="4" t="n">
        <v>7</v>
      </c>
      <c r="N84" s="4" t="n">
        <v>9</v>
      </c>
      <c r="O84" s="4" t="n">
        <v>3</v>
      </c>
      <c r="P84" s="4" t="n">
        <v>32</v>
      </c>
      <c r="Q84" s="4" t="n">
        <v>8</v>
      </c>
      <c r="R84" s="4" t="n">
        <v>174</v>
      </c>
      <c r="S84" s="4" t="n">
        <v>13</v>
      </c>
      <c r="T84" s="4" t="n">
        <v>21</v>
      </c>
      <c r="U84" s="4" t="n">
        <v>174</v>
      </c>
      <c r="V84" s="4" t="n">
        <v>17</v>
      </c>
    </row>
    <row r="85" customFormat="false" ht="14.25" hidden="false" customHeight="false" outlineLevel="0" collapsed="false">
      <c r="A85" s="23" t="n">
        <v>8053600</v>
      </c>
      <c r="B85" s="24" t="s">
        <v>212</v>
      </c>
      <c r="C85" s="4" t="s">
        <v>11</v>
      </c>
      <c r="D85" s="2" t="s">
        <v>11</v>
      </c>
      <c r="E85" s="2" t="s">
        <v>11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customFormat="false" ht="14.25" hidden="false" customHeight="false" outlineLevel="0" collapsed="false">
      <c r="A86" s="23" t="n">
        <v>8026700</v>
      </c>
      <c r="B86" s="24" t="s">
        <v>214</v>
      </c>
      <c r="C86" s="4" t="s">
        <v>11</v>
      </c>
      <c r="D86" s="2" t="s">
        <v>11</v>
      </c>
      <c r="E86" s="2" t="s">
        <v>11</v>
      </c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customFormat="false" ht="14.25" hidden="false" customHeight="false" outlineLevel="0" collapsed="false">
      <c r="A87" s="23" t="n">
        <v>8037000</v>
      </c>
      <c r="B87" s="24" t="s">
        <v>216</v>
      </c>
      <c r="C87" s="4" t="s">
        <v>11</v>
      </c>
      <c r="D87" s="2" t="s">
        <v>11</v>
      </c>
      <c r="E87" s="2" t="s">
        <v>11</v>
      </c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customFormat="false" ht="14.25" hidden="false" customHeight="false" outlineLevel="0" collapsed="false">
      <c r="A88" s="23" t="n">
        <v>8042600</v>
      </c>
      <c r="B88" s="24" t="s">
        <v>218</v>
      </c>
      <c r="C88" s="4" t="s">
        <v>544</v>
      </c>
      <c r="D88" s="13" t="n">
        <v>45723</v>
      </c>
      <c r="E88" s="25" t="n">
        <v>0.354166666666667</v>
      </c>
      <c r="F88" s="4" t="n">
        <v>242</v>
      </c>
      <c r="G88" s="4" t="n">
        <v>98</v>
      </c>
      <c r="H88" s="4" t="n">
        <v>100</v>
      </c>
      <c r="I88" s="4" t="n">
        <v>16</v>
      </c>
      <c r="J88" s="4" t="n">
        <v>28</v>
      </c>
      <c r="K88" s="4" t="n">
        <v>7</v>
      </c>
      <c r="L88" s="4" t="n">
        <v>76</v>
      </c>
      <c r="M88" s="4" t="n">
        <v>15</v>
      </c>
      <c r="N88" s="4" t="n">
        <v>6</v>
      </c>
      <c r="O88" s="4" t="n">
        <v>65</v>
      </c>
      <c r="P88" s="4" t="n">
        <v>29</v>
      </c>
      <c r="Q88" s="4" t="n">
        <v>7</v>
      </c>
      <c r="R88" s="4" t="n">
        <v>6</v>
      </c>
      <c r="S88" s="4" t="n">
        <v>3</v>
      </c>
      <c r="T88" s="4" t="n">
        <v>19</v>
      </c>
      <c r="U88" s="4" t="n">
        <v>6</v>
      </c>
      <c r="V88" s="4" t="n">
        <v>3</v>
      </c>
    </row>
    <row r="89" customFormat="false" ht="14.25" hidden="false" customHeight="false" outlineLevel="0" collapsed="false">
      <c r="A89" s="23" t="n">
        <v>8042700</v>
      </c>
      <c r="B89" s="24" t="s">
        <v>220</v>
      </c>
      <c r="C89" s="4" t="s">
        <v>11</v>
      </c>
      <c r="D89" s="2" t="s">
        <v>11</v>
      </c>
      <c r="E89" s="2" t="s">
        <v>11</v>
      </c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customFormat="false" ht="14.25" hidden="false" customHeight="false" outlineLevel="0" collapsed="false">
      <c r="A90" s="23" t="n">
        <v>8026600</v>
      </c>
      <c r="B90" s="24" t="s">
        <v>222</v>
      </c>
      <c r="C90" s="4" t="s">
        <v>11</v>
      </c>
      <c r="D90" s="2" t="s">
        <v>11</v>
      </c>
      <c r="E90" s="2" t="s">
        <v>11</v>
      </c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customFormat="false" ht="14.25" hidden="false" customHeight="false" outlineLevel="0" collapsed="false">
      <c r="A91" s="23" t="n">
        <v>8038300</v>
      </c>
      <c r="B91" s="24" t="s">
        <v>224</v>
      </c>
      <c r="C91" s="4" t="s">
        <v>11</v>
      </c>
      <c r="D91" s="2" t="s">
        <v>11</v>
      </c>
      <c r="E91" s="2" t="s">
        <v>11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customFormat="false" ht="14.25" hidden="false" customHeight="false" outlineLevel="0" collapsed="false">
      <c r="A92" s="23" t="n">
        <v>8026500</v>
      </c>
      <c r="B92" s="24" t="s">
        <v>227</v>
      </c>
      <c r="C92" s="4" t="s">
        <v>11</v>
      </c>
      <c r="D92" s="2" t="s">
        <v>11</v>
      </c>
      <c r="E92" s="2" t="s">
        <v>11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customFormat="false" ht="14.25" hidden="false" customHeight="false" outlineLevel="0" collapsed="false">
      <c r="A93" s="23" t="n">
        <v>8032700</v>
      </c>
      <c r="B93" s="24" t="s">
        <v>229</v>
      </c>
      <c r="C93" s="4" t="s">
        <v>544</v>
      </c>
      <c r="D93" s="13" t="n">
        <v>45754</v>
      </c>
      <c r="E93" s="25" t="n">
        <v>0.53125</v>
      </c>
      <c r="F93" s="4" t="n">
        <v>81</v>
      </c>
      <c r="G93" s="4" t="n">
        <v>3</v>
      </c>
      <c r="H93" s="4" t="n">
        <v>9</v>
      </c>
      <c r="I93" s="4" t="n">
        <v>29</v>
      </c>
      <c r="J93" s="4" t="n">
        <v>40</v>
      </c>
      <c r="K93" s="4" t="n">
        <v>0</v>
      </c>
      <c r="L93" s="4" t="n">
        <v>0</v>
      </c>
      <c r="M93" s="4" t="n">
        <v>3</v>
      </c>
      <c r="N93" s="4" t="n">
        <v>2</v>
      </c>
      <c r="O93" s="4" t="n">
        <v>0</v>
      </c>
      <c r="P93" s="4" t="n">
        <v>7</v>
      </c>
      <c r="Q93" s="4" t="n">
        <v>3</v>
      </c>
      <c r="R93" s="4" t="n">
        <v>23</v>
      </c>
      <c r="S93" s="4" t="n">
        <v>3</v>
      </c>
      <c r="T93" s="4" t="n">
        <v>6</v>
      </c>
      <c r="U93" s="4" t="n">
        <v>34</v>
      </c>
      <c r="V93" s="4" t="n">
        <v>0</v>
      </c>
    </row>
    <row r="94" customFormat="false" ht="14.25" hidden="false" customHeight="false" outlineLevel="0" collapsed="false">
      <c r="A94" s="23" t="n">
        <v>8006100</v>
      </c>
      <c r="B94" s="24" t="s">
        <v>231</v>
      </c>
      <c r="C94" s="4" t="s">
        <v>11</v>
      </c>
      <c r="D94" s="2" t="s">
        <v>11</v>
      </c>
      <c r="E94" s="2" t="s">
        <v>11</v>
      </c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customFormat="false" ht="14.25" hidden="false" customHeight="false" outlineLevel="0" collapsed="false">
      <c r="A95" s="23" t="n">
        <v>8025400</v>
      </c>
      <c r="B95" s="24" t="s">
        <v>233</v>
      </c>
      <c r="C95" s="4" t="s">
        <v>11</v>
      </c>
      <c r="D95" s="2" t="s">
        <v>11</v>
      </c>
      <c r="E95" s="2" t="s">
        <v>11</v>
      </c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customFormat="false" ht="14.25" hidden="false" customHeight="false" outlineLevel="0" collapsed="false">
      <c r="A96" s="23" t="n">
        <v>8022000</v>
      </c>
      <c r="B96" s="24" t="s">
        <v>235</v>
      </c>
      <c r="C96" s="4" t="s">
        <v>11</v>
      </c>
      <c r="D96" s="2" t="s">
        <v>11</v>
      </c>
      <c r="E96" s="2" t="s">
        <v>11</v>
      </c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customFormat="false" ht="14.25" hidden="false" customHeight="false" outlineLevel="0" collapsed="false">
      <c r="A97" s="23" t="n">
        <v>8010200</v>
      </c>
      <c r="B97" s="24" t="s">
        <v>237</v>
      </c>
      <c r="C97" s="4" t="s">
        <v>11</v>
      </c>
      <c r="D97" s="2" t="s">
        <v>11</v>
      </c>
      <c r="E97" s="2" t="s">
        <v>11</v>
      </c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customFormat="false" ht="14.25" hidden="false" customHeight="false" outlineLevel="0" collapsed="false">
      <c r="A98" s="23" t="n">
        <v>8054700</v>
      </c>
      <c r="B98" s="24" t="s">
        <v>240</v>
      </c>
      <c r="C98" s="4" t="s">
        <v>11</v>
      </c>
      <c r="D98" s="2" t="s">
        <v>11</v>
      </c>
      <c r="E98" s="2" t="s">
        <v>11</v>
      </c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customFormat="false" ht="14.25" hidden="false" customHeight="false" outlineLevel="0" collapsed="false">
      <c r="A99" s="23" t="n">
        <v>8008800</v>
      </c>
      <c r="B99" s="24" t="s">
        <v>242</v>
      </c>
      <c r="C99" s="4" t="s">
        <v>11</v>
      </c>
      <c r="D99" s="2" t="s">
        <v>11</v>
      </c>
      <c r="E99" s="2" t="s">
        <v>11</v>
      </c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customFormat="false" ht="14.25" hidden="false" customHeight="false" outlineLevel="0" collapsed="false">
      <c r="A100" s="23" t="n">
        <v>8009500</v>
      </c>
      <c r="B100" s="24" t="s">
        <v>244</v>
      </c>
      <c r="C100" s="4" t="s">
        <v>11</v>
      </c>
      <c r="D100" s="2" t="s">
        <v>11</v>
      </c>
      <c r="E100" s="2" t="s">
        <v>11</v>
      </c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customFormat="false" ht="14.25" hidden="false" customHeight="false" outlineLevel="0" collapsed="false">
      <c r="A101" s="23" t="n">
        <v>8005700</v>
      </c>
      <c r="B101" s="24" t="s">
        <v>247</v>
      </c>
      <c r="C101" s="4" t="s">
        <v>11</v>
      </c>
      <c r="D101" s="2" t="s">
        <v>11</v>
      </c>
      <c r="E101" s="2" t="s">
        <v>11</v>
      </c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customFormat="false" ht="14.25" hidden="false" customHeight="false" outlineLevel="0" collapsed="false">
      <c r="A102" s="23" t="n">
        <v>8007100</v>
      </c>
      <c r="B102" s="24" t="s">
        <v>249</v>
      </c>
      <c r="C102" s="4" t="s">
        <v>11</v>
      </c>
      <c r="D102" s="2" t="s">
        <v>11</v>
      </c>
      <c r="E102" s="2" t="s">
        <v>11</v>
      </c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customFormat="false" ht="14.25" hidden="false" customHeight="false" outlineLevel="0" collapsed="false">
      <c r="A103" s="23" t="n">
        <v>8027600</v>
      </c>
      <c r="B103" s="24" t="s">
        <v>251</v>
      </c>
      <c r="C103" s="4" t="s">
        <v>11</v>
      </c>
      <c r="D103" s="2" t="s">
        <v>11</v>
      </c>
      <c r="E103" s="2" t="s">
        <v>11</v>
      </c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customFormat="false" ht="14.25" hidden="false" customHeight="false" outlineLevel="0" collapsed="false">
      <c r="A104" s="23" t="n">
        <v>8054100</v>
      </c>
      <c r="B104" s="24" t="s">
        <v>253</v>
      </c>
      <c r="C104" s="4" t="s">
        <v>544</v>
      </c>
      <c r="D104" s="13" t="n">
        <v>45827</v>
      </c>
      <c r="E104" s="58" t="n">
        <v>0.65625</v>
      </c>
      <c r="F104" s="4" t="n">
        <v>368</v>
      </c>
      <c r="G104" s="4" t="n">
        <v>60</v>
      </c>
      <c r="H104" s="4" t="n">
        <v>0</v>
      </c>
      <c r="I104" s="4" t="n">
        <v>169</v>
      </c>
      <c r="J104" s="4" t="n">
        <v>139</v>
      </c>
      <c r="K104" s="4" t="n">
        <v>37</v>
      </c>
      <c r="L104" s="4" t="n">
        <v>0</v>
      </c>
      <c r="M104" s="4" t="n">
        <v>23</v>
      </c>
      <c r="N104" s="4" t="n">
        <v>0</v>
      </c>
      <c r="O104" s="4" t="n">
        <v>0</v>
      </c>
      <c r="P104" s="4" t="n">
        <v>0</v>
      </c>
      <c r="Q104" s="4" t="n">
        <v>33</v>
      </c>
      <c r="R104" s="4" t="n">
        <v>136</v>
      </c>
      <c r="S104" s="4" t="n">
        <v>0</v>
      </c>
      <c r="T104" s="4" t="n">
        <v>98</v>
      </c>
      <c r="U104" s="4" t="n">
        <v>0</v>
      </c>
      <c r="V104" s="4" t="n">
        <v>41</v>
      </c>
    </row>
    <row r="105" customFormat="false" ht="14.25" hidden="false" customHeight="false" outlineLevel="0" collapsed="false">
      <c r="A105" s="23" t="n">
        <v>8051500</v>
      </c>
      <c r="B105" s="24" t="s">
        <v>255</v>
      </c>
      <c r="C105" s="4" t="s">
        <v>544</v>
      </c>
      <c r="D105" s="13" t="n">
        <v>45828</v>
      </c>
      <c r="E105" s="25" t="n">
        <v>0.625</v>
      </c>
      <c r="F105" s="4" t="n">
        <v>255</v>
      </c>
      <c r="G105" s="4" t="n">
        <v>45</v>
      </c>
      <c r="H105" s="4" t="n">
        <v>36</v>
      </c>
      <c r="I105" s="4" t="n">
        <v>67</v>
      </c>
      <c r="J105" s="4" t="n">
        <v>107</v>
      </c>
      <c r="K105" s="4" t="n">
        <v>36</v>
      </c>
      <c r="L105" s="4" t="n">
        <v>7</v>
      </c>
      <c r="M105" s="4" t="n">
        <v>2</v>
      </c>
      <c r="N105" s="4" t="n">
        <v>9</v>
      </c>
      <c r="O105" s="4" t="n">
        <v>12</v>
      </c>
      <c r="P105" s="4" t="n">
        <v>15</v>
      </c>
      <c r="Q105" s="4" t="n">
        <v>0</v>
      </c>
      <c r="R105" s="4" t="n">
        <v>63</v>
      </c>
      <c r="S105" s="4" t="n">
        <v>4</v>
      </c>
      <c r="T105" s="4" t="n">
        <v>16</v>
      </c>
      <c r="U105" s="4" t="n">
        <v>61</v>
      </c>
      <c r="V105" s="4" t="n">
        <v>30</v>
      </c>
    </row>
    <row r="106" customFormat="false" ht="14.25" hidden="false" customHeight="false" outlineLevel="0" collapsed="false">
      <c r="A106" s="23" t="n">
        <v>8049800</v>
      </c>
      <c r="B106" s="24" t="s">
        <v>257</v>
      </c>
      <c r="C106" s="4" t="s">
        <v>11</v>
      </c>
      <c r="D106" s="2" t="s">
        <v>11</v>
      </c>
      <c r="E106" s="2" t="s">
        <v>11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customFormat="false" ht="14.25" hidden="false" customHeight="false" outlineLevel="0" collapsed="false">
      <c r="A107" s="23" t="n">
        <v>8054400</v>
      </c>
      <c r="B107" s="24" t="s">
        <v>259</v>
      </c>
      <c r="C107" s="4" t="s">
        <v>11</v>
      </c>
      <c r="D107" s="2" t="s">
        <v>11</v>
      </c>
      <c r="E107" s="2" t="s">
        <v>11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customFormat="false" ht="14.25" hidden="false" customHeight="false" outlineLevel="0" collapsed="false">
      <c r="A108" s="23" t="n">
        <v>8033150</v>
      </c>
      <c r="B108" s="24" t="s">
        <v>261</v>
      </c>
      <c r="C108" s="4" t="s">
        <v>544</v>
      </c>
      <c r="D108" s="13" t="n">
        <v>45831</v>
      </c>
      <c r="E108" s="25" t="n">
        <v>0.322916666666667</v>
      </c>
      <c r="F108" s="4" t="n">
        <v>429</v>
      </c>
      <c r="G108" s="4" t="n">
        <v>159</v>
      </c>
      <c r="H108" s="4" t="n">
        <v>266</v>
      </c>
      <c r="I108" s="4" t="n">
        <v>4</v>
      </c>
      <c r="J108" s="4" t="n">
        <v>0</v>
      </c>
      <c r="K108" s="4" t="n">
        <v>0</v>
      </c>
      <c r="L108" s="4" t="n">
        <v>150</v>
      </c>
      <c r="M108" s="4" t="n">
        <v>9</v>
      </c>
      <c r="N108" s="4" t="n">
        <v>5</v>
      </c>
      <c r="O108" s="4" t="n">
        <v>261</v>
      </c>
      <c r="P108" s="4" t="n">
        <v>0</v>
      </c>
      <c r="Q108" s="4" t="n">
        <v>3</v>
      </c>
      <c r="R108" s="4" t="n">
        <v>0</v>
      </c>
      <c r="S108" s="4" t="n">
        <v>1</v>
      </c>
      <c r="T108" s="4" t="n">
        <v>0</v>
      </c>
      <c r="U108" s="4" t="n">
        <v>0</v>
      </c>
      <c r="V108" s="4" t="n">
        <v>0</v>
      </c>
    </row>
    <row r="109" customFormat="false" ht="14.25" hidden="false" customHeight="false" outlineLevel="0" collapsed="false">
      <c r="A109" s="23" t="n">
        <v>8039900</v>
      </c>
      <c r="B109" s="24" t="s">
        <v>263</v>
      </c>
      <c r="C109" s="4" t="s">
        <v>544</v>
      </c>
      <c r="D109" s="13" t="n">
        <v>45831</v>
      </c>
      <c r="E109" s="25" t="n">
        <v>0.65625</v>
      </c>
      <c r="F109" s="4" t="n">
        <v>308</v>
      </c>
      <c r="G109" s="4" t="n">
        <v>100</v>
      </c>
      <c r="H109" s="4" t="n">
        <v>100</v>
      </c>
      <c r="I109" s="4" t="n">
        <v>61</v>
      </c>
      <c r="J109" s="4" t="n">
        <v>47</v>
      </c>
      <c r="K109" s="4" t="n">
        <v>4</v>
      </c>
      <c r="L109" s="4" t="n">
        <v>80</v>
      </c>
      <c r="M109" s="4" t="n">
        <v>16</v>
      </c>
      <c r="N109" s="4" t="n">
        <v>12</v>
      </c>
      <c r="O109" s="4" t="n">
        <v>80</v>
      </c>
      <c r="P109" s="4" t="n">
        <v>8</v>
      </c>
      <c r="Q109" s="4" t="n">
        <v>17</v>
      </c>
      <c r="R109" s="4" t="n">
        <v>35</v>
      </c>
      <c r="S109" s="4" t="n">
        <v>9</v>
      </c>
      <c r="T109" s="4" t="n">
        <v>8</v>
      </c>
      <c r="U109" s="4" t="n">
        <v>36</v>
      </c>
      <c r="V109" s="4" t="n">
        <v>3</v>
      </c>
    </row>
    <row r="110" customFormat="false" ht="14.25" hidden="false" customHeight="false" outlineLevel="0" collapsed="false">
      <c r="A110" s="23" t="n">
        <v>8030800</v>
      </c>
      <c r="B110" s="24" t="s">
        <v>265</v>
      </c>
      <c r="C110" s="4" t="s">
        <v>6</v>
      </c>
      <c r="D110" s="13" t="n">
        <v>45751</v>
      </c>
      <c r="E110" s="25" t="n">
        <v>0.322916666666667</v>
      </c>
      <c r="F110" s="4" t="n">
        <v>284</v>
      </c>
      <c r="G110" s="4" t="n">
        <v>43</v>
      </c>
      <c r="H110" s="4" t="n">
        <v>9</v>
      </c>
      <c r="I110" s="4" t="n">
        <v>210</v>
      </c>
      <c r="J110" s="4" t="n">
        <v>22</v>
      </c>
      <c r="K110" s="4" t="n">
        <v>33</v>
      </c>
      <c r="L110" s="4" t="n">
        <v>10</v>
      </c>
      <c r="M110" s="4" t="n">
        <v>0</v>
      </c>
      <c r="N110" s="4" t="n">
        <v>3</v>
      </c>
      <c r="O110" s="4" t="n">
        <v>4</v>
      </c>
      <c r="P110" s="4" t="n">
        <v>2</v>
      </c>
      <c r="Q110" s="4" t="n">
        <v>65</v>
      </c>
      <c r="R110" s="4" t="n">
        <v>145</v>
      </c>
      <c r="S110" s="4" t="n">
        <v>0</v>
      </c>
      <c r="T110" s="4" t="n">
        <v>1</v>
      </c>
      <c r="U110" s="4" t="n">
        <v>21</v>
      </c>
      <c r="V110" s="4" t="n">
        <v>0</v>
      </c>
    </row>
    <row r="111" customFormat="false" ht="14.25" hidden="false" customHeight="false" outlineLevel="0" collapsed="false">
      <c r="A111" s="23" t="n">
        <v>8028100</v>
      </c>
      <c r="B111" s="24" t="s">
        <v>267</v>
      </c>
      <c r="C111" s="4" t="s">
        <v>11</v>
      </c>
      <c r="D111" s="2" t="s">
        <v>11</v>
      </c>
      <c r="E111" s="2" t="s">
        <v>11</v>
      </c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customFormat="false" ht="14.25" hidden="false" customHeight="false" outlineLevel="0" collapsed="false">
      <c r="A112" s="23" t="n">
        <v>8054900</v>
      </c>
      <c r="B112" s="24" t="s">
        <v>269</v>
      </c>
      <c r="C112" s="4" t="s">
        <v>544</v>
      </c>
      <c r="D112" s="13" t="n">
        <v>45832</v>
      </c>
      <c r="E112" s="25" t="n">
        <v>0.333333333333333</v>
      </c>
      <c r="F112" s="4" t="n">
        <v>356</v>
      </c>
      <c r="G112" s="4" t="n">
        <v>0</v>
      </c>
      <c r="H112" s="4" t="n">
        <v>49</v>
      </c>
      <c r="I112" s="4" t="n">
        <v>117</v>
      </c>
      <c r="J112" s="4" t="n">
        <v>190</v>
      </c>
      <c r="K112" s="4" t="n">
        <v>0</v>
      </c>
      <c r="L112" s="4" t="n">
        <v>0</v>
      </c>
      <c r="M112" s="4" t="n">
        <v>0</v>
      </c>
      <c r="N112" s="4" t="n">
        <v>2</v>
      </c>
      <c r="O112" s="4" t="n">
        <v>0</v>
      </c>
      <c r="P112" s="4" t="n">
        <v>47</v>
      </c>
      <c r="Q112" s="4" t="n">
        <v>0</v>
      </c>
      <c r="R112" s="4" t="n">
        <v>111</v>
      </c>
      <c r="S112" s="4" t="n">
        <v>6</v>
      </c>
      <c r="T112" s="4" t="n">
        <v>101</v>
      </c>
      <c r="U112" s="4" t="n">
        <v>89</v>
      </c>
      <c r="V112" s="4" t="n">
        <v>0</v>
      </c>
    </row>
    <row r="113" customFormat="false" ht="14.25" hidden="false" customHeight="false" outlineLevel="0" collapsed="false">
      <c r="A113" s="23" t="n">
        <v>8023900</v>
      </c>
      <c r="B113" s="24" t="s">
        <v>271</v>
      </c>
      <c r="C113" s="4" t="s">
        <v>11</v>
      </c>
      <c r="D113" s="2" t="s">
        <v>11</v>
      </c>
      <c r="E113" s="2" t="s">
        <v>11</v>
      </c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customFormat="false" ht="14.25" hidden="false" customHeight="false" outlineLevel="0" collapsed="false">
      <c r="A114" s="23" t="n">
        <v>8023100</v>
      </c>
      <c r="B114" s="24" t="s">
        <v>273</v>
      </c>
      <c r="C114" s="4" t="s">
        <v>11</v>
      </c>
      <c r="D114" s="2" t="s">
        <v>11</v>
      </c>
      <c r="E114" s="2" t="s">
        <v>11</v>
      </c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4.25" hidden="false" customHeight="false" outlineLevel="0" collapsed="false">
      <c r="A115" s="23" t="n">
        <v>8002100</v>
      </c>
      <c r="B115" s="24" t="s">
        <v>275</v>
      </c>
      <c r="C115" s="4" t="s">
        <v>544</v>
      </c>
      <c r="D115" s="13" t="n">
        <v>45727</v>
      </c>
      <c r="E115" s="25" t="n">
        <v>0.677083333333333</v>
      </c>
      <c r="F115" s="4" t="n">
        <v>469</v>
      </c>
      <c r="G115" s="4" t="n">
        <v>240</v>
      </c>
      <c r="H115" s="4" t="n">
        <v>188</v>
      </c>
      <c r="I115" s="4" t="n">
        <v>21</v>
      </c>
      <c r="J115" s="59" t="n">
        <v>20</v>
      </c>
      <c r="K115" s="59" t="n">
        <v>4</v>
      </c>
      <c r="L115" s="59" t="n">
        <v>227</v>
      </c>
      <c r="M115" s="59" t="n">
        <v>9</v>
      </c>
      <c r="N115" s="59" t="n">
        <v>13</v>
      </c>
      <c r="O115" s="59" t="n">
        <v>164</v>
      </c>
      <c r="P115" s="59" t="n">
        <v>11</v>
      </c>
      <c r="Q115" s="59" t="n">
        <v>13</v>
      </c>
      <c r="R115" s="59" t="n">
        <v>1</v>
      </c>
      <c r="S115" s="59" t="n">
        <v>7</v>
      </c>
      <c r="T115" s="59" t="n">
        <v>12</v>
      </c>
      <c r="U115" s="59" t="n">
        <v>3</v>
      </c>
      <c r="V115" s="59" t="n">
        <v>5</v>
      </c>
    </row>
    <row r="116" customFormat="false" ht="14.25" hidden="false" customHeight="false" outlineLevel="0" collapsed="false">
      <c r="A116" s="23" t="n">
        <v>8002000</v>
      </c>
      <c r="B116" s="24" t="s">
        <v>278</v>
      </c>
      <c r="C116" s="4" t="s">
        <v>11</v>
      </c>
      <c r="D116" s="2" t="s">
        <v>11</v>
      </c>
      <c r="E116" s="2" t="s">
        <v>11</v>
      </c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customFormat="false" ht="14.25" hidden="false" customHeight="false" outlineLevel="0" collapsed="false">
      <c r="A117" s="23" t="n">
        <v>8018200</v>
      </c>
      <c r="B117" s="24" t="s">
        <v>280</v>
      </c>
      <c r="C117" s="4" t="s">
        <v>11</v>
      </c>
      <c r="D117" s="2" t="s">
        <v>11</v>
      </c>
      <c r="E117" s="2" t="s">
        <v>11</v>
      </c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customFormat="false" ht="14.25" hidden="false" customHeight="false" outlineLevel="0" collapsed="false">
      <c r="A118" s="23" t="n">
        <v>8056200</v>
      </c>
      <c r="B118" s="24" t="s">
        <v>282</v>
      </c>
      <c r="C118" s="4" t="s">
        <v>11</v>
      </c>
      <c r="D118" s="2" t="s">
        <v>11</v>
      </c>
      <c r="E118" s="2" t="s">
        <v>11</v>
      </c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customFormat="false" ht="14.25" hidden="false" customHeight="false" outlineLevel="0" collapsed="false">
      <c r="A119" s="23" t="n">
        <v>8050600</v>
      </c>
      <c r="B119" s="24" t="s">
        <v>284</v>
      </c>
      <c r="C119" s="4" t="s">
        <v>11</v>
      </c>
      <c r="D119" s="2" t="s">
        <v>11</v>
      </c>
      <c r="E119" s="2" t="s">
        <v>11</v>
      </c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customFormat="false" ht="14.25" hidden="false" customHeight="false" outlineLevel="0" collapsed="false">
      <c r="A120" s="23" t="n">
        <v>9010720</v>
      </c>
      <c r="B120" s="24" t="s">
        <v>286</v>
      </c>
      <c r="C120" s="4" t="s">
        <v>11</v>
      </c>
      <c r="D120" s="2" t="s">
        <v>11</v>
      </c>
      <c r="E120" s="2" t="s">
        <v>11</v>
      </c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customFormat="false" ht="14.25" hidden="false" customHeight="false" outlineLevel="0" collapsed="false">
      <c r="A121" s="23" t="n">
        <v>8057150</v>
      </c>
      <c r="B121" s="24" t="s">
        <v>288</v>
      </c>
      <c r="C121" s="4" t="s">
        <v>11</v>
      </c>
      <c r="D121" s="2" t="s">
        <v>11</v>
      </c>
      <c r="E121" s="2" t="s">
        <v>11</v>
      </c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customFormat="false" ht="14.25" hidden="false" customHeight="false" outlineLevel="0" collapsed="false">
      <c r="A122" s="23" t="n">
        <v>8057100</v>
      </c>
      <c r="B122" s="24" t="s">
        <v>290</v>
      </c>
      <c r="C122" s="4" t="s">
        <v>11</v>
      </c>
      <c r="D122" s="2" t="s">
        <v>11</v>
      </c>
      <c r="E122" s="2" t="s">
        <v>11</v>
      </c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customFormat="false" ht="14.25" hidden="false" customHeight="false" outlineLevel="0" collapsed="false">
      <c r="A123" s="23" t="n">
        <v>8054800</v>
      </c>
      <c r="B123" s="24" t="s">
        <v>292</v>
      </c>
      <c r="C123" s="4" t="s">
        <v>11</v>
      </c>
      <c r="D123" s="2" t="s">
        <v>11</v>
      </c>
      <c r="E123" s="2" t="s">
        <v>11</v>
      </c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customFormat="false" ht="14.25" hidden="false" customHeight="false" outlineLevel="0" collapsed="false">
      <c r="A124" s="23" t="n">
        <v>8055900</v>
      </c>
      <c r="B124" s="24" t="s">
        <v>294</v>
      </c>
      <c r="C124" s="4" t="s">
        <v>11</v>
      </c>
      <c r="D124" s="2" t="s">
        <v>11</v>
      </c>
      <c r="E124" s="2" t="s">
        <v>11</v>
      </c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customFormat="false" ht="14.25" hidden="false" customHeight="false" outlineLevel="0" collapsed="false">
      <c r="A125" s="23" t="n">
        <v>8015400</v>
      </c>
      <c r="B125" s="24" t="s">
        <v>296</v>
      </c>
      <c r="C125" s="4" t="s">
        <v>11</v>
      </c>
      <c r="D125" s="2" t="s">
        <v>11</v>
      </c>
      <c r="E125" s="2" t="s">
        <v>11</v>
      </c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customFormat="false" ht="14.25" hidden="false" customHeight="false" outlineLevel="0" collapsed="false">
      <c r="A126" s="23" t="n">
        <v>8047700</v>
      </c>
      <c r="B126" s="24" t="s">
        <v>298</v>
      </c>
      <c r="C126" s="4" t="s">
        <v>11</v>
      </c>
      <c r="D126" s="2" t="s">
        <v>11</v>
      </c>
      <c r="E126" s="2" t="s">
        <v>11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customFormat="false" ht="14.25" hidden="false" customHeight="false" outlineLevel="0" collapsed="false">
      <c r="A127" s="23" t="n">
        <v>8009700</v>
      </c>
      <c r="B127" s="24" t="s">
        <v>300</v>
      </c>
      <c r="C127" s="4" t="s">
        <v>11</v>
      </c>
      <c r="D127" s="2" t="s">
        <v>11</v>
      </c>
      <c r="E127" s="2" t="s">
        <v>11</v>
      </c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customFormat="false" ht="14.25" hidden="false" customHeight="false" outlineLevel="0" collapsed="false">
      <c r="A128" s="23" t="n">
        <v>8004400</v>
      </c>
      <c r="B128" s="24" t="s">
        <v>302</v>
      </c>
      <c r="C128" s="4" t="s">
        <v>11</v>
      </c>
      <c r="D128" s="2" t="s">
        <v>11</v>
      </c>
      <c r="E128" s="2" t="s">
        <v>11</v>
      </c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customFormat="false" ht="14.25" hidden="false" customHeight="false" outlineLevel="0" collapsed="false">
      <c r="A129" s="23" t="n">
        <v>8055000</v>
      </c>
      <c r="B129" s="24" t="s">
        <v>304</v>
      </c>
      <c r="C129" s="4" t="s">
        <v>11</v>
      </c>
      <c r="D129" s="2" t="s">
        <v>11</v>
      </c>
      <c r="E129" s="2" t="s">
        <v>11</v>
      </c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customFormat="false" ht="14.25" hidden="false" customHeight="false" outlineLevel="0" collapsed="false">
      <c r="A130" s="23" t="n">
        <v>8043600</v>
      </c>
      <c r="B130" s="24" t="s">
        <v>306</v>
      </c>
      <c r="C130" s="4" t="s">
        <v>11</v>
      </c>
      <c r="D130" s="2" t="s">
        <v>11</v>
      </c>
      <c r="E130" s="2" t="s">
        <v>11</v>
      </c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customFormat="false" ht="14.25" hidden="false" customHeight="false" outlineLevel="0" collapsed="false">
      <c r="A131" s="23" t="n">
        <v>8003000</v>
      </c>
      <c r="B131" s="24" t="s">
        <v>308</v>
      </c>
      <c r="C131" s="4" t="s">
        <v>11</v>
      </c>
      <c r="D131" s="2" t="s">
        <v>11</v>
      </c>
      <c r="E131" s="2" t="s">
        <v>11</v>
      </c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customFormat="false" ht="14.25" hidden="false" customHeight="false" outlineLevel="0" collapsed="false">
      <c r="A132" s="23" t="n">
        <v>8017000</v>
      </c>
      <c r="B132" s="24" t="s">
        <v>311</v>
      </c>
      <c r="C132" s="4" t="s">
        <v>11</v>
      </c>
      <c r="D132" s="2" t="s">
        <v>11</v>
      </c>
      <c r="E132" s="2" t="s">
        <v>11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customFormat="false" ht="14.25" hidden="false" customHeight="false" outlineLevel="0" collapsed="false">
      <c r="A133" s="23" t="n">
        <v>8019100</v>
      </c>
      <c r="B133" s="24" t="s">
        <v>313</v>
      </c>
      <c r="C133" s="4" t="s">
        <v>11</v>
      </c>
      <c r="D133" s="2" t="s">
        <v>11</v>
      </c>
      <c r="E133" s="2" t="s">
        <v>11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customFormat="false" ht="14.25" hidden="false" customHeight="false" outlineLevel="0" collapsed="false">
      <c r="A134" s="23" t="n">
        <v>8009900</v>
      </c>
      <c r="B134" s="24" t="s">
        <v>315</v>
      </c>
      <c r="C134" s="4" t="s">
        <v>11</v>
      </c>
      <c r="D134" s="2" t="s">
        <v>11</v>
      </c>
      <c r="E134" s="2" t="s">
        <v>11</v>
      </c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customFormat="false" ht="14.25" hidden="false" customHeight="false" outlineLevel="0" collapsed="false">
      <c r="A135" s="23" t="n">
        <v>8007200</v>
      </c>
      <c r="B135" s="24" t="s">
        <v>317</v>
      </c>
      <c r="C135" s="4" t="s">
        <v>11</v>
      </c>
      <c r="D135" s="2" t="s">
        <v>11</v>
      </c>
      <c r="E135" s="2" t="s">
        <v>11</v>
      </c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customFormat="false" ht="14.25" hidden="false" customHeight="false" outlineLevel="0" collapsed="false">
      <c r="A136" s="23" t="n">
        <v>8049500</v>
      </c>
      <c r="B136" s="24" t="s">
        <v>319</v>
      </c>
      <c r="C136" s="4" t="s">
        <v>11</v>
      </c>
      <c r="D136" s="2" t="s">
        <v>11</v>
      </c>
      <c r="E136" s="2" t="s">
        <v>11</v>
      </c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customFormat="false" ht="14.25" hidden="false" customHeight="false" outlineLevel="0" collapsed="false">
      <c r="A137" s="23" t="n">
        <v>8048800</v>
      </c>
      <c r="B137" s="24" t="s">
        <v>321</v>
      </c>
      <c r="C137" s="4" t="s">
        <v>11</v>
      </c>
      <c r="D137" s="2" t="s">
        <v>11</v>
      </c>
      <c r="E137" s="2" t="s">
        <v>11</v>
      </c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customFormat="false" ht="14.25" hidden="false" customHeight="false" outlineLevel="0" collapsed="false">
      <c r="A138" s="23" t="n">
        <v>8048100</v>
      </c>
      <c r="B138" s="24" t="s">
        <v>323</v>
      </c>
      <c r="C138" s="4" t="s">
        <v>11</v>
      </c>
      <c r="D138" s="2" t="s">
        <v>11</v>
      </c>
      <c r="E138" s="2" t="s">
        <v>11</v>
      </c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customFormat="false" ht="14.25" hidden="false" customHeight="false" outlineLevel="0" collapsed="false">
      <c r="A139" s="23" t="n">
        <v>8049700</v>
      </c>
      <c r="B139" s="24" t="s">
        <v>325</v>
      </c>
      <c r="C139" s="4" t="s">
        <v>11</v>
      </c>
      <c r="D139" s="2" t="s">
        <v>11</v>
      </c>
      <c r="E139" s="2" t="s">
        <v>11</v>
      </c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customFormat="false" ht="14.25" hidden="false" customHeight="false" outlineLevel="0" collapsed="false">
      <c r="A140" s="23" t="n">
        <v>8049400</v>
      </c>
      <c r="B140" s="24" t="s">
        <v>327</v>
      </c>
      <c r="C140" s="4" t="s">
        <v>11</v>
      </c>
      <c r="D140" s="2" t="s">
        <v>11</v>
      </c>
      <c r="E140" s="2" t="s">
        <v>11</v>
      </c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customFormat="false" ht="14.25" hidden="false" customHeight="false" outlineLevel="0" collapsed="false">
      <c r="A141" s="23" t="n">
        <v>8038100</v>
      </c>
      <c r="B141" s="24" t="s">
        <v>329</v>
      </c>
      <c r="C141" s="4" t="s">
        <v>11</v>
      </c>
      <c r="D141" s="2" t="s">
        <v>11</v>
      </c>
      <c r="E141" s="2" t="s">
        <v>11</v>
      </c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customFormat="false" ht="14.25" hidden="false" customHeight="false" outlineLevel="0" collapsed="false">
      <c r="A142" s="23" t="n">
        <v>8050900</v>
      </c>
      <c r="B142" s="24" t="s">
        <v>331</v>
      </c>
      <c r="C142" s="4" t="s">
        <v>11</v>
      </c>
      <c r="D142" s="2" t="s">
        <v>11</v>
      </c>
      <c r="E142" s="2" t="s">
        <v>11</v>
      </c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customFormat="false" ht="14.25" hidden="false" customHeight="false" outlineLevel="0" collapsed="false">
      <c r="A143" s="23" t="n">
        <v>8057700</v>
      </c>
      <c r="B143" s="24" t="s">
        <v>333</v>
      </c>
      <c r="C143" s="4" t="s">
        <v>11</v>
      </c>
      <c r="D143" s="2" t="s">
        <v>11</v>
      </c>
      <c r="E143" s="2" t="s">
        <v>11</v>
      </c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customFormat="false" ht="14.25" hidden="false" customHeight="false" outlineLevel="0" collapsed="false">
      <c r="A144" s="23" t="n">
        <v>8004800</v>
      </c>
      <c r="B144" s="24" t="s">
        <v>335</v>
      </c>
      <c r="C144" s="4" t="s">
        <v>11</v>
      </c>
      <c r="D144" s="2" t="s">
        <v>11</v>
      </c>
      <c r="E144" s="2" t="s">
        <v>11</v>
      </c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customFormat="false" ht="14.25" hidden="false" customHeight="false" outlineLevel="0" collapsed="false">
      <c r="A145" s="23" t="n">
        <v>8020600</v>
      </c>
      <c r="B145" s="24" t="s">
        <v>337</v>
      </c>
      <c r="C145" s="4" t="s">
        <v>11</v>
      </c>
      <c r="D145" s="2" t="s">
        <v>11</v>
      </c>
      <c r="E145" s="2" t="s">
        <v>11</v>
      </c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customFormat="false" ht="14.25" hidden="false" customHeight="false" outlineLevel="0" collapsed="false">
      <c r="A146" s="23" t="n">
        <v>8042500</v>
      </c>
      <c r="B146" s="24" t="s">
        <v>339</v>
      </c>
      <c r="C146" s="4" t="s">
        <v>11</v>
      </c>
      <c r="D146" s="2" t="s">
        <v>11</v>
      </c>
      <c r="E146" s="2" t="s">
        <v>11</v>
      </c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customFormat="false" ht="14.25" hidden="false" customHeight="false" outlineLevel="0" collapsed="false">
      <c r="A147" s="23" t="n">
        <v>8028800</v>
      </c>
      <c r="B147" s="24" t="s">
        <v>341</v>
      </c>
      <c r="C147" s="4" t="s">
        <v>11</v>
      </c>
      <c r="D147" s="2" t="s">
        <v>11</v>
      </c>
      <c r="E147" s="2" t="s">
        <v>11</v>
      </c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customFormat="false" ht="14.25" hidden="false" customHeight="false" outlineLevel="0" collapsed="false">
      <c r="A148" s="23" t="n">
        <v>8023800</v>
      </c>
      <c r="B148" s="24" t="s">
        <v>343</v>
      </c>
      <c r="C148" s="4" t="s">
        <v>11</v>
      </c>
      <c r="D148" s="2" t="s">
        <v>11</v>
      </c>
      <c r="E148" s="2" t="s">
        <v>11</v>
      </c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customFormat="false" ht="14.25" hidden="false" customHeight="false" outlineLevel="0" collapsed="false">
      <c r="A149" s="23" t="n">
        <v>8052800</v>
      </c>
      <c r="B149" s="24" t="s">
        <v>345</v>
      </c>
      <c r="C149" s="4" t="s">
        <v>11</v>
      </c>
      <c r="D149" s="2" t="s">
        <v>11</v>
      </c>
      <c r="E149" s="2" t="s">
        <v>11</v>
      </c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customFormat="false" ht="14.25" hidden="false" customHeight="false" outlineLevel="0" collapsed="false">
      <c r="A150" s="23" t="n">
        <v>8001200</v>
      </c>
      <c r="B150" s="24" t="s">
        <v>347</v>
      </c>
      <c r="C150" s="4" t="s">
        <v>11</v>
      </c>
      <c r="D150" s="2" t="s">
        <v>11</v>
      </c>
      <c r="E150" s="2" t="s">
        <v>11</v>
      </c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4.25" hidden="false" customHeight="false" outlineLevel="0" collapsed="false">
      <c r="A151" s="23" t="n">
        <v>8005400</v>
      </c>
      <c r="B151" s="24" t="s">
        <v>349</v>
      </c>
      <c r="C151" s="4"/>
      <c r="D151" s="13"/>
      <c r="E151" s="4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customFormat="false" ht="14.25" hidden="false" customHeight="false" outlineLevel="0" collapsed="false">
      <c r="A152" s="23" t="n">
        <v>8045200</v>
      </c>
      <c r="B152" s="24" t="s">
        <v>351</v>
      </c>
      <c r="C152" s="4" t="s">
        <v>11</v>
      </c>
      <c r="D152" s="2" t="s">
        <v>11</v>
      </c>
      <c r="E152" s="2" t="s">
        <v>11</v>
      </c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customFormat="false" ht="14.25" hidden="false" customHeight="false" outlineLevel="0" collapsed="false">
      <c r="A153" s="23" t="n">
        <v>8001100</v>
      </c>
      <c r="B153" s="24" t="s">
        <v>353</v>
      </c>
      <c r="C153" s="4" t="s">
        <v>11</v>
      </c>
      <c r="D153" s="2" t="s">
        <v>11</v>
      </c>
      <c r="E153" s="2" t="s">
        <v>11</v>
      </c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customFormat="false" ht="14.25" hidden="false" customHeight="false" outlineLevel="0" collapsed="false">
      <c r="A154" s="23" t="n">
        <v>8001000</v>
      </c>
      <c r="B154" s="24" t="s">
        <v>355</v>
      </c>
      <c r="C154" s="4" t="s">
        <v>11</v>
      </c>
      <c r="D154" s="2" t="s">
        <v>11</v>
      </c>
      <c r="E154" s="2" t="s">
        <v>11</v>
      </c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4.25" hidden="false" customHeight="false" outlineLevel="0" collapsed="false">
      <c r="A155" s="23" t="n">
        <v>8019700</v>
      </c>
      <c r="B155" s="24" t="s">
        <v>357</v>
      </c>
      <c r="C155" s="4" t="s">
        <v>11</v>
      </c>
      <c r="D155" s="2" t="s">
        <v>11</v>
      </c>
      <c r="E155" s="2" t="s">
        <v>11</v>
      </c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4.25" hidden="false" customHeight="false" outlineLevel="0" collapsed="false">
      <c r="A156" s="23" t="n">
        <v>8003600</v>
      </c>
      <c r="B156" s="24" t="s">
        <v>359</v>
      </c>
      <c r="C156" s="4" t="s">
        <v>11</v>
      </c>
      <c r="D156" s="2" t="s">
        <v>11</v>
      </c>
      <c r="E156" s="2" t="s">
        <v>11</v>
      </c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customFormat="false" ht="14.25" hidden="false" customHeight="false" outlineLevel="0" collapsed="false">
      <c r="A157" s="23" t="n">
        <v>8018900</v>
      </c>
      <c r="B157" s="24" t="s">
        <v>361</v>
      </c>
      <c r="C157" s="4" t="s">
        <v>11</v>
      </c>
      <c r="D157" s="2" t="s">
        <v>11</v>
      </c>
      <c r="E157" s="2" t="s">
        <v>11</v>
      </c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customFormat="false" ht="14.25" hidden="false" customHeight="false" outlineLevel="0" collapsed="false">
      <c r="A158" s="23" t="n">
        <v>8013000</v>
      </c>
      <c r="B158" s="24" t="s">
        <v>363</v>
      </c>
      <c r="C158" s="4" t="s">
        <v>11</v>
      </c>
      <c r="D158" s="2" t="s">
        <v>11</v>
      </c>
      <c r="E158" s="2" t="s">
        <v>11</v>
      </c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customFormat="false" ht="14.25" hidden="false" customHeight="false" outlineLevel="0" collapsed="false">
      <c r="A159" s="23" t="n">
        <v>8021900</v>
      </c>
      <c r="B159" s="24" t="s">
        <v>365</v>
      </c>
      <c r="C159" s="4" t="s">
        <v>11</v>
      </c>
      <c r="D159" s="2" t="s">
        <v>11</v>
      </c>
      <c r="E159" s="2" t="s">
        <v>11</v>
      </c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customFormat="false" ht="14.25" hidden="false" customHeight="false" outlineLevel="0" collapsed="false">
      <c r="A160" s="23" t="n">
        <v>8007400</v>
      </c>
      <c r="B160" s="24" t="s">
        <v>367</v>
      </c>
      <c r="C160" s="4" t="s">
        <v>11</v>
      </c>
      <c r="D160" s="2" t="s">
        <v>11</v>
      </c>
      <c r="E160" s="2" t="s">
        <v>11</v>
      </c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</row>
    <row r="161" customFormat="false" ht="14.25" hidden="false" customHeight="false" outlineLevel="0" collapsed="false">
      <c r="A161" s="23" t="n">
        <v>8003900</v>
      </c>
      <c r="B161" s="24" t="s">
        <v>369</v>
      </c>
      <c r="C161" s="4" t="s">
        <v>11</v>
      </c>
      <c r="D161" s="2" t="s">
        <v>11</v>
      </c>
      <c r="E161" s="2" t="s">
        <v>11</v>
      </c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customFormat="false" ht="14.25" hidden="false" customHeight="false" outlineLevel="0" collapsed="false">
      <c r="A162" s="23" t="n">
        <v>8004000</v>
      </c>
      <c r="B162" s="24" t="s">
        <v>371</v>
      </c>
      <c r="C162" s="4" t="s">
        <v>11</v>
      </c>
      <c r="D162" s="2" t="s">
        <v>11</v>
      </c>
      <c r="E162" s="2" t="s">
        <v>11</v>
      </c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4.25" hidden="false" customHeight="false" outlineLevel="0" collapsed="false">
      <c r="A163" s="23" t="n">
        <v>8028500</v>
      </c>
      <c r="B163" s="24" t="s">
        <v>373</v>
      </c>
      <c r="C163" s="4" t="s">
        <v>11</v>
      </c>
      <c r="D163" s="2" t="s">
        <v>11</v>
      </c>
      <c r="E163" s="2" t="s">
        <v>11</v>
      </c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4.25" hidden="false" customHeight="false" outlineLevel="0" collapsed="false">
      <c r="A164" s="23" t="n">
        <v>8023600</v>
      </c>
      <c r="B164" s="24" t="s">
        <v>375</v>
      </c>
      <c r="C164" s="4" t="s">
        <v>11</v>
      </c>
      <c r="D164" s="2" t="s">
        <v>11</v>
      </c>
      <c r="E164" s="2" t="s">
        <v>11</v>
      </c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</row>
    <row r="165" customFormat="false" ht="14.25" hidden="false" customHeight="false" outlineLevel="0" collapsed="false">
      <c r="A165" s="23" t="n">
        <v>8003100</v>
      </c>
      <c r="B165" s="24" t="s">
        <v>377</v>
      </c>
      <c r="C165" s="4" t="s">
        <v>11</v>
      </c>
      <c r="D165" s="2" t="s">
        <v>11</v>
      </c>
      <c r="E165" s="2" t="s">
        <v>11</v>
      </c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customFormat="false" ht="14.25" hidden="false" customHeight="false" outlineLevel="0" collapsed="false">
      <c r="A166" s="23" t="n">
        <v>8007600</v>
      </c>
      <c r="B166" s="24" t="s">
        <v>379</v>
      </c>
      <c r="C166" s="4" t="s">
        <v>11</v>
      </c>
      <c r="D166" s="2" t="s">
        <v>11</v>
      </c>
      <c r="E166" s="2" t="s">
        <v>11</v>
      </c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</row>
    <row r="167" customFormat="false" ht="14.25" hidden="false" customHeight="false" outlineLevel="0" collapsed="false">
      <c r="A167" s="23" t="n">
        <v>8048900</v>
      </c>
      <c r="B167" s="24" t="s">
        <v>381</v>
      </c>
      <c r="C167" s="4" t="s">
        <v>11</v>
      </c>
      <c r="D167" s="2" t="s">
        <v>11</v>
      </c>
      <c r="E167" s="2" t="s">
        <v>11</v>
      </c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</row>
    <row r="168" customFormat="false" ht="14.25" hidden="false" customHeight="false" outlineLevel="0" collapsed="false">
      <c r="A168" s="23" t="n">
        <v>8002900</v>
      </c>
      <c r="B168" s="24" t="s">
        <v>383</v>
      </c>
      <c r="C168" s="4" t="s">
        <v>11</v>
      </c>
      <c r="D168" s="2" t="s">
        <v>11</v>
      </c>
      <c r="E168" s="2" t="s">
        <v>11</v>
      </c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</row>
    <row r="169" customFormat="false" ht="14.25" hidden="false" customHeight="false" outlineLevel="0" collapsed="false">
      <c r="A169" s="23" t="n">
        <v>8015700</v>
      </c>
      <c r="B169" s="24" t="s">
        <v>386</v>
      </c>
      <c r="C169" s="4" t="s">
        <v>11</v>
      </c>
      <c r="D169" s="2" t="s">
        <v>11</v>
      </c>
      <c r="E169" s="2" t="s">
        <v>11</v>
      </c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</row>
    <row r="170" customFormat="false" ht="14.25" hidden="false" customHeight="false" outlineLevel="0" collapsed="false">
      <c r="A170" s="23" t="n">
        <v>8035300</v>
      </c>
      <c r="B170" s="24" t="s">
        <v>388</v>
      </c>
      <c r="C170" s="4" t="s">
        <v>11</v>
      </c>
      <c r="D170" s="2" t="s">
        <v>11</v>
      </c>
      <c r="E170" s="2" t="s">
        <v>11</v>
      </c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</row>
    <row r="171" customFormat="false" ht="14.25" hidden="false" customHeight="false" outlineLevel="0" collapsed="false">
      <c r="A171" s="23" t="n">
        <v>8028000</v>
      </c>
      <c r="B171" s="24" t="s">
        <v>390</v>
      </c>
      <c r="C171" s="4" t="s">
        <v>11</v>
      </c>
      <c r="D171" s="2" t="s">
        <v>11</v>
      </c>
      <c r="E171" s="2" t="s">
        <v>11</v>
      </c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</row>
    <row r="172" customFormat="false" ht="14.25" hidden="false" customHeight="false" outlineLevel="0" collapsed="false">
      <c r="A172" s="23" t="n">
        <v>8055950</v>
      </c>
      <c r="B172" s="24" t="s">
        <v>392</v>
      </c>
      <c r="C172" s="4" t="s">
        <v>11</v>
      </c>
      <c r="D172" s="2" t="s">
        <v>11</v>
      </c>
      <c r="E172" s="2" t="s">
        <v>11</v>
      </c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</row>
    <row r="173" customFormat="false" ht="14.25" hidden="false" customHeight="false" outlineLevel="0" collapsed="false">
      <c r="A173" s="23" t="n">
        <v>8057400</v>
      </c>
      <c r="B173" s="24" t="s">
        <v>394</v>
      </c>
      <c r="C173" s="4" t="s">
        <v>11</v>
      </c>
      <c r="D173" s="2" t="s">
        <v>11</v>
      </c>
      <c r="E173" s="2" t="s">
        <v>11</v>
      </c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</row>
    <row r="174" customFormat="false" ht="14.25" hidden="false" customHeight="false" outlineLevel="0" collapsed="false">
      <c r="A174" s="23" t="n">
        <v>8057800</v>
      </c>
      <c r="B174" s="24" t="s">
        <v>396</v>
      </c>
      <c r="C174" s="4" t="s">
        <v>11</v>
      </c>
      <c r="D174" s="2" t="s">
        <v>11</v>
      </c>
      <c r="E174" s="2" t="s">
        <v>11</v>
      </c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</row>
    <row r="175" customFormat="false" ht="14.25" hidden="false" customHeight="false" outlineLevel="0" collapsed="false">
      <c r="A175" s="23" t="n">
        <v>8057350</v>
      </c>
      <c r="B175" s="24" t="s">
        <v>398</v>
      </c>
      <c r="C175" s="4" t="s">
        <v>11</v>
      </c>
      <c r="D175" s="2" t="s">
        <v>11</v>
      </c>
      <c r="E175" s="2" t="s">
        <v>11</v>
      </c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</row>
    <row r="176" customFormat="false" ht="14.25" hidden="false" customHeight="false" outlineLevel="0" collapsed="false">
      <c r="A176" s="23" t="n">
        <v>8057450</v>
      </c>
      <c r="B176" s="24" t="s">
        <v>400</v>
      </c>
      <c r="C176" s="4" t="s">
        <v>11</v>
      </c>
      <c r="D176" s="2" t="s">
        <v>11</v>
      </c>
      <c r="E176" s="2" t="s">
        <v>11</v>
      </c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</row>
    <row r="177" customFormat="false" ht="14.25" hidden="false" customHeight="false" outlineLevel="0" collapsed="false">
      <c r="A177" s="23" t="n">
        <v>8057650</v>
      </c>
      <c r="B177" s="24" t="s">
        <v>402</v>
      </c>
      <c r="C177" s="4" t="s">
        <v>11</v>
      </c>
      <c r="D177" s="2" t="s">
        <v>11</v>
      </c>
      <c r="E177" s="2" t="s">
        <v>11</v>
      </c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</row>
    <row r="178" customFormat="false" ht="14.25" hidden="false" customHeight="false" outlineLevel="0" collapsed="false">
      <c r="A178" s="23" t="n">
        <v>8057500</v>
      </c>
      <c r="B178" s="24" t="s">
        <v>404</v>
      </c>
      <c r="C178" s="4" t="s">
        <v>11</v>
      </c>
      <c r="D178" s="2" t="s">
        <v>11</v>
      </c>
      <c r="E178" s="2" t="s">
        <v>11</v>
      </c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</row>
    <row r="179" customFormat="false" ht="14.25" hidden="false" customHeight="false" outlineLevel="0" collapsed="false">
      <c r="A179" s="23" t="n">
        <v>8057550</v>
      </c>
      <c r="B179" s="24" t="s">
        <v>406</v>
      </c>
      <c r="C179" s="4" t="s">
        <v>11</v>
      </c>
      <c r="D179" s="2" t="s">
        <v>11</v>
      </c>
      <c r="E179" s="2" t="s">
        <v>11</v>
      </c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customFormat="false" ht="14.25" hidden="false" customHeight="false" outlineLevel="0" collapsed="false">
      <c r="A180" s="23" t="n">
        <v>8057600</v>
      </c>
      <c r="B180" s="24" t="s">
        <v>408</v>
      </c>
      <c r="C180" s="4" t="s">
        <v>11</v>
      </c>
      <c r="D180" s="2" t="s">
        <v>11</v>
      </c>
      <c r="E180" s="2" t="s">
        <v>11</v>
      </c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</row>
    <row r="181" customFormat="false" ht="14.25" hidden="false" customHeight="false" outlineLevel="0" collapsed="false">
      <c r="A181" s="23" t="n">
        <v>8061200</v>
      </c>
      <c r="B181" s="24" t="s">
        <v>410</v>
      </c>
      <c r="C181" s="4" t="s">
        <v>11</v>
      </c>
      <c r="D181" s="2" t="s">
        <v>11</v>
      </c>
      <c r="E181" s="2" t="s">
        <v>11</v>
      </c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</row>
    <row r="182" customFormat="false" ht="14.25" hidden="false" customHeight="false" outlineLevel="0" collapsed="false">
      <c r="A182" s="23" t="n">
        <v>8039200</v>
      </c>
      <c r="B182" s="24" t="s">
        <v>412</v>
      </c>
      <c r="C182" s="4" t="s">
        <v>11</v>
      </c>
      <c r="D182" s="2" t="s">
        <v>11</v>
      </c>
      <c r="E182" s="2" t="s">
        <v>11</v>
      </c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</row>
    <row r="183" customFormat="false" ht="14.25" hidden="false" customHeight="false" outlineLevel="0" collapsed="false">
      <c r="A183" s="23" t="n">
        <v>8031500</v>
      </c>
      <c r="B183" s="24" t="s">
        <v>414</v>
      </c>
      <c r="C183" s="4" t="s">
        <v>11</v>
      </c>
      <c r="D183" s="2" t="s">
        <v>11</v>
      </c>
      <c r="E183" s="2" t="s">
        <v>11</v>
      </c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</row>
    <row r="184" customFormat="false" ht="14.25" hidden="false" customHeight="false" outlineLevel="0" collapsed="false">
      <c r="A184" s="23" t="n">
        <v>8053500</v>
      </c>
      <c r="B184" s="24" t="s">
        <v>416</v>
      </c>
      <c r="C184" s="4" t="s">
        <v>11</v>
      </c>
      <c r="D184" s="2" t="s">
        <v>11</v>
      </c>
      <c r="E184" s="2" t="s">
        <v>11</v>
      </c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</row>
    <row r="185" customFormat="false" ht="14.25" hidden="false" customHeight="false" outlineLevel="0" collapsed="false">
      <c r="A185" s="23" t="n">
        <v>9010590</v>
      </c>
      <c r="B185" s="24" t="s">
        <v>418</v>
      </c>
      <c r="C185" s="4" t="s">
        <v>11</v>
      </c>
      <c r="D185" s="2" t="s">
        <v>11</v>
      </c>
      <c r="E185" s="2" t="s">
        <v>11</v>
      </c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</row>
    <row r="186" customFormat="false" ht="14.25" hidden="false" customHeight="false" outlineLevel="0" collapsed="false">
      <c r="A186" s="23" t="n">
        <v>9010580</v>
      </c>
      <c r="B186" s="24" t="s">
        <v>420</v>
      </c>
      <c r="C186" s="4" t="s">
        <v>11</v>
      </c>
      <c r="D186" s="2" t="s">
        <v>11</v>
      </c>
      <c r="E186" s="2" t="s">
        <v>11</v>
      </c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</row>
    <row r="187" customFormat="false" ht="14.25" hidden="false" customHeight="false" outlineLevel="0" collapsed="false">
      <c r="A187" s="23" t="n">
        <v>8056150</v>
      </c>
      <c r="B187" s="24" t="s">
        <v>545</v>
      </c>
      <c r="C187" s="4"/>
      <c r="D187" s="13"/>
      <c r="E187" s="4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customFormat="false" ht="14.25" hidden="false" customHeight="false" outlineLevel="0" collapsed="false">
      <c r="A188" s="23" t="n">
        <v>8042800</v>
      </c>
      <c r="B188" s="24" t="s">
        <v>424</v>
      </c>
      <c r="C188" s="4" t="s">
        <v>11</v>
      </c>
      <c r="D188" s="2" t="s">
        <v>11</v>
      </c>
      <c r="E188" s="2" t="s">
        <v>11</v>
      </c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</row>
    <row r="189" customFormat="false" ht="14.25" hidden="false" customHeight="false" outlineLevel="0" collapsed="false">
      <c r="A189" s="23" t="n">
        <v>8051600</v>
      </c>
      <c r="B189" s="24" t="s">
        <v>426</v>
      </c>
      <c r="C189" s="4" t="s">
        <v>11</v>
      </c>
      <c r="D189" s="2" t="s">
        <v>11</v>
      </c>
      <c r="E189" s="2" t="s">
        <v>11</v>
      </c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</row>
    <row r="190" customFormat="false" ht="14.25" hidden="false" customHeight="false" outlineLevel="0" collapsed="false">
      <c r="A190" s="23" t="n">
        <v>8052400</v>
      </c>
      <c r="B190" s="24" t="s">
        <v>428</v>
      </c>
      <c r="C190" s="4" t="s">
        <v>11</v>
      </c>
      <c r="D190" s="2" t="s">
        <v>11</v>
      </c>
      <c r="E190" s="2" t="s">
        <v>11</v>
      </c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4.25" hidden="false" customHeight="false" outlineLevel="0" collapsed="false">
      <c r="A191" s="23" t="n">
        <v>8022300</v>
      </c>
      <c r="B191" s="24" t="s">
        <v>430</v>
      </c>
      <c r="C191" s="4" t="s">
        <v>11</v>
      </c>
      <c r="D191" s="2" t="s">
        <v>11</v>
      </c>
      <c r="E191" s="2" t="s">
        <v>11</v>
      </c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4.25" hidden="false" customHeight="false" outlineLevel="0" collapsed="false">
      <c r="A192" s="23" t="n">
        <v>8039600</v>
      </c>
      <c r="B192" s="24" t="s">
        <v>432</v>
      </c>
      <c r="C192" s="4" t="s">
        <v>11</v>
      </c>
      <c r="D192" s="2" t="s">
        <v>11</v>
      </c>
      <c r="E192" s="2" t="s">
        <v>11</v>
      </c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</row>
    <row r="193" customFormat="false" ht="14.25" hidden="false" customHeight="false" outlineLevel="0" collapsed="false">
      <c r="A193" s="23" t="n">
        <v>8027300</v>
      </c>
      <c r="B193" s="24" t="s">
        <v>434</v>
      </c>
      <c r="C193" s="4" t="s">
        <v>11</v>
      </c>
      <c r="D193" s="2" t="s">
        <v>11</v>
      </c>
      <c r="E193" s="2" t="s">
        <v>11</v>
      </c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</row>
    <row r="194" customFormat="false" ht="14.25" hidden="false" customHeight="false" outlineLevel="0" collapsed="false">
      <c r="A194" s="23" t="n">
        <v>8024300</v>
      </c>
      <c r="B194" s="24" t="s">
        <v>436</v>
      </c>
      <c r="C194" s="4" t="s">
        <v>11</v>
      </c>
      <c r="D194" s="2" t="s">
        <v>11</v>
      </c>
      <c r="E194" s="2" t="s">
        <v>11</v>
      </c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</row>
    <row r="195" customFormat="false" ht="14.25" hidden="false" customHeight="false" outlineLevel="0" collapsed="false">
      <c r="A195" s="23" t="n">
        <v>8037500</v>
      </c>
      <c r="B195" s="24" t="s">
        <v>438</v>
      </c>
      <c r="C195" s="4" t="s">
        <v>11</v>
      </c>
      <c r="D195" s="2" t="s">
        <v>11</v>
      </c>
      <c r="E195" s="2" t="s">
        <v>11</v>
      </c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</row>
    <row r="196" customFormat="false" ht="14.25" hidden="false" customHeight="false" outlineLevel="0" collapsed="false">
      <c r="A196" s="23" t="n">
        <v>8024600</v>
      </c>
      <c r="B196" s="24" t="s">
        <v>440</v>
      </c>
      <c r="C196" s="4" t="s">
        <v>11</v>
      </c>
      <c r="D196" s="2" t="s">
        <v>11</v>
      </c>
      <c r="E196" s="2" t="s">
        <v>11</v>
      </c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</row>
    <row r="197" customFormat="false" ht="14.25" hidden="false" customHeight="false" outlineLevel="0" collapsed="false">
      <c r="A197" s="23" t="n">
        <v>8036500</v>
      </c>
      <c r="B197" s="24" t="s">
        <v>442</v>
      </c>
      <c r="C197" s="4" t="s">
        <v>11</v>
      </c>
      <c r="D197" s="2" t="s">
        <v>11</v>
      </c>
      <c r="E197" s="2" t="s">
        <v>11</v>
      </c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</row>
    <row r="198" customFormat="false" ht="14.25" hidden="false" customHeight="false" outlineLevel="0" collapsed="false">
      <c r="A198" s="23" t="n">
        <v>8027900</v>
      </c>
      <c r="B198" s="24" t="s">
        <v>444</v>
      </c>
      <c r="C198" s="4" t="s">
        <v>11</v>
      </c>
      <c r="D198" s="2" t="s">
        <v>11</v>
      </c>
      <c r="E198" s="2" t="s">
        <v>11</v>
      </c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</row>
    <row r="199" customFormat="false" ht="14.25" hidden="false" customHeight="false" outlineLevel="0" collapsed="false">
      <c r="A199" s="23" t="n">
        <v>8039300</v>
      </c>
      <c r="B199" s="24" t="s">
        <v>446</v>
      </c>
      <c r="C199" s="4"/>
      <c r="D199" s="13"/>
      <c r="E199" s="4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customFormat="false" ht="14.25" hidden="false" customHeight="false" outlineLevel="0" collapsed="false">
      <c r="A200" s="23" t="n">
        <v>9010660</v>
      </c>
      <c r="B200" s="24" t="s">
        <v>448</v>
      </c>
      <c r="C200" s="4" t="s">
        <v>11</v>
      </c>
      <c r="D200" s="2" t="s">
        <v>11</v>
      </c>
      <c r="E200" s="2" t="s">
        <v>11</v>
      </c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</row>
    <row r="201" customFormat="false" ht="14.25" hidden="false" customHeight="false" outlineLevel="0" collapsed="false">
      <c r="A201" s="23" t="n">
        <v>8017300</v>
      </c>
      <c r="B201" s="24" t="s">
        <v>450</v>
      </c>
      <c r="C201" s="4" t="s">
        <v>11</v>
      </c>
      <c r="D201" s="2" t="s">
        <v>11</v>
      </c>
      <c r="E201" s="2" t="s">
        <v>11</v>
      </c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</row>
    <row r="202" customFormat="false" ht="14.25" hidden="false" customHeight="false" outlineLevel="0" collapsed="false">
      <c r="A202" s="23" t="n">
        <v>8029200</v>
      </c>
      <c r="B202" s="24" t="s">
        <v>452</v>
      </c>
      <c r="C202" s="4" t="s">
        <v>11</v>
      </c>
      <c r="D202" s="2" t="s">
        <v>11</v>
      </c>
      <c r="E202" s="2" t="s">
        <v>11</v>
      </c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</row>
    <row r="203" customFormat="false" ht="14.25" hidden="false" customHeight="false" outlineLevel="0" collapsed="false">
      <c r="A203" s="23" t="n">
        <v>8058100</v>
      </c>
      <c r="B203" s="24" t="s">
        <v>454</v>
      </c>
      <c r="C203" s="4" t="s">
        <v>11</v>
      </c>
      <c r="D203" s="2" t="s">
        <v>11</v>
      </c>
      <c r="E203" s="2" t="s">
        <v>11</v>
      </c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</row>
    <row r="204" customFormat="false" ht="14.25" hidden="false" customHeight="false" outlineLevel="0" collapsed="false">
      <c r="A204" s="23" t="n">
        <v>8054600</v>
      </c>
      <c r="B204" s="24" t="s">
        <v>456</v>
      </c>
      <c r="C204" s="4" t="s">
        <v>11</v>
      </c>
      <c r="D204" s="2" t="s">
        <v>11</v>
      </c>
      <c r="E204" s="2" t="s">
        <v>11</v>
      </c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</row>
    <row r="205" customFormat="false" ht="14.25" hidden="false" customHeight="false" outlineLevel="0" collapsed="false">
      <c r="A205" s="23" t="n">
        <v>8058015</v>
      </c>
      <c r="B205" s="24" t="s">
        <v>458</v>
      </c>
      <c r="C205" s="4" t="s">
        <v>11</v>
      </c>
      <c r="D205" s="2" t="s">
        <v>11</v>
      </c>
      <c r="E205" s="2" t="s">
        <v>11</v>
      </c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</row>
    <row r="206" customFormat="false" ht="14.25" hidden="false" customHeight="false" outlineLevel="0" collapsed="false">
      <c r="A206" s="23" t="n">
        <v>8058010</v>
      </c>
      <c r="B206" s="24" t="s">
        <v>460</v>
      </c>
      <c r="C206" s="4" t="s">
        <v>11</v>
      </c>
      <c r="D206" s="2" t="s">
        <v>11</v>
      </c>
      <c r="E206" s="2" t="s">
        <v>11</v>
      </c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</row>
    <row r="207" customFormat="false" ht="14.25" hidden="false" customHeight="false" outlineLevel="0" collapsed="false">
      <c r="A207" s="23" t="n">
        <v>8027200</v>
      </c>
      <c r="B207" s="24" t="s">
        <v>546</v>
      </c>
      <c r="C207" s="4"/>
      <c r="D207" s="13"/>
      <c r="E207" s="12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customFormat="false" ht="14.25" hidden="false" customHeight="false" outlineLevel="0" collapsed="false">
      <c r="A208" s="23" t="n">
        <v>8048400</v>
      </c>
      <c r="B208" s="24" t="s">
        <v>464</v>
      </c>
      <c r="C208" s="4" t="s">
        <v>11</v>
      </c>
      <c r="D208" s="2" t="s">
        <v>11</v>
      </c>
      <c r="E208" s="2" t="s">
        <v>11</v>
      </c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</row>
    <row r="209" customFormat="false" ht="14.25" hidden="false" customHeight="false" outlineLevel="0" collapsed="false">
      <c r="A209" s="23" t="n">
        <v>8000400</v>
      </c>
      <c r="B209" s="24" t="s">
        <v>466</v>
      </c>
      <c r="C209" s="4" t="s">
        <v>11</v>
      </c>
      <c r="D209" s="2" t="s">
        <v>11</v>
      </c>
      <c r="E209" s="2" t="s">
        <v>11</v>
      </c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</row>
    <row r="210" customFormat="false" ht="14.25" hidden="false" customHeight="false" outlineLevel="0" collapsed="false">
      <c r="A210" s="23" t="n">
        <v>8033700</v>
      </c>
      <c r="B210" s="24" t="s">
        <v>468</v>
      </c>
      <c r="C210" s="4" t="s">
        <v>11</v>
      </c>
      <c r="D210" s="2" t="s">
        <v>11</v>
      </c>
      <c r="E210" s="2" t="s">
        <v>11</v>
      </c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customFormat="false" ht="14.25" hidden="false" customHeight="false" outlineLevel="0" collapsed="false">
      <c r="A211" s="23" t="n">
        <v>8033800</v>
      </c>
      <c r="B211" s="24" t="s">
        <v>470</v>
      </c>
      <c r="C211" s="4" t="s">
        <v>11</v>
      </c>
      <c r="D211" s="2" t="s">
        <v>11</v>
      </c>
      <c r="E211" s="2" t="s">
        <v>11</v>
      </c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customFormat="false" ht="14.25" hidden="false" customHeight="false" outlineLevel="0" collapsed="false">
      <c r="A212" s="23" t="n">
        <v>8033900</v>
      </c>
      <c r="B212" s="24" t="s">
        <v>472</v>
      </c>
      <c r="C212" s="4" t="s">
        <v>11</v>
      </c>
      <c r="D212" s="2" t="s">
        <v>11</v>
      </c>
      <c r="E212" s="2" t="s">
        <v>11</v>
      </c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</row>
    <row r="213" customFormat="false" ht="14.25" hidden="false" customHeight="false" outlineLevel="0" collapsed="false">
      <c r="A213" s="23" t="n">
        <v>8034400</v>
      </c>
      <c r="B213" s="24" t="s">
        <v>474</v>
      </c>
      <c r="C213" s="4" t="s">
        <v>11</v>
      </c>
      <c r="D213" s="2" t="s">
        <v>11</v>
      </c>
      <c r="E213" s="2" t="s">
        <v>11</v>
      </c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</row>
    <row r="214" customFormat="false" ht="14.25" hidden="false" customHeight="false" outlineLevel="0" collapsed="false">
      <c r="A214" s="23" t="n">
        <v>8047600</v>
      </c>
      <c r="B214" s="24" t="s">
        <v>476</v>
      </c>
      <c r="C214" s="4" t="s">
        <v>11</v>
      </c>
      <c r="D214" s="2" t="s">
        <v>11</v>
      </c>
      <c r="E214" s="2" t="s">
        <v>11</v>
      </c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customFormat="false" ht="14.25" hidden="false" customHeight="false" outlineLevel="0" collapsed="false">
      <c r="A215" s="23" t="n">
        <v>8057845</v>
      </c>
      <c r="B215" s="24" t="s">
        <v>478</v>
      </c>
      <c r="C215" s="4" t="s">
        <v>11</v>
      </c>
      <c r="D215" s="2" t="s">
        <v>11</v>
      </c>
      <c r="E215" s="2" t="s">
        <v>11</v>
      </c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customFormat="false" ht="14.25" hidden="false" customHeight="false" outlineLevel="0" collapsed="false">
      <c r="A216" s="23" t="n">
        <v>8033600</v>
      </c>
      <c r="B216" s="24" t="s">
        <v>480</v>
      </c>
      <c r="C216" s="4" t="s">
        <v>11</v>
      </c>
      <c r="D216" s="2" t="s">
        <v>11</v>
      </c>
      <c r="E216" s="2" t="s">
        <v>11</v>
      </c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</row>
    <row r="217" customFormat="false" ht="14.25" hidden="false" customHeight="false" outlineLevel="0" collapsed="false">
      <c r="A217" s="23" t="n">
        <v>8034700</v>
      </c>
      <c r="B217" s="24" t="s">
        <v>482</v>
      </c>
      <c r="C217" s="4" t="s">
        <v>11</v>
      </c>
      <c r="D217" s="2" t="s">
        <v>11</v>
      </c>
      <c r="E217" s="2" t="s">
        <v>11</v>
      </c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</row>
    <row r="218" customFormat="false" ht="14.25" hidden="false" customHeight="false" outlineLevel="0" collapsed="false">
      <c r="A218" s="23" t="n">
        <v>8034900</v>
      </c>
      <c r="B218" s="24" t="s">
        <v>484</v>
      </c>
      <c r="C218" s="4" t="s">
        <v>11</v>
      </c>
      <c r="D218" s="2" t="s">
        <v>11</v>
      </c>
      <c r="E218" s="2" t="s">
        <v>11</v>
      </c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</row>
    <row r="219" customFormat="false" ht="14.25" hidden="false" customHeight="false" outlineLevel="0" collapsed="false">
      <c r="A219" s="23" t="n">
        <v>8034500</v>
      </c>
      <c r="B219" s="24" t="s">
        <v>486</v>
      </c>
      <c r="C219" s="4" t="s">
        <v>11</v>
      </c>
      <c r="D219" s="2" t="s">
        <v>11</v>
      </c>
      <c r="E219" s="2" t="s">
        <v>11</v>
      </c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</row>
    <row r="220" customFormat="false" ht="14.25" hidden="false" customHeight="false" outlineLevel="0" collapsed="false">
      <c r="A220" s="23" t="n">
        <v>9010560</v>
      </c>
      <c r="B220" s="24" t="s">
        <v>488</v>
      </c>
      <c r="C220" s="4" t="s">
        <v>11</v>
      </c>
      <c r="D220" s="2" t="s">
        <v>11</v>
      </c>
      <c r="E220" s="2" t="s">
        <v>11</v>
      </c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</row>
    <row r="221" customFormat="false" ht="14.25" hidden="false" customHeight="false" outlineLevel="0" collapsed="false">
      <c r="A221" s="23" t="n">
        <v>9010570</v>
      </c>
      <c r="B221" s="24" t="s">
        <v>490</v>
      </c>
      <c r="C221" s="4" t="s">
        <v>11</v>
      </c>
      <c r="D221" s="2" t="s">
        <v>11</v>
      </c>
      <c r="E221" s="2" t="s">
        <v>11</v>
      </c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</row>
    <row r="222" customFormat="false" ht="14.25" hidden="false" customHeight="false" outlineLevel="0" collapsed="false">
      <c r="A222" s="23" t="n">
        <v>8039700</v>
      </c>
      <c r="B222" s="24" t="s">
        <v>492</v>
      </c>
      <c r="C222" s="4" t="s">
        <v>11</v>
      </c>
      <c r="D222" s="2" t="s">
        <v>11</v>
      </c>
      <c r="E222" s="2" t="s">
        <v>11</v>
      </c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</row>
    <row r="223" customFormat="false" ht="14.25" hidden="false" customHeight="false" outlineLevel="0" collapsed="false">
      <c r="A223" s="23" t="n">
        <v>9010760</v>
      </c>
      <c r="B223" s="24" t="s">
        <v>494</v>
      </c>
      <c r="C223" s="4" t="s">
        <v>11</v>
      </c>
      <c r="D223" s="2" t="s">
        <v>11</v>
      </c>
      <c r="E223" s="2" t="s">
        <v>11</v>
      </c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</row>
    <row r="224" customFormat="false" ht="14.25" hidden="false" customHeight="false" outlineLevel="0" collapsed="false">
      <c r="A224" s="23" t="n">
        <v>8059010</v>
      </c>
      <c r="B224" s="24" t="s">
        <v>496</v>
      </c>
      <c r="C224" s="4" t="s">
        <v>11</v>
      </c>
      <c r="D224" s="2" t="s">
        <v>11</v>
      </c>
      <c r="E224" s="2" t="s">
        <v>11</v>
      </c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</row>
    <row r="225" customFormat="false" ht="14.25" hidden="false" customHeight="false" outlineLevel="0" collapsed="false">
      <c r="A225" s="23" t="n">
        <v>8056550</v>
      </c>
      <c r="B225" s="24" t="s">
        <v>498</v>
      </c>
      <c r="C225" s="4" t="s">
        <v>11</v>
      </c>
      <c r="D225" s="2" t="s">
        <v>11</v>
      </c>
      <c r="E225" s="2" t="s">
        <v>11</v>
      </c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</row>
    <row r="226" customFormat="false" ht="14.25" hidden="false" customHeight="false" outlineLevel="0" collapsed="false">
      <c r="A226" s="23" t="n">
        <v>8057895</v>
      </c>
      <c r="B226" s="24" t="s">
        <v>500</v>
      </c>
      <c r="C226" s="4" t="s">
        <v>11</v>
      </c>
      <c r="D226" s="2" t="s">
        <v>11</v>
      </c>
      <c r="E226" s="2" t="s">
        <v>11</v>
      </c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</row>
    <row r="227" customFormat="false" ht="14.25" hidden="false" customHeight="false" outlineLevel="0" collapsed="false">
      <c r="A227" s="23" t="n">
        <v>8057900</v>
      </c>
      <c r="B227" s="24" t="s">
        <v>502</v>
      </c>
      <c r="C227" s="4" t="s">
        <v>11</v>
      </c>
      <c r="D227" s="2" t="s">
        <v>11</v>
      </c>
      <c r="E227" s="2" t="s">
        <v>11</v>
      </c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</row>
    <row r="228" customFormat="false" ht="14.25" hidden="false" customHeight="false" outlineLevel="0" collapsed="false">
      <c r="A228" s="23" t="n">
        <v>8057890</v>
      </c>
      <c r="B228" s="24" t="s">
        <v>504</v>
      </c>
      <c r="C228" s="4" t="s">
        <v>11</v>
      </c>
      <c r="D228" s="2" t="s">
        <v>11</v>
      </c>
      <c r="E228" s="2" t="s">
        <v>11</v>
      </c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</row>
    <row r="229" customFormat="false" ht="14.25" hidden="false" customHeight="false" outlineLevel="0" collapsed="false">
      <c r="A229" s="23" t="n">
        <v>8033400</v>
      </c>
      <c r="B229" s="24" t="s">
        <v>506</v>
      </c>
      <c r="C229" s="4" t="s">
        <v>11</v>
      </c>
      <c r="D229" s="2" t="s">
        <v>11</v>
      </c>
      <c r="E229" s="2" t="s">
        <v>11</v>
      </c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</row>
    <row r="230" customFormat="false" ht="14.25" hidden="false" customHeight="false" outlineLevel="0" collapsed="false">
      <c r="A230" s="23" t="n">
        <v>8033300</v>
      </c>
      <c r="B230" s="24" t="s">
        <v>508</v>
      </c>
      <c r="C230" s="4" t="s">
        <v>11</v>
      </c>
      <c r="D230" s="2" t="s">
        <v>11</v>
      </c>
      <c r="E230" s="2" t="s">
        <v>11</v>
      </c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</row>
    <row r="231" customFormat="false" ht="14.25" hidden="false" customHeight="false" outlineLevel="0" collapsed="false">
      <c r="A231" s="23" t="n">
        <v>8034000</v>
      </c>
      <c r="B231" s="24" t="s">
        <v>510</v>
      </c>
      <c r="C231" s="4" t="s">
        <v>11</v>
      </c>
      <c r="D231" s="2" t="s">
        <v>11</v>
      </c>
      <c r="E231" s="2" t="s">
        <v>11</v>
      </c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</row>
    <row r="232" customFormat="false" ht="14.25" hidden="false" customHeight="false" outlineLevel="0" collapsed="false">
      <c r="A232" s="23" t="n">
        <v>8012100</v>
      </c>
      <c r="B232" s="24" t="s">
        <v>512</v>
      </c>
      <c r="C232" s="4" t="s">
        <v>11</v>
      </c>
      <c r="D232" s="2" t="s">
        <v>11</v>
      </c>
      <c r="E232" s="2" t="s">
        <v>11</v>
      </c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</row>
    <row r="233" customFormat="false" ht="14.25" hidden="false" customHeight="false" outlineLevel="0" collapsed="false">
      <c r="A233" s="23" t="n">
        <v>8055300</v>
      </c>
      <c r="B233" s="24" t="s">
        <v>514</v>
      </c>
      <c r="C233" s="4" t="s">
        <v>11</v>
      </c>
      <c r="D233" s="2" t="s">
        <v>11</v>
      </c>
      <c r="E233" s="2" t="s">
        <v>11</v>
      </c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</row>
    <row r="234" customFormat="false" ht="14.25" hidden="false" customHeight="false" outlineLevel="0" collapsed="false">
      <c r="A234" s="23" t="n">
        <v>8025200</v>
      </c>
      <c r="B234" s="24" t="s">
        <v>516</v>
      </c>
      <c r="C234" s="4" t="s">
        <v>11</v>
      </c>
      <c r="D234" s="2" t="s">
        <v>11</v>
      </c>
      <c r="E234" s="2" t="s">
        <v>11</v>
      </c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4.25" hidden="false" customHeight="false" outlineLevel="0" collapsed="false">
      <c r="A235" s="23" t="n">
        <v>8024800</v>
      </c>
      <c r="B235" s="24" t="s">
        <v>518</v>
      </c>
      <c r="C235" s="4" t="s">
        <v>11</v>
      </c>
      <c r="D235" s="2" t="s">
        <v>11</v>
      </c>
      <c r="E235" s="2" t="s">
        <v>11</v>
      </c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4.25" hidden="false" customHeight="false" outlineLevel="0" collapsed="false">
      <c r="A236" s="23" t="n">
        <v>8055200</v>
      </c>
      <c r="B236" s="24" t="s">
        <v>520</v>
      </c>
      <c r="C236" s="4" t="s">
        <v>11</v>
      </c>
      <c r="D236" s="2" t="s">
        <v>11</v>
      </c>
      <c r="E236" s="2" t="s">
        <v>11</v>
      </c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</row>
    <row r="237" customFormat="false" ht="14.25" hidden="false" customHeight="false" outlineLevel="0" collapsed="false">
      <c r="A237" s="23" t="n">
        <v>8051100</v>
      </c>
      <c r="B237" s="24" t="s">
        <v>522</v>
      </c>
      <c r="C237" s="4" t="s">
        <v>11</v>
      </c>
      <c r="D237" s="2" t="s">
        <v>11</v>
      </c>
      <c r="E237" s="2" t="s">
        <v>11</v>
      </c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</row>
    <row r="238" customFormat="false" ht="15" hidden="false" customHeight="false" outlineLevel="0" collapsed="false">
      <c r="A238" s="4"/>
      <c r="B238" s="4"/>
      <c r="C238" s="4"/>
      <c r="E238" s="4"/>
    </row>
  </sheetData>
  <autoFilter ref="A1:V1">
    <sortState ref="A2:V1">
      <sortCondition ref="A2:A1" customList=""/>
    </sortState>
  </autoFilter>
  <mergeCells count="8">
    <mergeCell ref="A2:A5"/>
    <mergeCell ref="B2:B5"/>
    <mergeCell ref="D2:D5"/>
    <mergeCell ref="E2:E5"/>
    <mergeCell ref="A6:A9"/>
    <mergeCell ref="B6:B9"/>
    <mergeCell ref="D6:D9"/>
    <mergeCell ref="E6:E9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D15" activeCellId="0" sqref="D15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3.42"/>
    <col collapsed="false" customWidth="true" hidden="false" outlineLevel="0" max="3" min="3" style="0" width="15.71"/>
    <col collapsed="false" customWidth="true" hidden="false" outlineLevel="0" max="4" min="4" style="2" width="9.71"/>
    <col collapsed="false" customWidth="true" hidden="false" outlineLevel="0" max="5" min="5" style="0" width="15.29"/>
    <col collapsed="false" customWidth="true" hidden="false" outlineLevel="0" max="6" min="6" style="36" width="9.57"/>
    <col collapsed="false" customWidth="true" hidden="false" outlineLevel="0" max="7" min="7" style="36" width="12.29"/>
    <col collapsed="false" customWidth="true" hidden="false" outlineLevel="0" max="8" min="8" style="36" width="13"/>
    <col collapsed="false" customWidth="true" hidden="false" outlineLevel="0" max="9" min="9" style="36" width="12.57"/>
    <col collapsed="false" customWidth="true" hidden="false" outlineLevel="0" max="10" min="10" style="36" width="12.29"/>
    <col collapsed="false" customWidth="false" hidden="false" outlineLevel="0" max="22" min="11" style="36" width="8.71"/>
  </cols>
  <sheetData>
    <row r="1" s="22" customFormat="true" ht="17.9" hidden="false" customHeight="false" outlineLevel="0" collapsed="false">
      <c r="A1" s="50" t="s">
        <v>13</v>
      </c>
      <c r="B1" s="51" t="s">
        <v>14</v>
      </c>
      <c r="C1" s="52" t="s">
        <v>543</v>
      </c>
      <c r="D1" s="53" t="s">
        <v>16</v>
      </c>
      <c r="E1" s="54" t="s">
        <v>17</v>
      </c>
      <c r="F1" s="55" t="s">
        <v>5</v>
      </c>
      <c r="G1" s="55" t="s">
        <v>18</v>
      </c>
      <c r="H1" s="55" t="s">
        <v>19</v>
      </c>
      <c r="I1" s="55" t="s">
        <v>20</v>
      </c>
      <c r="J1" s="55" t="s">
        <v>21</v>
      </c>
      <c r="K1" s="55" t="s">
        <v>22</v>
      </c>
      <c r="L1" s="55" t="s">
        <v>23</v>
      </c>
      <c r="M1" s="55" t="s">
        <v>24</v>
      </c>
      <c r="N1" s="55" t="s">
        <v>25</v>
      </c>
      <c r="O1" s="55" t="s">
        <v>26</v>
      </c>
      <c r="P1" s="55" t="s">
        <v>27</v>
      </c>
      <c r="Q1" s="55" t="s">
        <v>28</v>
      </c>
      <c r="R1" s="55" t="s">
        <v>29</v>
      </c>
      <c r="S1" s="55" t="s">
        <v>30</v>
      </c>
      <c r="T1" s="55" t="s">
        <v>31</v>
      </c>
      <c r="U1" s="55" t="s">
        <v>32</v>
      </c>
      <c r="V1" s="55" t="s">
        <v>33</v>
      </c>
    </row>
    <row r="2" customFormat="false" ht="14.25" hidden="false" customHeight="false" outlineLevel="0" collapsed="false">
      <c r="A2" s="23" t="n">
        <v>8059100</v>
      </c>
      <c r="B2" s="24" t="s">
        <v>34</v>
      </c>
      <c r="C2" s="4"/>
      <c r="D2" s="13"/>
      <c r="E2" s="56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4.25" hidden="false" customHeight="false" outlineLevel="0" collapsed="false">
      <c r="A3" s="23" t="n">
        <v>8008400</v>
      </c>
      <c r="B3" s="24" t="s">
        <v>38</v>
      </c>
      <c r="C3" s="4"/>
      <c r="D3" s="13"/>
      <c r="E3" s="25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4.25" hidden="false" customHeight="false" outlineLevel="0" collapsed="false">
      <c r="A4" s="23" t="n">
        <v>8018400</v>
      </c>
      <c r="B4" s="24" t="s">
        <v>41</v>
      </c>
      <c r="C4" s="4"/>
      <c r="D4" s="13"/>
      <c r="E4" s="25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customFormat="false" ht="14.25" hidden="false" customHeight="false" outlineLevel="0" collapsed="false">
      <c r="A5" s="23" t="n">
        <v>8044600</v>
      </c>
      <c r="B5" s="24" t="s">
        <v>44</v>
      </c>
      <c r="C5" s="4"/>
      <c r="D5" s="13"/>
      <c r="E5" s="25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customFormat="false" ht="14.25" hidden="false" customHeight="false" outlineLevel="0" collapsed="false">
      <c r="A6" s="23" t="n">
        <v>8022400</v>
      </c>
      <c r="B6" s="24" t="s">
        <v>46</v>
      </c>
      <c r="C6" s="4"/>
      <c r="D6" s="13"/>
      <c r="E6" s="2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customFormat="false" ht="14.25" hidden="false" customHeight="false" outlineLevel="0" collapsed="false">
      <c r="A7" s="23" t="n">
        <v>8052100</v>
      </c>
      <c r="B7" s="24" t="s">
        <v>48</v>
      </c>
      <c r="C7" s="4"/>
      <c r="D7" s="13"/>
      <c r="E7" s="2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customFormat="false" ht="14.25" hidden="false" customHeight="false" outlineLevel="0" collapsed="false">
      <c r="A8" s="23" t="n">
        <v>8037200</v>
      </c>
      <c r="B8" s="24" t="s">
        <v>51</v>
      </c>
      <c r="C8" s="4"/>
      <c r="E8" s="2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customFormat="false" ht="14.25" hidden="false" customHeight="false" outlineLevel="0" collapsed="false">
      <c r="A9" s="23" t="n">
        <v>8057300</v>
      </c>
      <c r="B9" s="24" t="s">
        <v>53</v>
      </c>
      <c r="C9" s="4"/>
      <c r="E9" s="2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customFormat="false" ht="14.25" hidden="false" customHeight="false" outlineLevel="0" collapsed="false">
      <c r="A10" s="23" t="n">
        <v>8051400</v>
      </c>
      <c r="B10" s="24" t="s">
        <v>55</v>
      </c>
      <c r="C10" s="4"/>
      <c r="D10" s="13"/>
      <c r="E10" s="25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customFormat="false" ht="14.25" hidden="false" customHeight="false" outlineLevel="0" collapsed="false">
      <c r="A11" s="23" t="n">
        <v>8037400</v>
      </c>
      <c r="B11" s="24" t="s">
        <v>58</v>
      </c>
      <c r="C11" s="4"/>
      <c r="D11" s="13"/>
      <c r="E11" s="25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customFormat="false" ht="14.25" hidden="false" customHeight="false" outlineLevel="0" collapsed="false">
      <c r="A12" s="23" t="n">
        <v>8037300</v>
      </c>
      <c r="B12" s="24" t="s">
        <v>60</v>
      </c>
      <c r="C12" s="4"/>
      <c r="D12" s="13"/>
      <c r="E12" s="2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</row>
    <row r="13" customFormat="false" ht="14.25" hidden="false" customHeight="false" outlineLevel="0" collapsed="false">
      <c r="A13" s="23" t="n">
        <v>8048500</v>
      </c>
      <c r="B13" s="24" t="s">
        <v>62</v>
      </c>
      <c r="C13" s="4"/>
      <c r="D13" s="13"/>
      <c r="E13" s="25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</row>
    <row r="14" customFormat="false" ht="14.25" hidden="false" customHeight="false" outlineLevel="0" collapsed="false">
      <c r="A14" s="23" t="n">
        <v>8052000</v>
      </c>
      <c r="B14" s="24" t="s">
        <v>65</v>
      </c>
      <c r="C14" s="4"/>
      <c r="D14" s="13"/>
      <c r="E14" s="25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customFormat="false" ht="14.25" hidden="false" customHeight="false" outlineLevel="0" collapsed="false">
      <c r="A15" s="23" t="n">
        <v>8015500</v>
      </c>
      <c r="B15" s="24" t="s">
        <v>67</v>
      </c>
      <c r="C15" s="4"/>
      <c r="E15" s="2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4.25" hidden="false" customHeight="false" outlineLevel="0" collapsed="false">
      <c r="A16" s="23" t="n">
        <v>8025600</v>
      </c>
      <c r="B16" s="24" t="s">
        <v>69</v>
      </c>
      <c r="C16" s="4"/>
      <c r="E16" s="2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customFormat="false" ht="14.25" hidden="false" customHeight="false" outlineLevel="0" collapsed="false">
      <c r="A17" s="23" t="n">
        <v>8043800</v>
      </c>
      <c r="B17" s="24" t="s">
        <v>71</v>
      </c>
      <c r="C17" s="4"/>
      <c r="E17" s="2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customFormat="false" ht="14.25" hidden="false" customHeight="false" outlineLevel="0" collapsed="false">
      <c r="A18" s="23" t="n">
        <v>8013100</v>
      </c>
      <c r="B18" s="24" t="s">
        <v>73</v>
      </c>
      <c r="C18" s="4"/>
      <c r="E18" s="2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customFormat="false" ht="14.25" hidden="false" customHeight="false" outlineLevel="0" collapsed="false">
      <c r="A19" s="23" t="n">
        <v>8038800</v>
      </c>
      <c r="B19" s="24" t="s">
        <v>75</v>
      </c>
      <c r="C19" s="4"/>
      <c r="D19" s="13"/>
      <c r="E19" s="2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customFormat="false" ht="14.25" hidden="false" customHeight="false" outlineLevel="0" collapsed="false">
      <c r="A20" s="23" t="n">
        <v>8021000</v>
      </c>
      <c r="B20" s="24" t="s">
        <v>78</v>
      </c>
      <c r="C20" s="4"/>
      <c r="E20" s="2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customFormat="false" ht="14.25" hidden="false" customHeight="false" outlineLevel="0" collapsed="false">
      <c r="A21" s="23" t="n">
        <v>8029100</v>
      </c>
      <c r="B21" s="24" t="s">
        <v>80</v>
      </c>
      <c r="C21" s="4"/>
      <c r="E21" s="2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customFormat="false" ht="14.25" hidden="false" customHeight="false" outlineLevel="0" collapsed="false">
      <c r="A22" s="23" t="n">
        <v>8013500</v>
      </c>
      <c r="B22" s="24" t="s">
        <v>82</v>
      </c>
      <c r="C22" s="4"/>
      <c r="E22" s="2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customFormat="false" ht="14.25" hidden="false" customHeight="false" outlineLevel="0" collapsed="false">
      <c r="A23" s="23" t="n">
        <v>8031600</v>
      </c>
      <c r="B23" s="24" t="s">
        <v>84</v>
      </c>
      <c r="C23" s="4"/>
      <c r="E23" s="2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4.25" hidden="false" customHeight="false" outlineLevel="0" collapsed="false">
      <c r="A24" s="23" t="n">
        <v>8052700</v>
      </c>
      <c r="B24" s="24" t="s">
        <v>86</v>
      </c>
      <c r="C24" s="4"/>
      <c r="E24" s="2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customFormat="false" ht="14.25" hidden="false" customHeight="false" outlineLevel="0" collapsed="false">
      <c r="A25" s="23" t="n">
        <v>8005200</v>
      </c>
      <c r="B25" s="24" t="s">
        <v>88</v>
      </c>
      <c r="C25" s="4"/>
      <c r="E25" s="2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customFormat="false" ht="14.25" hidden="false" customHeight="false" outlineLevel="0" collapsed="false">
      <c r="A26" s="23" t="n">
        <v>8024100</v>
      </c>
      <c r="B26" s="24" t="s">
        <v>90</v>
      </c>
      <c r="C26" s="4"/>
      <c r="E26" s="2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customFormat="false" ht="14.25" hidden="false" customHeight="false" outlineLevel="0" collapsed="false">
      <c r="A27" s="23" t="n">
        <v>8056000</v>
      </c>
      <c r="B27" s="24" t="s">
        <v>92</v>
      </c>
      <c r="C27" s="4"/>
      <c r="E27" s="2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4.25" hidden="false" customHeight="false" outlineLevel="0" collapsed="false">
      <c r="A28" s="23" t="n">
        <v>8040000</v>
      </c>
      <c r="B28" s="24" t="s">
        <v>94</v>
      </c>
      <c r="C28" s="4"/>
      <c r="E28" s="2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customFormat="false" ht="14.25" hidden="false" customHeight="false" outlineLevel="0" collapsed="false">
      <c r="A29" s="23" t="n">
        <v>8035100</v>
      </c>
      <c r="B29" s="24" t="s">
        <v>96</v>
      </c>
      <c r="C29" s="4"/>
      <c r="D29" s="13"/>
      <c r="E29" s="25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customFormat="false" ht="14.25" hidden="false" customHeight="false" outlineLevel="0" collapsed="false">
      <c r="A30" s="23" t="n">
        <v>8049100</v>
      </c>
      <c r="B30" s="24" t="s">
        <v>100</v>
      </c>
      <c r="C30" s="4"/>
      <c r="D30" s="13"/>
      <c r="E30" s="25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customFormat="false" ht="14.25" hidden="false" customHeight="false" outlineLevel="0" collapsed="false">
      <c r="A31" s="23" t="n">
        <v>8049200</v>
      </c>
      <c r="B31" s="24" t="s">
        <v>102</v>
      </c>
      <c r="C31" s="4"/>
      <c r="E31" s="2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customFormat="false" ht="14.25" hidden="false" customHeight="false" outlineLevel="0" collapsed="false">
      <c r="A32" s="23" t="n">
        <v>8054500</v>
      </c>
      <c r="B32" s="24" t="s">
        <v>104</v>
      </c>
      <c r="C32" s="4"/>
      <c r="E32" s="2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customFormat="false" ht="14.25" hidden="false" customHeight="false" outlineLevel="0" collapsed="false">
      <c r="A33" s="23" t="n">
        <v>8056300</v>
      </c>
      <c r="B33" s="24" t="s">
        <v>106</v>
      </c>
      <c r="C33" s="4"/>
      <c r="E33" s="2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customFormat="false" ht="14.25" hidden="false" customHeight="false" outlineLevel="0" collapsed="false">
      <c r="A34" s="23" t="n">
        <v>8046600</v>
      </c>
      <c r="B34" s="24" t="s">
        <v>108</v>
      </c>
      <c r="C34" s="4"/>
      <c r="E34" s="2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customFormat="false" ht="14.25" hidden="false" customHeight="false" outlineLevel="0" collapsed="false">
      <c r="A35" s="23" t="n">
        <v>8008600</v>
      </c>
      <c r="B35" s="24" t="s">
        <v>110</v>
      </c>
      <c r="C35" s="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customFormat="false" ht="14.25" hidden="false" customHeight="false" outlineLevel="0" collapsed="false">
      <c r="A36" s="23" t="n">
        <v>8017900</v>
      </c>
      <c r="B36" s="24" t="s">
        <v>112</v>
      </c>
      <c r="C36" s="4"/>
      <c r="E36" s="2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customFormat="false" ht="14.25" hidden="false" customHeight="false" outlineLevel="0" collapsed="false">
      <c r="A37" s="23" t="n">
        <v>8010300</v>
      </c>
      <c r="B37" s="24" t="s">
        <v>114</v>
      </c>
      <c r="C37" s="4"/>
      <c r="E37" s="2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customFormat="false" ht="14.25" hidden="false" customHeight="false" outlineLevel="0" collapsed="false">
      <c r="A38" s="23" t="n">
        <v>8024500</v>
      </c>
      <c r="B38" s="24" t="s">
        <v>116</v>
      </c>
      <c r="C38" s="4"/>
      <c r="E38" s="2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4.25" hidden="false" customHeight="false" outlineLevel="0" collapsed="false">
      <c r="A39" s="23" t="n">
        <v>8037100</v>
      </c>
      <c r="B39" s="24" t="s">
        <v>118</v>
      </c>
      <c r="C39" s="4"/>
      <c r="D39" s="13"/>
      <c r="E39" s="25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customFormat="false" ht="14.25" hidden="false" customHeight="false" outlineLevel="0" collapsed="false">
      <c r="A40" s="23" t="n">
        <v>9010810</v>
      </c>
      <c r="B40" s="24" t="s">
        <v>120</v>
      </c>
      <c r="C40" s="4"/>
      <c r="D40" s="13"/>
      <c r="E40" s="25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customFormat="false" ht="14.25" hidden="false" customHeight="false" outlineLevel="0" collapsed="false">
      <c r="A41" s="23" t="n">
        <v>8057750</v>
      </c>
      <c r="B41" s="24" t="s">
        <v>122</v>
      </c>
      <c r="C41" s="4"/>
      <c r="E41" s="2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customFormat="false" ht="14.25" hidden="false" customHeight="false" outlineLevel="0" collapsed="false">
      <c r="A42" s="23" t="n">
        <v>8051900</v>
      </c>
      <c r="B42" s="24" t="s">
        <v>124</v>
      </c>
      <c r="C42" s="4"/>
      <c r="D42" s="13"/>
      <c r="E42" s="25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customFormat="false" ht="14.25" hidden="false" customHeight="false" outlineLevel="0" collapsed="false">
      <c r="A43" s="23" t="n">
        <v>8048700</v>
      </c>
      <c r="B43" s="24" t="s">
        <v>126</v>
      </c>
      <c r="C43" s="4"/>
      <c r="E43" s="2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4.25" hidden="false" customHeight="false" outlineLevel="0" collapsed="false">
      <c r="A44" s="23" t="n">
        <v>8040200</v>
      </c>
      <c r="B44" s="24" t="s">
        <v>129</v>
      </c>
      <c r="C44" s="4"/>
      <c r="E44" s="2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customFormat="false" ht="14.25" hidden="false" customHeight="false" outlineLevel="0" collapsed="false">
      <c r="A45" s="23" t="n">
        <v>8042200</v>
      </c>
      <c r="B45" s="24" t="s">
        <v>131</v>
      </c>
      <c r="C45" s="4"/>
      <c r="E45" s="2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customFormat="false" ht="14.25" hidden="false" customHeight="false" outlineLevel="0" collapsed="false">
      <c r="A46" s="23" t="n">
        <v>8042300</v>
      </c>
      <c r="B46" s="24" t="s">
        <v>133</v>
      </c>
      <c r="C46" s="4"/>
      <c r="E46" s="2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4.25" hidden="false" customHeight="false" outlineLevel="0" collapsed="false">
      <c r="A47" s="23" t="n">
        <v>8030200</v>
      </c>
      <c r="B47" s="24" t="s">
        <v>135</v>
      </c>
      <c r="C47" s="4"/>
      <c r="E47" s="2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4.25" hidden="false" customHeight="false" outlineLevel="0" collapsed="false">
      <c r="A48" s="23" t="n">
        <v>8032400</v>
      </c>
      <c r="B48" s="24" t="s">
        <v>137</v>
      </c>
      <c r="C48" s="4"/>
      <c r="E48" s="2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customFormat="false" ht="14.25" hidden="false" customHeight="false" outlineLevel="0" collapsed="false">
      <c r="A49" s="23" t="n">
        <v>8052300</v>
      </c>
      <c r="B49" s="24" t="s">
        <v>139</v>
      </c>
      <c r="C49" s="4"/>
      <c r="D49" s="13"/>
      <c r="E49" s="25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customFormat="false" ht="14.25" hidden="false" customHeight="false" outlineLevel="0" collapsed="false">
      <c r="A50" s="23" t="n">
        <v>8047000</v>
      </c>
      <c r="B50" s="24" t="s">
        <v>141</v>
      </c>
      <c r="C50" s="4"/>
      <c r="E50" s="2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4.25" hidden="false" customHeight="false" outlineLevel="0" collapsed="false">
      <c r="A51" s="23" t="n">
        <v>8012600</v>
      </c>
      <c r="B51" s="24" t="s">
        <v>143</v>
      </c>
      <c r="C51" s="4"/>
      <c r="E51" s="2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4.25" hidden="false" customHeight="false" outlineLevel="0" collapsed="false">
      <c r="A52" s="23" t="n">
        <v>8057925</v>
      </c>
      <c r="B52" s="24" t="s">
        <v>145</v>
      </c>
      <c r="C52" s="4"/>
      <c r="E52" s="2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customFormat="false" ht="14.25" hidden="false" customHeight="false" outlineLevel="0" collapsed="false">
      <c r="A53" s="23" t="n">
        <v>9010710</v>
      </c>
      <c r="B53" s="24" t="s">
        <v>147</v>
      </c>
      <c r="C53" s="4"/>
      <c r="E53" s="2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customFormat="false" ht="14.25" hidden="false" customHeight="false" outlineLevel="0" collapsed="false">
      <c r="A54" s="23" t="n">
        <v>9010695</v>
      </c>
      <c r="B54" s="24" t="s">
        <v>149</v>
      </c>
      <c r="C54" s="4"/>
      <c r="D54" s="13"/>
      <c r="E54" s="25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customFormat="false" ht="14.25" hidden="false" customHeight="false" outlineLevel="0" collapsed="false">
      <c r="A55" s="23" t="n">
        <v>9010690</v>
      </c>
      <c r="B55" s="24" t="s">
        <v>151</v>
      </c>
      <c r="C55" s="4"/>
      <c r="D55" s="13"/>
      <c r="E55" s="25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customFormat="false" ht="14.25" hidden="false" customHeight="false" outlineLevel="0" collapsed="false">
      <c r="A56" s="23" t="n">
        <v>9010685</v>
      </c>
      <c r="B56" s="24" t="s">
        <v>153</v>
      </c>
      <c r="C56" s="4"/>
      <c r="E56" s="2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customFormat="false" ht="14.25" hidden="false" customHeight="false" outlineLevel="0" collapsed="false">
      <c r="A57" s="23" t="n">
        <v>8035000</v>
      </c>
      <c r="B57" s="24" t="s">
        <v>156</v>
      </c>
      <c r="C57" s="4"/>
      <c r="E57" s="2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customFormat="false" ht="14.25" hidden="false" customHeight="false" outlineLevel="0" collapsed="false">
      <c r="A58" s="23" t="n">
        <v>8026400</v>
      </c>
      <c r="B58" s="24" t="s">
        <v>158</v>
      </c>
      <c r="C58" s="4"/>
      <c r="E58" s="2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customFormat="false" ht="14.25" hidden="false" customHeight="false" outlineLevel="0" collapsed="false">
      <c r="A59" s="23" t="n">
        <v>8045500</v>
      </c>
      <c r="B59" s="24" t="s">
        <v>160</v>
      </c>
      <c r="C59" s="4"/>
      <c r="E59" s="2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customFormat="false" ht="14.25" hidden="false" customHeight="false" outlineLevel="0" collapsed="false">
      <c r="A60" s="23" t="n">
        <v>8052900</v>
      </c>
      <c r="B60" s="24" t="s">
        <v>162</v>
      </c>
      <c r="C60" s="4"/>
      <c r="D60" s="13"/>
      <c r="E60" s="25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customFormat="false" ht="14.25" hidden="false" customHeight="false" outlineLevel="0" collapsed="false">
      <c r="A61" s="23" t="n">
        <v>8054000</v>
      </c>
      <c r="B61" s="24" t="s">
        <v>164</v>
      </c>
      <c r="C61" s="4"/>
      <c r="E61" s="2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customFormat="false" ht="14.25" hidden="false" customHeight="false" outlineLevel="0" collapsed="false">
      <c r="A62" s="23" t="n">
        <v>8053900</v>
      </c>
      <c r="B62" s="24" t="s">
        <v>166</v>
      </c>
      <c r="C62" s="4"/>
      <c r="E62" s="2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customFormat="false" ht="14.25" hidden="false" customHeight="false" outlineLevel="0" collapsed="false">
      <c r="A63" s="23" t="n">
        <v>8055850</v>
      </c>
      <c r="B63" s="24" t="s">
        <v>168</v>
      </c>
      <c r="C63" s="4"/>
      <c r="E63" s="2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customFormat="false" ht="14.25" hidden="false" customHeight="false" outlineLevel="0" collapsed="false">
      <c r="A64" s="23" t="n">
        <v>8056450</v>
      </c>
      <c r="B64" s="24" t="s">
        <v>170</v>
      </c>
      <c r="C64" s="4"/>
      <c r="D64" s="13"/>
      <c r="E64" s="25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customFormat="false" ht="14.25" hidden="false" customHeight="false" outlineLevel="0" collapsed="false">
      <c r="A65" s="23" t="n">
        <v>8025300</v>
      </c>
      <c r="B65" s="24" t="s">
        <v>172</v>
      </c>
      <c r="C65" s="4"/>
      <c r="D65" s="13"/>
      <c r="E65" s="25"/>
      <c r="F65" s="4"/>
      <c r="G65" s="4"/>
      <c r="H65" s="4"/>
      <c r="I65" s="4"/>
      <c r="J65" s="4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</row>
    <row r="66" customFormat="false" ht="14.25" hidden="false" customHeight="false" outlineLevel="0" collapsed="false">
      <c r="A66" s="23" t="n">
        <v>8045400</v>
      </c>
      <c r="B66" s="24" t="s">
        <v>174</v>
      </c>
      <c r="C66" s="4"/>
      <c r="D66" s="13"/>
      <c r="E66" s="25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customFormat="false" ht="14.25" hidden="false" customHeight="false" outlineLevel="0" collapsed="false">
      <c r="A67" s="23" t="n">
        <v>8014800</v>
      </c>
      <c r="B67" s="24" t="s">
        <v>176</v>
      </c>
      <c r="C67" s="4"/>
      <c r="D67" s="13"/>
      <c r="E67" s="25"/>
      <c r="F67" s="4"/>
      <c r="G67" s="4"/>
      <c r="H67" s="4"/>
      <c r="I67" s="4"/>
      <c r="J67" s="4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</row>
    <row r="68" customFormat="false" ht="14.25" hidden="false" customHeight="false" outlineLevel="0" collapsed="false">
      <c r="A68" s="23" t="n">
        <v>8033500</v>
      </c>
      <c r="B68" s="24" t="s">
        <v>178</v>
      </c>
      <c r="C68" s="4"/>
      <c r="E68" s="2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customFormat="false" ht="14.25" hidden="false" customHeight="false" outlineLevel="0" collapsed="false">
      <c r="A69" s="23" t="n">
        <v>8039800</v>
      </c>
      <c r="B69" s="24" t="s">
        <v>180</v>
      </c>
      <c r="C69" s="4"/>
      <c r="E69" s="2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customFormat="false" ht="14.25" hidden="false" customHeight="false" outlineLevel="0" collapsed="false">
      <c r="A70" s="23" t="n">
        <v>8016800</v>
      </c>
      <c r="B70" s="24" t="s">
        <v>182</v>
      </c>
      <c r="C70" s="4"/>
      <c r="E70" s="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4.25" hidden="false" customHeight="false" outlineLevel="0" collapsed="false">
      <c r="A71" s="23" t="n">
        <v>8025700</v>
      </c>
      <c r="B71" s="24" t="s">
        <v>184</v>
      </c>
      <c r="C71" s="4"/>
      <c r="E71" s="2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4.25" hidden="false" customHeight="false" outlineLevel="0" collapsed="false">
      <c r="A72" s="23" t="n">
        <v>8032000</v>
      </c>
      <c r="B72" s="24" t="s">
        <v>186</v>
      </c>
      <c r="C72" s="4"/>
      <c r="E72" s="2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customFormat="false" ht="14.25" hidden="false" customHeight="false" outlineLevel="0" collapsed="false">
      <c r="A73" s="23" t="n">
        <v>8055100</v>
      </c>
      <c r="B73" s="24" t="s">
        <v>188</v>
      </c>
      <c r="C73" s="4"/>
      <c r="E73" s="2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customFormat="false" ht="14.25" hidden="false" customHeight="false" outlineLevel="0" collapsed="false">
      <c r="A74" s="23" t="n">
        <v>8057970</v>
      </c>
      <c r="B74" s="24" t="s">
        <v>190</v>
      </c>
      <c r="C74" s="4"/>
      <c r="D74" s="13"/>
      <c r="E74" s="25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customFormat="false" ht="14.25" hidden="false" customHeight="false" outlineLevel="0" collapsed="false">
      <c r="A75" s="23" t="n">
        <v>8057965</v>
      </c>
      <c r="B75" s="24" t="s">
        <v>192</v>
      </c>
      <c r="C75" s="4"/>
      <c r="D75" s="13"/>
      <c r="E75" s="25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customFormat="false" ht="14.25" hidden="false" customHeight="false" outlineLevel="0" collapsed="false">
      <c r="A76" s="23" t="n">
        <v>8055800</v>
      </c>
      <c r="B76" s="24" t="s">
        <v>194</v>
      </c>
      <c r="C76" s="4"/>
      <c r="D76" s="13"/>
      <c r="E76" s="25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customFormat="false" ht="14.25" hidden="false" customHeight="false" outlineLevel="0" collapsed="false">
      <c r="A77" s="23" t="n">
        <v>8036600</v>
      </c>
      <c r="B77" s="24" t="s">
        <v>196</v>
      </c>
      <c r="C77" s="4"/>
      <c r="D77" s="13"/>
      <c r="E77" s="25"/>
      <c r="F77" s="4"/>
      <c r="G77" s="4"/>
      <c r="H77" s="4"/>
      <c r="I77" s="4"/>
      <c r="J77" s="4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</row>
    <row r="78" customFormat="false" ht="14.25" hidden="false" customHeight="false" outlineLevel="0" collapsed="false">
      <c r="A78" s="23" t="n">
        <v>8017200</v>
      </c>
      <c r="B78" s="24" t="s">
        <v>198</v>
      </c>
      <c r="C78" s="4"/>
      <c r="E78" s="2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customFormat="false" ht="14.25" hidden="false" customHeight="false" outlineLevel="0" collapsed="false">
      <c r="A79" s="23" t="n">
        <v>8013200</v>
      </c>
      <c r="B79" s="24" t="s">
        <v>200</v>
      </c>
      <c r="C79" s="4"/>
      <c r="E79" s="2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customFormat="false" ht="14.25" hidden="false" customHeight="false" outlineLevel="0" collapsed="false">
      <c r="A80" s="23" t="n">
        <v>8031700</v>
      </c>
      <c r="B80" s="24" t="s">
        <v>202</v>
      </c>
      <c r="C80" s="4"/>
      <c r="D80" s="13"/>
      <c r="E80" s="25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customFormat="false" ht="14.25" hidden="false" customHeight="false" outlineLevel="0" collapsed="false">
      <c r="A81" s="23" t="n">
        <v>8026800</v>
      </c>
      <c r="B81" s="24" t="s">
        <v>204</v>
      </c>
      <c r="C81" s="4"/>
      <c r="E81" s="2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customFormat="false" ht="14.25" hidden="false" customHeight="false" outlineLevel="0" collapsed="false">
      <c r="A82" s="23" t="n">
        <v>8025900</v>
      </c>
      <c r="B82" s="24" t="s">
        <v>206</v>
      </c>
      <c r="C82" s="4"/>
      <c r="E82" s="2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customFormat="false" ht="14.25" hidden="false" customHeight="false" outlineLevel="0" collapsed="false">
      <c r="A83" s="23" t="n">
        <v>8026000</v>
      </c>
      <c r="B83" s="24" t="s">
        <v>208</v>
      </c>
      <c r="C83" s="4"/>
      <c r="E83" s="2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customFormat="false" ht="14.25" hidden="false" customHeight="false" outlineLevel="0" collapsed="false">
      <c r="A84" s="23" t="n">
        <v>8026100</v>
      </c>
      <c r="B84" s="24" t="s">
        <v>210</v>
      </c>
      <c r="C84" s="4"/>
      <c r="D84" s="13"/>
      <c r="E84" s="25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customFormat="false" ht="14.25" hidden="false" customHeight="false" outlineLevel="0" collapsed="false">
      <c r="A85" s="23" t="n">
        <v>8053600</v>
      </c>
      <c r="B85" s="24" t="s">
        <v>212</v>
      </c>
      <c r="C85" s="4"/>
      <c r="E85" s="2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customFormat="false" ht="14.25" hidden="false" customHeight="false" outlineLevel="0" collapsed="false">
      <c r="A86" s="23" t="n">
        <v>8026700</v>
      </c>
      <c r="B86" s="24" t="s">
        <v>214</v>
      </c>
      <c r="C86" s="4"/>
      <c r="E86" s="2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customFormat="false" ht="14.25" hidden="false" customHeight="false" outlineLevel="0" collapsed="false">
      <c r="A87" s="23" t="n">
        <v>8037000</v>
      </c>
      <c r="B87" s="24" t="s">
        <v>216</v>
      </c>
      <c r="C87" s="4"/>
      <c r="E87" s="2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customFormat="false" ht="14.25" hidden="false" customHeight="false" outlineLevel="0" collapsed="false">
      <c r="A88" s="23" t="n">
        <v>8042600</v>
      </c>
      <c r="B88" s="24" t="s">
        <v>218</v>
      </c>
      <c r="C88" s="4"/>
      <c r="D88" s="13"/>
      <c r="E88" s="25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customFormat="false" ht="14.25" hidden="false" customHeight="false" outlineLevel="0" collapsed="false">
      <c r="A89" s="23" t="n">
        <v>8042700</v>
      </c>
      <c r="B89" s="24" t="s">
        <v>220</v>
      </c>
      <c r="C89" s="4"/>
      <c r="E89" s="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customFormat="false" ht="14.25" hidden="false" customHeight="false" outlineLevel="0" collapsed="false">
      <c r="A90" s="23" t="n">
        <v>8026600</v>
      </c>
      <c r="B90" s="24" t="s">
        <v>222</v>
      </c>
      <c r="C90" s="4"/>
      <c r="E90" s="2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customFormat="false" ht="14.25" hidden="false" customHeight="false" outlineLevel="0" collapsed="false">
      <c r="A91" s="23" t="n">
        <v>8038300</v>
      </c>
      <c r="B91" s="24" t="s">
        <v>224</v>
      </c>
      <c r="C91" s="4"/>
      <c r="E91" s="2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customFormat="false" ht="14.25" hidden="false" customHeight="false" outlineLevel="0" collapsed="false">
      <c r="A92" s="23" t="n">
        <v>8026500</v>
      </c>
      <c r="B92" s="24" t="s">
        <v>227</v>
      </c>
      <c r="C92" s="4"/>
      <c r="E92" s="2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customFormat="false" ht="14.25" hidden="false" customHeight="false" outlineLevel="0" collapsed="false">
      <c r="A93" s="23" t="n">
        <v>8032700</v>
      </c>
      <c r="B93" s="24" t="s">
        <v>229</v>
      </c>
      <c r="C93" s="4"/>
      <c r="D93" s="13"/>
      <c r="E93" s="25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customFormat="false" ht="14.25" hidden="false" customHeight="false" outlineLevel="0" collapsed="false">
      <c r="A94" s="23" t="n">
        <v>8006100</v>
      </c>
      <c r="B94" s="24" t="s">
        <v>231</v>
      </c>
      <c r="C94" s="4"/>
      <c r="E94" s="2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customFormat="false" ht="14.25" hidden="false" customHeight="false" outlineLevel="0" collapsed="false">
      <c r="A95" s="23" t="n">
        <v>8025400</v>
      </c>
      <c r="B95" s="24" t="s">
        <v>233</v>
      </c>
      <c r="C95" s="4"/>
      <c r="E95" s="2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customFormat="false" ht="14.25" hidden="false" customHeight="false" outlineLevel="0" collapsed="false">
      <c r="A96" s="23" t="n">
        <v>8022000</v>
      </c>
      <c r="B96" s="24" t="s">
        <v>235</v>
      </c>
      <c r="C96" s="4"/>
      <c r="E96" s="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customFormat="false" ht="14.25" hidden="false" customHeight="false" outlineLevel="0" collapsed="false">
      <c r="A97" s="23" t="n">
        <v>8010200</v>
      </c>
      <c r="B97" s="24" t="s">
        <v>237</v>
      </c>
      <c r="C97" s="4"/>
      <c r="E97" s="2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customFormat="false" ht="14.25" hidden="false" customHeight="false" outlineLevel="0" collapsed="false">
      <c r="A98" s="23" t="n">
        <v>8054700</v>
      </c>
      <c r="B98" s="24" t="s">
        <v>240</v>
      </c>
      <c r="C98" s="4"/>
      <c r="E98" s="2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customFormat="false" ht="14.25" hidden="false" customHeight="false" outlineLevel="0" collapsed="false">
      <c r="A99" s="23" t="n">
        <v>8008800</v>
      </c>
      <c r="B99" s="24" t="s">
        <v>242</v>
      </c>
      <c r="C99" s="4"/>
      <c r="E99" s="2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customFormat="false" ht="14.25" hidden="false" customHeight="false" outlineLevel="0" collapsed="false">
      <c r="A100" s="23" t="n">
        <v>8009500</v>
      </c>
      <c r="B100" s="24" t="s">
        <v>244</v>
      </c>
      <c r="C100" s="4"/>
      <c r="E100" s="2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customFormat="false" ht="14.25" hidden="false" customHeight="false" outlineLevel="0" collapsed="false">
      <c r="A101" s="23" t="n">
        <v>8005700</v>
      </c>
      <c r="B101" s="24" t="s">
        <v>247</v>
      </c>
      <c r="C101" s="4"/>
      <c r="E101" s="2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customFormat="false" ht="14.25" hidden="false" customHeight="false" outlineLevel="0" collapsed="false">
      <c r="A102" s="23" t="n">
        <v>8007100</v>
      </c>
      <c r="B102" s="24" t="s">
        <v>249</v>
      </c>
      <c r="C102" s="4"/>
      <c r="E102" s="2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customFormat="false" ht="14.25" hidden="false" customHeight="false" outlineLevel="0" collapsed="false">
      <c r="A103" s="23" t="n">
        <v>8027600</v>
      </c>
      <c r="B103" s="24" t="s">
        <v>251</v>
      </c>
      <c r="C103" s="4"/>
      <c r="E103" s="2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customFormat="false" ht="14.25" hidden="false" customHeight="false" outlineLevel="0" collapsed="false">
      <c r="A104" s="23" t="n">
        <v>8054100</v>
      </c>
      <c r="B104" s="24" t="s">
        <v>253</v>
      </c>
      <c r="C104" s="4"/>
      <c r="D104" s="13"/>
      <c r="E104" s="25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customFormat="false" ht="14.25" hidden="false" customHeight="false" outlineLevel="0" collapsed="false">
      <c r="A105" s="23" t="n">
        <v>8051500</v>
      </c>
      <c r="B105" s="24" t="s">
        <v>255</v>
      </c>
      <c r="C105" s="4"/>
      <c r="D105" s="13"/>
      <c r="E105" s="25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customFormat="false" ht="14.25" hidden="false" customHeight="false" outlineLevel="0" collapsed="false">
      <c r="A106" s="23" t="n">
        <v>8049800</v>
      </c>
      <c r="B106" s="24" t="s">
        <v>257</v>
      </c>
      <c r="C106" s="4"/>
      <c r="E106" s="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customFormat="false" ht="14.25" hidden="false" customHeight="false" outlineLevel="0" collapsed="false">
      <c r="A107" s="23" t="n">
        <v>8054400</v>
      </c>
      <c r="B107" s="24" t="s">
        <v>259</v>
      </c>
      <c r="C107" s="4"/>
      <c r="E107" s="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customFormat="false" ht="14.25" hidden="false" customHeight="false" outlineLevel="0" collapsed="false">
      <c r="A108" s="23" t="n">
        <v>8033150</v>
      </c>
      <c r="B108" s="24" t="s">
        <v>261</v>
      </c>
      <c r="C108" s="4"/>
      <c r="D108" s="13"/>
      <c r="E108" s="25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customFormat="false" ht="14.25" hidden="false" customHeight="false" outlineLevel="0" collapsed="false">
      <c r="A109" s="23" t="n">
        <v>8039900</v>
      </c>
      <c r="B109" s="24" t="s">
        <v>263</v>
      </c>
      <c r="C109" s="4"/>
      <c r="D109" s="13"/>
      <c r="E109" s="25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customFormat="false" ht="14.25" hidden="false" customHeight="false" outlineLevel="0" collapsed="false">
      <c r="A110" s="23" t="n">
        <v>8030800</v>
      </c>
      <c r="B110" s="24" t="s">
        <v>265</v>
      </c>
      <c r="C110" s="4"/>
      <c r="D110" s="13"/>
      <c r="E110" s="25"/>
      <c r="F110" s="4"/>
      <c r="G110" s="4"/>
      <c r="H110" s="4"/>
      <c r="I110" s="4"/>
      <c r="J110" s="4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</row>
    <row r="111" customFormat="false" ht="14.25" hidden="false" customHeight="false" outlineLevel="0" collapsed="false">
      <c r="A111" s="23" t="n">
        <v>8028100</v>
      </c>
      <c r="B111" s="24" t="s">
        <v>267</v>
      </c>
      <c r="C111" s="4"/>
      <c r="E111" s="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customFormat="false" ht="14.25" hidden="false" customHeight="false" outlineLevel="0" collapsed="false">
      <c r="A112" s="23" t="n">
        <v>8054900</v>
      </c>
      <c r="B112" s="24" t="s">
        <v>269</v>
      </c>
      <c r="C112" s="4"/>
      <c r="D112" s="13"/>
      <c r="E112" s="25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customFormat="false" ht="14.25" hidden="false" customHeight="false" outlineLevel="0" collapsed="false">
      <c r="A113" s="23" t="n">
        <v>8023900</v>
      </c>
      <c r="B113" s="24" t="s">
        <v>271</v>
      </c>
      <c r="C113" s="4"/>
      <c r="E113" s="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customFormat="false" ht="14.25" hidden="false" customHeight="false" outlineLevel="0" collapsed="false">
      <c r="A114" s="23" t="n">
        <v>8023100</v>
      </c>
      <c r="B114" s="24" t="s">
        <v>273</v>
      </c>
      <c r="C114" s="4"/>
      <c r="E114" s="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4.25" hidden="false" customHeight="false" outlineLevel="0" collapsed="false">
      <c r="A115" s="23" t="n">
        <v>8002100</v>
      </c>
      <c r="B115" s="24" t="s">
        <v>275</v>
      </c>
      <c r="C115" s="4"/>
      <c r="D115" s="13"/>
      <c r="E115" s="25"/>
      <c r="F115" s="4"/>
      <c r="G115" s="4"/>
      <c r="H115" s="4"/>
      <c r="I115" s="4"/>
      <c r="J115" s="4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</row>
    <row r="116" customFormat="false" ht="14.25" hidden="false" customHeight="false" outlineLevel="0" collapsed="false">
      <c r="A116" s="23" t="n">
        <v>8002000</v>
      </c>
      <c r="B116" s="24" t="s">
        <v>278</v>
      </c>
      <c r="C116" s="4"/>
      <c r="E116" s="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customFormat="false" ht="14.25" hidden="false" customHeight="false" outlineLevel="0" collapsed="false">
      <c r="A117" s="23" t="n">
        <v>8018200</v>
      </c>
      <c r="B117" s="24" t="s">
        <v>280</v>
      </c>
      <c r="C117" s="4"/>
      <c r="E117" s="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customFormat="false" ht="14.25" hidden="false" customHeight="false" outlineLevel="0" collapsed="false">
      <c r="A118" s="23" t="n">
        <v>8056200</v>
      </c>
      <c r="B118" s="24" t="s">
        <v>282</v>
      </c>
      <c r="C118" s="4"/>
      <c r="E118" s="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customFormat="false" ht="14.25" hidden="false" customHeight="false" outlineLevel="0" collapsed="false">
      <c r="A119" s="23" t="n">
        <v>8050600</v>
      </c>
      <c r="B119" s="24" t="s">
        <v>284</v>
      </c>
      <c r="C119" s="4"/>
      <c r="E119" s="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customFormat="false" ht="14.25" hidden="false" customHeight="false" outlineLevel="0" collapsed="false">
      <c r="A120" s="23" t="n">
        <v>9010720</v>
      </c>
      <c r="B120" s="24" t="s">
        <v>286</v>
      </c>
      <c r="C120" s="4"/>
      <c r="E120" s="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customFormat="false" ht="14.25" hidden="false" customHeight="false" outlineLevel="0" collapsed="false">
      <c r="A121" s="23" t="n">
        <v>8057150</v>
      </c>
      <c r="B121" s="24" t="s">
        <v>288</v>
      </c>
      <c r="C121" s="4"/>
      <c r="E121" s="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customFormat="false" ht="14.25" hidden="false" customHeight="false" outlineLevel="0" collapsed="false">
      <c r="A122" s="23" t="n">
        <v>8057100</v>
      </c>
      <c r="B122" s="24" t="s">
        <v>290</v>
      </c>
      <c r="C122" s="4"/>
      <c r="E122" s="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customFormat="false" ht="14.25" hidden="false" customHeight="false" outlineLevel="0" collapsed="false">
      <c r="A123" s="23" t="n">
        <v>8054800</v>
      </c>
      <c r="B123" s="24" t="s">
        <v>292</v>
      </c>
      <c r="C123" s="4"/>
      <c r="E123" s="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customFormat="false" ht="14.25" hidden="false" customHeight="false" outlineLevel="0" collapsed="false">
      <c r="A124" s="23" t="n">
        <v>8055900</v>
      </c>
      <c r="B124" s="24" t="s">
        <v>294</v>
      </c>
      <c r="C124" s="4"/>
      <c r="E124" s="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customFormat="false" ht="14.25" hidden="false" customHeight="false" outlineLevel="0" collapsed="false">
      <c r="A125" s="23" t="n">
        <v>8015400</v>
      </c>
      <c r="B125" s="24" t="s">
        <v>296</v>
      </c>
      <c r="C125" s="4"/>
      <c r="E125" s="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customFormat="false" ht="14.25" hidden="false" customHeight="false" outlineLevel="0" collapsed="false">
      <c r="A126" s="23" t="n">
        <v>8047700</v>
      </c>
      <c r="B126" s="24" t="s">
        <v>298</v>
      </c>
      <c r="C126" s="4"/>
      <c r="E126" s="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customFormat="false" ht="14.25" hidden="false" customHeight="false" outlineLevel="0" collapsed="false">
      <c r="A127" s="23" t="n">
        <v>8009700</v>
      </c>
      <c r="B127" s="24" t="s">
        <v>300</v>
      </c>
      <c r="C127" s="4"/>
      <c r="E127" s="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customFormat="false" ht="14.25" hidden="false" customHeight="false" outlineLevel="0" collapsed="false">
      <c r="A128" s="23" t="n">
        <v>8004400</v>
      </c>
      <c r="B128" s="24" t="s">
        <v>302</v>
      </c>
      <c r="C128" s="4"/>
      <c r="E128" s="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customFormat="false" ht="14.25" hidden="false" customHeight="false" outlineLevel="0" collapsed="false">
      <c r="A129" s="23" t="n">
        <v>8055000</v>
      </c>
      <c r="B129" s="24" t="s">
        <v>304</v>
      </c>
      <c r="C129" s="4"/>
      <c r="E129" s="2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customFormat="false" ht="14.25" hidden="false" customHeight="false" outlineLevel="0" collapsed="false">
      <c r="A130" s="23" t="n">
        <v>8043600</v>
      </c>
      <c r="B130" s="24" t="s">
        <v>306</v>
      </c>
      <c r="C130" s="4"/>
      <c r="E130" s="2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customFormat="false" ht="14.25" hidden="false" customHeight="false" outlineLevel="0" collapsed="false">
      <c r="A131" s="23" t="n">
        <v>8003000</v>
      </c>
      <c r="B131" s="24" t="s">
        <v>308</v>
      </c>
      <c r="C131" s="4"/>
      <c r="E131" s="2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customFormat="false" ht="14.25" hidden="false" customHeight="false" outlineLevel="0" collapsed="false">
      <c r="A132" s="23" t="n">
        <v>8017000</v>
      </c>
      <c r="B132" s="24" t="s">
        <v>311</v>
      </c>
      <c r="C132" s="4"/>
      <c r="E132" s="2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customFormat="false" ht="14.25" hidden="false" customHeight="false" outlineLevel="0" collapsed="false">
      <c r="A133" s="23" t="n">
        <v>8019100</v>
      </c>
      <c r="B133" s="24" t="s">
        <v>313</v>
      </c>
      <c r="C133" s="4"/>
      <c r="E133" s="2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customFormat="false" ht="14.25" hidden="false" customHeight="false" outlineLevel="0" collapsed="false">
      <c r="A134" s="23" t="n">
        <v>8009900</v>
      </c>
      <c r="B134" s="24" t="s">
        <v>315</v>
      </c>
      <c r="C134" s="4"/>
      <c r="E134" s="2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customFormat="false" ht="14.25" hidden="false" customHeight="false" outlineLevel="0" collapsed="false">
      <c r="A135" s="23" t="n">
        <v>8007200</v>
      </c>
      <c r="B135" s="24" t="s">
        <v>317</v>
      </c>
      <c r="C135" s="4"/>
      <c r="E135" s="2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customFormat="false" ht="14.25" hidden="false" customHeight="false" outlineLevel="0" collapsed="false">
      <c r="A136" s="23" t="n">
        <v>8049500</v>
      </c>
      <c r="B136" s="24" t="s">
        <v>319</v>
      </c>
      <c r="C136" s="4"/>
      <c r="E136" s="2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customFormat="false" ht="14.25" hidden="false" customHeight="false" outlineLevel="0" collapsed="false">
      <c r="A137" s="23" t="n">
        <v>8048800</v>
      </c>
      <c r="B137" s="24" t="s">
        <v>321</v>
      </c>
      <c r="C137" s="4"/>
      <c r="E137" s="2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customFormat="false" ht="14.25" hidden="false" customHeight="false" outlineLevel="0" collapsed="false">
      <c r="A138" s="23" t="n">
        <v>8048100</v>
      </c>
      <c r="B138" s="24" t="s">
        <v>323</v>
      </c>
      <c r="C138" s="4"/>
      <c r="E138" s="2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customFormat="false" ht="14.25" hidden="false" customHeight="false" outlineLevel="0" collapsed="false">
      <c r="A139" s="23" t="n">
        <v>8049700</v>
      </c>
      <c r="B139" s="24" t="s">
        <v>325</v>
      </c>
      <c r="C139" s="4"/>
      <c r="E139" s="2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customFormat="false" ht="14.25" hidden="false" customHeight="false" outlineLevel="0" collapsed="false">
      <c r="A140" s="23" t="n">
        <v>8049400</v>
      </c>
      <c r="B140" s="24" t="s">
        <v>327</v>
      </c>
      <c r="C140" s="4"/>
      <c r="E140" s="2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customFormat="false" ht="14.25" hidden="false" customHeight="false" outlineLevel="0" collapsed="false">
      <c r="A141" s="23" t="n">
        <v>8038100</v>
      </c>
      <c r="B141" s="24" t="s">
        <v>329</v>
      </c>
      <c r="C141" s="4"/>
      <c r="E141" s="2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customFormat="false" ht="14.25" hidden="false" customHeight="false" outlineLevel="0" collapsed="false">
      <c r="A142" s="23" t="n">
        <v>8050900</v>
      </c>
      <c r="B142" s="24" t="s">
        <v>331</v>
      </c>
      <c r="C142" s="4"/>
      <c r="E142" s="2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customFormat="false" ht="14.25" hidden="false" customHeight="false" outlineLevel="0" collapsed="false">
      <c r="A143" s="23" t="n">
        <v>8057700</v>
      </c>
      <c r="B143" s="24" t="s">
        <v>333</v>
      </c>
      <c r="C143" s="4"/>
      <c r="E143" s="2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customFormat="false" ht="14.25" hidden="false" customHeight="false" outlineLevel="0" collapsed="false">
      <c r="A144" s="23" t="n">
        <v>8004800</v>
      </c>
      <c r="B144" s="24" t="s">
        <v>335</v>
      </c>
      <c r="C144" s="4"/>
      <c r="E144" s="2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customFormat="false" ht="14.25" hidden="false" customHeight="false" outlineLevel="0" collapsed="false">
      <c r="A145" s="23" t="n">
        <v>8020600</v>
      </c>
      <c r="B145" s="24" t="s">
        <v>337</v>
      </c>
      <c r="C145" s="4"/>
      <c r="E145" s="2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customFormat="false" ht="14.25" hidden="false" customHeight="false" outlineLevel="0" collapsed="false">
      <c r="A146" s="23" t="n">
        <v>8042500</v>
      </c>
      <c r="B146" s="24" t="s">
        <v>339</v>
      </c>
      <c r="C146" s="4"/>
      <c r="E146" s="2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customFormat="false" ht="14.25" hidden="false" customHeight="false" outlineLevel="0" collapsed="false">
      <c r="A147" s="23" t="n">
        <v>8028800</v>
      </c>
      <c r="B147" s="24" t="s">
        <v>341</v>
      </c>
      <c r="C147" s="4"/>
      <c r="E147" s="2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customFormat="false" ht="14.25" hidden="false" customHeight="false" outlineLevel="0" collapsed="false">
      <c r="A148" s="23" t="n">
        <v>8023800</v>
      </c>
      <c r="B148" s="24" t="s">
        <v>343</v>
      </c>
      <c r="C148" s="4"/>
      <c r="E148" s="2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customFormat="false" ht="14.25" hidden="false" customHeight="false" outlineLevel="0" collapsed="false">
      <c r="A149" s="23" t="n">
        <v>8052800</v>
      </c>
      <c r="B149" s="24" t="s">
        <v>345</v>
      </c>
      <c r="C149" s="4"/>
      <c r="E149" s="2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customFormat="false" ht="14.25" hidden="false" customHeight="false" outlineLevel="0" collapsed="false">
      <c r="A150" s="23" t="n">
        <v>8001200</v>
      </c>
      <c r="B150" s="24" t="s">
        <v>347</v>
      </c>
      <c r="C150" s="4"/>
      <c r="E150" s="2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4.25" hidden="false" customHeight="false" outlineLevel="0" collapsed="false">
      <c r="A151" s="23" t="n">
        <v>8005400</v>
      </c>
      <c r="B151" s="24" t="s">
        <v>349</v>
      </c>
      <c r="C151" s="4"/>
      <c r="D151" s="13"/>
      <c r="E151" s="4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customFormat="false" ht="14.25" hidden="false" customHeight="false" outlineLevel="0" collapsed="false">
      <c r="A152" s="23" t="n">
        <v>8045200</v>
      </c>
      <c r="B152" s="24" t="s">
        <v>351</v>
      </c>
      <c r="C152" s="4"/>
      <c r="E152" s="2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customFormat="false" ht="14.25" hidden="false" customHeight="false" outlineLevel="0" collapsed="false">
      <c r="A153" s="23" t="n">
        <v>8001100</v>
      </c>
      <c r="B153" s="24" t="s">
        <v>353</v>
      </c>
      <c r="C153" s="4"/>
      <c r="E153" s="2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customFormat="false" ht="14.25" hidden="false" customHeight="false" outlineLevel="0" collapsed="false">
      <c r="A154" s="23" t="n">
        <v>8001000</v>
      </c>
      <c r="B154" s="24" t="s">
        <v>355</v>
      </c>
      <c r="C154" s="4"/>
      <c r="E154" s="2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4.25" hidden="false" customHeight="false" outlineLevel="0" collapsed="false">
      <c r="A155" s="23" t="n">
        <v>8019700</v>
      </c>
      <c r="B155" s="24" t="s">
        <v>357</v>
      </c>
      <c r="C155" s="4"/>
      <c r="E155" s="2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4.25" hidden="false" customHeight="false" outlineLevel="0" collapsed="false">
      <c r="A156" s="23" t="n">
        <v>8003600</v>
      </c>
      <c r="B156" s="24" t="s">
        <v>359</v>
      </c>
      <c r="C156" s="4"/>
      <c r="E156" s="2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customFormat="false" ht="14.25" hidden="false" customHeight="false" outlineLevel="0" collapsed="false">
      <c r="A157" s="23" t="n">
        <v>8018900</v>
      </c>
      <c r="B157" s="24" t="s">
        <v>361</v>
      </c>
      <c r="C157" s="4"/>
      <c r="E157" s="2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customFormat="false" ht="14.25" hidden="false" customHeight="false" outlineLevel="0" collapsed="false">
      <c r="A158" s="23" t="n">
        <v>8013000</v>
      </c>
      <c r="B158" s="24" t="s">
        <v>363</v>
      </c>
      <c r="C158" s="4"/>
      <c r="E158" s="2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customFormat="false" ht="14.25" hidden="false" customHeight="false" outlineLevel="0" collapsed="false">
      <c r="A159" s="23" t="n">
        <v>8021900</v>
      </c>
      <c r="B159" s="24" t="s">
        <v>365</v>
      </c>
      <c r="C159" s="4"/>
      <c r="E159" s="2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customFormat="false" ht="14.25" hidden="false" customHeight="false" outlineLevel="0" collapsed="false">
      <c r="A160" s="23" t="n">
        <v>8007400</v>
      </c>
      <c r="B160" s="24" t="s">
        <v>367</v>
      </c>
      <c r="C160" s="4"/>
      <c r="E160" s="2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</row>
    <row r="161" customFormat="false" ht="14.25" hidden="false" customHeight="false" outlineLevel="0" collapsed="false">
      <c r="A161" s="23" t="n">
        <v>8003900</v>
      </c>
      <c r="B161" s="24" t="s">
        <v>369</v>
      </c>
      <c r="C161" s="4"/>
      <c r="E161" s="2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customFormat="false" ht="14.25" hidden="false" customHeight="false" outlineLevel="0" collapsed="false">
      <c r="A162" s="23" t="n">
        <v>8004000</v>
      </c>
      <c r="B162" s="24" t="s">
        <v>371</v>
      </c>
      <c r="C162" s="4"/>
      <c r="E162" s="2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4.25" hidden="false" customHeight="false" outlineLevel="0" collapsed="false">
      <c r="A163" s="23" t="n">
        <v>8028500</v>
      </c>
      <c r="B163" s="24" t="s">
        <v>373</v>
      </c>
      <c r="C163" s="4"/>
      <c r="E163" s="2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4.25" hidden="false" customHeight="false" outlineLevel="0" collapsed="false">
      <c r="A164" s="23" t="n">
        <v>8023600</v>
      </c>
      <c r="B164" s="24" t="s">
        <v>375</v>
      </c>
      <c r="C164" s="4"/>
      <c r="E164" s="2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</row>
    <row r="165" customFormat="false" ht="14.25" hidden="false" customHeight="false" outlineLevel="0" collapsed="false">
      <c r="A165" s="23" t="n">
        <v>8003100</v>
      </c>
      <c r="B165" s="24" t="s">
        <v>377</v>
      </c>
      <c r="C165" s="4"/>
      <c r="E165" s="2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customFormat="false" ht="14.25" hidden="false" customHeight="false" outlineLevel="0" collapsed="false">
      <c r="A166" s="23" t="n">
        <v>8007600</v>
      </c>
      <c r="B166" s="24" t="s">
        <v>379</v>
      </c>
      <c r="C166" s="4"/>
      <c r="E166" s="2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</row>
    <row r="167" customFormat="false" ht="14.25" hidden="false" customHeight="false" outlineLevel="0" collapsed="false">
      <c r="A167" s="23" t="n">
        <v>8048900</v>
      </c>
      <c r="B167" s="24" t="s">
        <v>381</v>
      </c>
      <c r="C167" s="4"/>
      <c r="E167" s="2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</row>
    <row r="168" customFormat="false" ht="14.25" hidden="false" customHeight="false" outlineLevel="0" collapsed="false">
      <c r="A168" s="23" t="n">
        <v>8002900</v>
      </c>
      <c r="B168" s="24" t="s">
        <v>383</v>
      </c>
      <c r="C168" s="4"/>
      <c r="E168" s="2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</row>
    <row r="169" customFormat="false" ht="14.25" hidden="false" customHeight="false" outlineLevel="0" collapsed="false">
      <c r="A169" s="23" t="n">
        <v>8015700</v>
      </c>
      <c r="B169" s="24" t="s">
        <v>386</v>
      </c>
      <c r="C169" s="4"/>
      <c r="E169" s="2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</row>
    <row r="170" customFormat="false" ht="14.25" hidden="false" customHeight="false" outlineLevel="0" collapsed="false">
      <c r="A170" s="23" t="n">
        <v>8035300</v>
      </c>
      <c r="B170" s="24" t="s">
        <v>388</v>
      </c>
      <c r="C170" s="4"/>
      <c r="E170" s="2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</row>
    <row r="171" customFormat="false" ht="14.25" hidden="false" customHeight="false" outlineLevel="0" collapsed="false">
      <c r="A171" s="23" t="n">
        <v>8028000</v>
      </c>
      <c r="B171" s="24" t="s">
        <v>390</v>
      </c>
      <c r="C171" s="4"/>
      <c r="E171" s="2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</row>
    <row r="172" customFormat="false" ht="14.25" hidden="false" customHeight="false" outlineLevel="0" collapsed="false">
      <c r="A172" s="23" t="n">
        <v>8055950</v>
      </c>
      <c r="B172" s="24" t="s">
        <v>392</v>
      </c>
      <c r="C172" s="4"/>
      <c r="E172" s="2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</row>
    <row r="173" customFormat="false" ht="14.25" hidden="false" customHeight="false" outlineLevel="0" collapsed="false">
      <c r="A173" s="23" t="n">
        <v>8057400</v>
      </c>
      <c r="B173" s="24" t="s">
        <v>394</v>
      </c>
      <c r="C173" s="4"/>
      <c r="E173" s="2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</row>
    <row r="174" customFormat="false" ht="14.25" hidden="false" customHeight="false" outlineLevel="0" collapsed="false">
      <c r="A174" s="23" t="n">
        <v>8057800</v>
      </c>
      <c r="B174" s="24" t="s">
        <v>396</v>
      </c>
      <c r="C174" s="4"/>
      <c r="E174" s="2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</row>
    <row r="175" customFormat="false" ht="14.25" hidden="false" customHeight="false" outlineLevel="0" collapsed="false">
      <c r="A175" s="23" t="n">
        <v>8057350</v>
      </c>
      <c r="B175" s="24" t="s">
        <v>398</v>
      </c>
      <c r="C175" s="4"/>
      <c r="E175" s="2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</row>
    <row r="176" customFormat="false" ht="14.25" hidden="false" customHeight="false" outlineLevel="0" collapsed="false">
      <c r="A176" s="23" t="n">
        <v>8057450</v>
      </c>
      <c r="B176" s="24" t="s">
        <v>400</v>
      </c>
      <c r="C176" s="4"/>
      <c r="E176" s="2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</row>
    <row r="177" customFormat="false" ht="14.25" hidden="false" customHeight="false" outlineLevel="0" collapsed="false">
      <c r="A177" s="23" t="n">
        <v>8057650</v>
      </c>
      <c r="B177" s="24" t="s">
        <v>402</v>
      </c>
      <c r="C177" s="4"/>
      <c r="E177" s="2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</row>
    <row r="178" customFormat="false" ht="14.25" hidden="false" customHeight="false" outlineLevel="0" collapsed="false">
      <c r="A178" s="23" t="n">
        <v>8057500</v>
      </c>
      <c r="B178" s="24" t="s">
        <v>404</v>
      </c>
      <c r="C178" s="4"/>
      <c r="E178" s="2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</row>
    <row r="179" customFormat="false" ht="14.25" hidden="false" customHeight="false" outlineLevel="0" collapsed="false">
      <c r="A179" s="23" t="n">
        <v>8057550</v>
      </c>
      <c r="B179" s="24" t="s">
        <v>406</v>
      </c>
      <c r="C179" s="4"/>
      <c r="E179" s="2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customFormat="false" ht="14.25" hidden="false" customHeight="false" outlineLevel="0" collapsed="false">
      <c r="A180" s="23" t="n">
        <v>8057600</v>
      </c>
      <c r="B180" s="24" t="s">
        <v>408</v>
      </c>
      <c r="C180" s="4"/>
      <c r="E180" s="2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</row>
    <row r="181" customFormat="false" ht="14.25" hidden="false" customHeight="false" outlineLevel="0" collapsed="false">
      <c r="A181" s="23" t="n">
        <v>8061200</v>
      </c>
      <c r="B181" s="24" t="s">
        <v>410</v>
      </c>
      <c r="C181" s="4"/>
      <c r="E181" s="2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</row>
    <row r="182" customFormat="false" ht="14.25" hidden="false" customHeight="false" outlineLevel="0" collapsed="false">
      <c r="A182" s="23" t="n">
        <v>8039200</v>
      </c>
      <c r="B182" s="24" t="s">
        <v>412</v>
      </c>
      <c r="C182" s="4"/>
      <c r="E182" s="2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</row>
    <row r="183" customFormat="false" ht="14.25" hidden="false" customHeight="false" outlineLevel="0" collapsed="false">
      <c r="A183" s="23" t="n">
        <v>8031500</v>
      </c>
      <c r="B183" s="24" t="s">
        <v>414</v>
      </c>
      <c r="C183" s="4"/>
      <c r="E183" s="2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</row>
    <row r="184" customFormat="false" ht="14.25" hidden="false" customHeight="false" outlineLevel="0" collapsed="false">
      <c r="A184" s="23" t="n">
        <v>8053500</v>
      </c>
      <c r="B184" s="24" t="s">
        <v>416</v>
      </c>
      <c r="C184" s="4"/>
      <c r="E184" s="2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</row>
    <row r="185" customFormat="false" ht="14.25" hidden="false" customHeight="false" outlineLevel="0" collapsed="false">
      <c r="A185" s="23" t="n">
        <v>9010590</v>
      </c>
      <c r="B185" s="24" t="s">
        <v>418</v>
      </c>
      <c r="C185" s="4"/>
      <c r="E185" s="2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</row>
    <row r="186" customFormat="false" ht="14.25" hidden="false" customHeight="false" outlineLevel="0" collapsed="false">
      <c r="A186" s="23" t="n">
        <v>9010580</v>
      </c>
      <c r="B186" s="24" t="s">
        <v>420</v>
      </c>
      <c r="C186" s="4"/>
      <c r="E186" s="2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</row>
    <row r="187" customFormat="false" ht="14.25" hidden="false" customHeight="false" outlineLevel="0" collapsed="false">
      <c r="A187" s="23" t="n">
        <v>8056150</v>
      </c>
      <c r="B187" s="24" t="s">
        <v>545</v>
      </c>
      <c r="C187" s="4"/>
      <c r="D187" s="13"/>
      <c r="E187" s="4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customFormat="false" ht="14.25" hidden="false" customHeight="false" outlineLevel="0" collapsed="false">
      <c r="A188" s="23" t="n">
        <v>8042800</v>
      </c>
      <c r="B188" s="24" t="s">
        <v>424</v>
      </c>
      <c r="C188" s="4"/>
      <c r="E188" s="2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</row>
    <row r="189" customFormat="false" ht="14.25" hidden="false" customHeight="false" outlineLevel="0" collapsed="false">
      <c r="A189" s="23" t="n">
        <v>8051600</v>
      </c>
      <c r="B189" s="24" t="s">
        <v>426</v>
      </c>
      <c r="C189" s="4"/>
      <c r="E189" s="2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</row>
    <row r="190" customFormat="false" ht="14.25" hidden="false" customHeight="false" outlineLevel="0" collapsed="false">
      <c r="A190" s="23" t="n">
        <v>8052400</v>
      </c>
      <c r="B190" s="24" t="s">
        <v>428</v>
      </c>
      <c r="C190" s="4"/>
      <c r="E190" s="2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4.25" hidden="false" customHeight="false" outlineLevel="0" collapsed="false">
      <c r="A191" s="23" t="n">
        <v>8022300</v>
      </c>
      <c r="B191" s="24" t="s">
        <v>430</v>
      </c>
      <c r="C191" s="4"/>
      <c r="E191" s="2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4.25" hidden="false" customHeight="false" outlineLevel="0" collapsed="false">
      <c r="A192" s="23" t="n">
        <v>8039600</v>
      </c>
      <c r="B192" s="24" t="s">
        <v>432</v>
      </c>
      <c r="C192" s="4"/>
      <c r="E192" s="2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</row>
    <row r="193" customFormat="false" ht="14.25" hidden="false" customHeight="false" outlineLevel="0" collapsed="false">
      <c r="A193" s="23" t="n">
        <v>8027300</v>
      </c>
      <c r="B193" s="24" t="s">
        <v>434</v>
      </c>
      <c r="C193" s="4"/>
      <c r="E193" s="2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</row>
    <row r="194" customFormat="false" ht="14.25" hidden="false" customHeight="false" outlineLevel="0" collapsed="false">
      <c r="A194" s="23" t="n">
        <v>8024300</v>
      </c>
      <c r="B194" s="24" t="s">
        <v>436</v>
      </c>
      <c r="C194" s="4"/>
      <c r="E194" s="2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</row>
    <row r="195" customFormat="false" ht="14.25" hidden="false" customHeight="false" outlineLevel="0" collapsed="false">
      <c r="A195" s="23" t="n">
        <v>8037500</v>
      </c>
      <c r="B195" s="24" t="s">
        <v>438</v>
      </c>
      <c r="C195" s="4"/>
      <c r="E195" s="2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</row>
    <row r="196" customFormat="false" ht="14.25" hidden="false" customHeight="false" outlineLevel="0" collapsed="false">
      <c r="A196" s="23" t="n">
        <v>8024600</v>
      </c>
      <c r="B196" s="24" t="s">
        <v>440</v>
      </c>
      <c r="C196" s="4"/>
      <c r="E196" s="2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</row>
    <row r="197" customFormat="false" ht="14.25" hidden="false" customHeight="false" outlineLevel="0" collapsed="false">
      <c r="A197" s="23" t="n">
        <v>8036500</v>
      </c>
      <c r="B197" s="24" t="s">
        <v>442</v>
      </c>
      <c r="C197" s="4"/>
      <c r="E197" s="2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</row>
    <row r="198" customFormat="false" ht="14.25" hidden="false" customHeight="false" outlineLevel="0" collapsed="false">
      <c r="A198" s="23" t="n">
        <v>8027900</v>
      </c>
      <c r="B198" s="24" t="s">
        <v>444</v>
      </c>
      <c r="C198" s="4"/>
      <c r="E198" s="2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</row>
    <row r="199" customFormat="false" ht="14.25" hidden="false" customHeight="false" outlineLevel="0" collapsed="false">
      <c r="A199" s="23" t="n">
        <v>8039300</v>
      </c>
      <c r="B199" s="24" t="s">
        <v>446</v>
      </c>
      <c r="C199" s="4"/>
      <c r="D199" s="13"/>
      <c r="E199" s="4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customFormat="false" ht="14.25" hidden="false" customHeight="false" outlineLevel="0" collapsed="false">
      <c r="A200" s="23" t="n">
        <v>9010660</v>
      </c>
      <c r="B200" s="24" t="s">
        <v>448</v>
      </c>
      <c r="C200" s="4"/>
      <c r="E200" s="2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</row>
    <row r="201" customFormat="false" ht="14.25" hidden="false" customHeight="false" outlineLevel="0" collapsed="false">
      <c r="A201" s="23" t="n">
        <v>8017300</v>
      </c>
      <c r="B201" s="24" t="s">
        <v>450</v>
      </c>
      <c r="C201" s="4"/>
      <c r="E201" s="2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</row>
    <row r="202" customFormat="false" ht="14.25" hidden="false" customHeight="false" outlineLevel="0" collapsed="false">
      <c r="A202" s="23" t="n">
        <v>8029200</v>
      </c>
      <c r="B202" s="24" t="s">
        <v>452</v>
      </c>
      <c r="C202" s="4"/>
      <c r="E202" s="2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</row>
    <row r="203" customFormat="false" ht="14.25" hidden="false" customHeight="false" outlineLevel="0" collapsed="false">
      <c r="A203" s="23" t="n">
        <v>8058100</v>
      </c>
      <c r="B203" s="24" t="s">
        <v>454</v>
      </c>
      <c r="C203" s="4"/>
      <c r="E203" s="2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</row>
    <row r="204" customFormat="false" ht="14.25" hidden="false" customHeight="false" outlineLevel="0" collapsed="false">
      <c r="A204" s="23" t="n">
        <v>8054600</v>
      </c>
      <c r="B204" s="24" t="s">
        <v>456</v>
      </c>
      <c r="C204" s="4"/>
      <c r="E204" s="2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</row>
    <row r="205" customFormat="false" ht="14.25" hidden="false" customHeight="false" outlineLevel="0" collapsed="false">
      <c r="A205" s="23" t="n">
        <v>8058015</v>
      </c>
      <c r="B205" s="24" t="s">
        <v>458</v>
      </c>
      <c r="C205" s="4"/>
      <c r="E205" s="2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</row>
    <row r="206" customFormat="false" ht="14.25" hidden="false" customHeight="false" outlineLevel="0" collapsed="false">
      <c r="A206" s="23" t="n">
        <v>8058010</v>
      </c>
      <c r="B206" s="24" t="s">
        <v>460</v>
      </c>
      <c r="C206" s="4"/>
      <c r="E206" s="2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</row>
    <row r="207" customFormat="false" ht="14.25" hidden="false" customHeight="false" outlineLevel="0" collapsed="false">
      <c r="A207" s="23" t="n">
        <v>8027200</v>
      </c>
      <c r="B207" s="24" t="s">
        <v>546</v>
      </c>
      <c r="C207" s="4"/>
      <c r="D207" s="13"/>
      <c r="E207" s="12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customFormat="false" ht="14.25" hidden="false" customHeight="false" outlineLevel="0" collapsed="false">
      <c r="A208" s="23" t="n">
        <v>8048400</v>
      </c>
      <c r="B208" s="24" t="s">
        <v>464</v>
      </c>
      <c r="C208" s="4"/>
      <c r="E208" s="2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</row>
    <row r="209" customFormat="false" ht="14.25" hidden="false" customHeight="false" outlineLevel="0" collapsed="false">
      <c r="A209" s="23" t="n">
        <v>8000400</v>
      </c>
      <c r="B209" s="24" t="s">
        <v>466</v>
      </c>
      <c r="C209" s="4"/>
      <c r="E209" s="2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</row>
    <row r="210" customFormat="false" ht="14.25" hidden="false" customHeight="false" outlineLevel="0" collapsed="false">
      <c r="A210" s="23" t="n">
        <v>8033700</v>
      </c>
      <c r="B210" s="24" t="s">
        <v>468</v>
      </c>
      <c r="C210" s="4"/>
      <c r="E210" s="2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customFormat="false" ht="14.25" hidden="false" customHeight="false" outlineLevel="0" collapsed="false">
      <c r="A211" s="23" t="n">
        <v>8033800</v>
      </c>
      <c r="B211" s="24" t="s">
        <v>470</v>
      </c>
      <c r="C211" s="4"/>
      <c r="E211" s="2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customFormat="false" ht="14.25" hidden="false" customHeight="false" outlineLevel="0" collapsed="false">
      <c r="A212" s="23" t="n">
        <v>8033900</v>
      </c>
      <c r="B212" s="24" t="s">
        <v>472</v>
      </c>
      <c r="C212" s="4"/>
      <c r="E212" s="2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</row>
    <row r="213" customFormat="false" ht="14.25" hidden="false" customHeight="false" outlineLevel="0" collapsed="false">
      <c r="A213" s="23" t="n">
        <v>8034400</v>
      </c>
      <c r="B213" s="24" t="s">
        <v>474</v>
      </c>
      <c r="C213" s="4"/>
      <c r="E213" s="2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</row>
    <row r="214" customFormat="false" ht="14.25" hidden="false" customHeight="false" outlineLevel="0" collapsed="false">
      <c r="A214" s="23" t="n">
        <v>8047600</v>
      </c>
      <c r="B214" s="24" t="s">
        <v>476</v>
      </c>
      <c r="C214" s="4"/>
      <c r="E214" s="2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customFormat="false" ht="14.25" hidden="false" customHeight="false" outlineLevel="0" collapsed="false">
      <c r="A215" s="23" t="n">
        <v>8057845</v>
      </c>
      <c r="B215" s="24" t="s">
        <v>478</v>
      </c>
      <c r="C215" s="4"/>
      <c r="E215" s="2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customFormat="false" ht="14.25" hidden="false" customHeight="false" outlineLevel="0" collapsed="false">
      <c r="A216" s="23" t="n">
        <v>8033600</v>
      </c>
      <c r="B216" s="24" t="s">
        <v>480</v>
      </c>
      <c r="C216" s="4"/>
      <c r="E216" s="2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</row>
    <row r="217" customFormat="false" ht="14.25" hidden="false" customHeight="false" outlineLevel="0" collapsed="false">
      <c r="A217" s="23" t="n">
        <v>8034700</v>
      </c>
      <c r="B217" s="24" t="s">
        <v>482</v>
      </c>
      <c r="C217" s="4"/>
      <c r="E217" s="2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</row>
    <row r="218" customFormat="false" ht="14.25" hidden="false" customHeight="false" outlineLevel="0" collapsed="false">
      <c r="A218" s="23" t="n">
        <v>8034900</v>
      </c>
      <c r="B218" s="24" t="s">
        <v>484</v>
      </c>
      <c r="C218" s="4"/>
      <c r="E218" s="2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</row>
    <row r="219" customFormat="false" ht="14.25" hidden="false" customHeight="false" outlineLevel="0" collapsed="false">
      <c r="A219" s="23" t="n">
        <v>8034500</v>
      </c>
      <c r="B219" s="24" t="s">
        <v>486</v>
      </c>
      <c r="C219" s="4"/>
      <c r="E219" s="2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</row>
    <row r="220" customFormat="false" ht="14.25" hidden="false" customHeight="false" outlineLevel="0" collapsed="false">
      <c r="A220" s="23" t="n">
        <v>9010560</v>
      </c>
      <c r="B220" s="24" t="s">
        <v>488</v>
      </c>
      <c r="C220" s="4"/>
      <c r="E220" s="2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</row>
    <row r="221" customFormat="false" ht="14.25" hidden="false" customHeight="false" outlineLevel="0" collapsed="false">
      <c r="A221" s="23" t="n">
        <v>9010570</v>
      </c>
      <c r="B221" s="24" t="s">
        <v>490</v>
      </c>
      <c r="C221" s="4"/>
      <c r="E221" s="2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</row>
    <row r="222" customFormat="false" ht="14.25" hidden="false" customHeight="false" outlineLevel="0" collapsed="false">
      <c r="A222" s="23" t="n">
        <v>8039700</v>
      </c>
      <c r="B222" s="24" t="s">
        <v>492</v>
      </c>
      <c r="C222" s="4"/>
      <c r="E222" s="2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</row>
    <row r="223" customFormat="false" ht="14.25" hidden="false" customHeight="false" outlineLevel="0" collapsed="false">
      <c r="A223" s="23" t="n">
        <v>9010760</v>
      </c>
      <c r="B223" s="24" t="s">
        <v>494</v>
      </c>
      <c r="C223" s="4"/>
      <c r="E223" s="2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</row>
    <row r="224" customFormat="false" ht="14.25" hidden="false" customHeight="false" outlineLevel="0" collapsed="false">
      <c r="A224" s="23" t="n">
        <v>8059010</v>
      </c>
      <c r="B224" s="24" t="s">
        <v>496</v>
      </c>
      <c r="C224" s="4"/>
      <c r="E224" s="2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</row>
    <row r="225" customFormat="false" ht="14.25" hidden="false" customHeight="false" outlineLevel="0" collapsed="false">
      <c r="A225" s="23" t="n">
        <v>8056550</v>
      </c>
      <c r="B225" s="24" t="s">
        <v>498</v>
      </c>
      <c r="C225" s="4"/>
      <c r="E225" s="2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</row>
    <row r="226" customFormat="false" ht="14.25" hidden="false" customHeight="false" outlineLevel="0" collapsed="false">
      <c r="A226" s="23" t="n">
        <v>8057895</v>
      </c>
      <c r="B226" s="24" t="s">
        <v>500</v>
      </c>
      <c r="C226" s="4"/>
      <c r="E226" s="2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</row>
    <row r="227" customFormat="false" ht="14.25" hidden="false" customHeight="false" outlineLevel="0" collapsed="false">
      <c r="A227" s="23" t="n">
        <v>8057900</v>
      </c>
      <c r="B227" s="24" t="s">
        <v>502</v>
      </c>
      <c r="C227" s="4"/>
      <c r="E227" s="2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</row>
    <row r="228" customFormat="false" ht="14.25" hidden="false" customHeight="false" outlineLevel="0" collapsed="false">
      <c r="A228" s="23" t="n">
        <v>8057890</v>
      </c>
      <c r="B228" s="24" t="s">
        <v>504</v>
      </c>
      <c r="C228" s="4"/>
      <c r="E228" s="2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</row>
    <row r="229" customFormat="false" ht="14.25" hidden="false" customHeight="false" outlineLevel="0" collapsed="false">
      <c r="A229" s="23" t="n">
        <v>8033400</v>
      </c>
      <c r="B229" s="24" t="s">
        <v>506</v>
      </c>
      <c r="C229" s="4" t="s">
        <v>11</v>
      </c>
      <c r="D229" s="2" t="s">
        <v>11</v>
      </c>
      <c r="E229" s="2" t="s">
        <v>11</v>
      </c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</row>
    <row r="230" customFormat="false" ht="14.25" hidden="false" customHeight="false" outlineLevel="0" collapsed="false">
      <c r="A230" s="23" t="n">
        <v>8033300</v>
      </c>
      <c r="B230" s="24" t="s">
        <v>508</v>
      </c>
      <c r="C230" s="4" t="s">
        <v>11</v>
      </c>
      <c r="D230" s="2" t="s">
        <v>11</v>
      </c>
      <c r="E230" s="2" t="s">
        <v>11</v>
      </c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</row>
    <row r="231" customFormat="false" ht="14.25" hidden="false" customHeight="false" outlineLevel="0" collapsed="false">
      <c r="A231" s="23" t="n">
        <v>8034000</v>
      </c>
      <c r="B231" s="24" t="s">
        <v>510</v>
      </c>
      <c r="C231" s="4" t="s">
        <v>11</v>
      </c>
      <c r="D231" s="2" t="s">
        <v>11</v>
      </c>
      <c r="E231" s="2" t="s">
        <v>11</v>
      </c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</row>
    <row r="232" customFormat="false" ht="14.25" hidden="false" customHeight="false" outlineLevel="0" collapsed="false">
      <c r="A232" s="23" t="n">
        <v>8012100</v>
      </c>
      <c r="B232" s="24" t="s">
        <v>512</v>
      </c>
      <c r="C232" s="4" t="s">
        <v>11</v>
      </c>
      <c r="D232" s="2" t="s">
        <v>11</v>
      </c>
      <c r="E232" s="2" t="s">
        <v>11</v>
      </c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</row>
    <row r="233" customFormat="false" ht="14.25" hidden="false" customHeight="false" outlineLevel="0" collapsed="false">
      <c r="A233" s="23" t="n">
        <v>8055300</v>
      </c>
      <c r="B233" s="24" t="s">
        <v>514</v>
      </c>
      <c r="C233" s="4" t="s">
        <v>11</v>
      </c>
      <c r="D233" s="2" t="s">
        <v>11</v>
      </c>
      <c r="E233" s="2" t="s">
        <v>11</v>
      </c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</row>
    <row r="234" customFormat="false" ht="14.25" hidden="false" customHeight="false" outlineLevel="0" collapsed="false">
      <c r="A234" s="23" t="n">
        <v>8025200</v>
      </c>
      <c r="B234" s="24" t="s">
        <v>516</v>
      </c>
      <c r="C234" s="4" t="s">
        <v>11</v>
      </c>
      <c r="D234" s="2" t="s">
        <v>11</v>
      </c>
      <c r="E234" s="2" t="s">
        <v>11</v>
      </c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4.25" hidden="false" customHeight="false" outlineLevel="0" collapsed="false">
      <c r="A235" s="23" t="n">
        <v>8024800</v>
      </c>
      <c r="B235" s="24" t="s">
        <v>518</v>
      </c>
      <c r="C235" s="4" t="s">
        <v>11</v>
      </c>
      <c r="D235" s="2" t="s">
        <v>11</v>
      </c>
      <c r="E235" s="2" t="s">
        <v>11</v>
      </c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4.25" hidden="false" customHeight="false" outlineLevel="0" collapsed="false">
      <c r="A236" s="23" t="n">
        <v>8055200</v>
      </c>
      <c r="B236" s="24" t="s">
        <v>520</v>
      </c>
      <c r="C236" s="4" t="s">
        <v>11</v>
      </c>
      <c r="D236" s="2" t="s">
        <v>11</v>
      </c>
      <c r="E236" s="2" t="s">
        <v>11</v>
      </c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</row>
    <row r="237" customFormat="false" ht="14.25" hidden="false" customHeight="false" outlineLevel="0" collapsed="false">
      <c r="A237" s="23" t="n">
        <v>8051100</v>
      </c>
      <c r="B237" s="24" t="s">
        <v>522</v>
      </c>
      <c r="C237" s="4" t="s">
        <v>11</v>
      </c>
      <c r="D237" s="2" t="s">
        <v>11</v>
      </c>
      <c r="E237" s="2" t="s">
        <v>11</v>
      </c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</row>
    <row r="238" customFormat="false" ht="15" hidden="false" customHeight="false" outlineLevel="0" collapsed="false">
      <c r="A238" s="4"/>
      <c r="B238" s="4"/>
      <c r="C238" s="4"/>
      <c r="E238" s="4"/>
    </row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I412" activeCellId="0" sqref="I412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71"/>
    <col collapsed="false" customWidth="true" hidden="false" outlineLevel="0" max="3" min="3" style="0" width="30.57"/>
    <col collapsed="false" customWidth="true" hidden="false" outlineLevel="0" max="4" min="4" style="0" width="45.14"/>
    <col collapsed="false" customWidth="true" hidden="false" outlineLevel="0" max="5" min="5" style="0" width="33.57"/>
    <col collapsed="false" customWidth="true" hidden="false" outlineLevel="0" max="6" min="6" style="0" width="25"/>
    <col collapsed="false" customWidth="true" hidden="false" outlineLevel="0" max="7" min="7" style="0" width="21.43"/>
    <col collapsed="false" customWidth="true" hidden="false" outlineLevel="0" max="8" min="8" style="0" width="16.29"/>
    <col collapsed="false" customWidth="true" hidden="false" outlineLevel="0" max="9" min="9" style="0" width="16.71"/>
    <col collapsed="false" customWidth="true" hidden="false" outlineLevel="0" max="11" min="10" style="0" width="15.71"/>
    <col collapsed="false" customWidth="true" hidden="false" outlineLevel="0" max="12" min="12" style="0" width="12.29"/>
    <col collapsed="false" customWidth="true" hidden="false" outlineLevel="0" max="13" min="13" style="0" width="12.42"/>
    <col collapsed="false" customWidth="true" hidden="false" outlineLevel="0" max="14" min="14" style="0" width="13"/>
    <col collapsed="false" customWidth="true" hidden="false" outlineLevel="0" max="15" min="15" style="0" width="13.29"/>
    <col collapsed="false" customWidth="true" hidden="false" outlineLevel="0" max="16" min="16" style="0" width="12.86"/>
    <col collapsed="false" customWidth="true" hidden="false" outlineLevel="0" max="17" min="17" style="0" width="15.57"/>
    <col collapsed="false" customWidth="true" hidden="false" outlineLevel="0" max="18" min="18" style="0" width="21"/>
    <col collapsed="false" customWidth="true" hidden="false" outlineLevel="0" max="19" min="19" style="0" width="27.29"/>
    <col collapsed="false" customWidth="true" hidden="false" outlineLevel="0" max="20" min="20" style="0" width="39.14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 t="n">
        <v>45720</v>
      </c>
      <c r="E2" s="72" t="n">
        <v>0.364583333333333</v>
      </c>
      <c r="F2" s="4" t="n">
        <v>207</v>
      </c>
      <c r="G2" s="5" t="n">
        <v>12</v>
      </c>
      <c r="H2" s="5" t="n">
        <v>41</v>
      </c>
      <c r="I2" s="5" t="n">
        <v>64</v>
      </c>
      <c r="J2" s="5" t="n">
        <v>90</v>
      </c>
      <c r="K2" s="4" t="n">
        <v>0</v>
      </c>
      <c r="L2" s="4" t="n">
        <v>11</v>
      </c>
      <c r="M2" s="4" t="n">
        <v>1</v>
      </c>
      <c r="N2" s="4" t="n">
        <v>18</v>
      </c>
      <c r="O2" s="4" t="n">
        <v>8</v>
      </c>
      <c r="P2" s="4" t="n">
        <v>15</v>
      </c>
      <c r="Q2" s="4" t="n">
        <v>0</v>
      </c>
      <c r="R2" s="4" t="n">
        <v>39</v>
      </c>
      <c r="S2" s="4" t="n">
        <v>25</v>
      </c>
      <c r="T2" s="4" t="n">
        <v>53</v>
      </c>
      <c r="U2" s="4" t="n">
        <v>36</v>
      </c>
      <c r="V2" s="4" t="n">
        <v>1</v>
      </c>
    </row>
    <row r="3" customFormat="false" ht="13.5" hidden="false" customHeight="true" outlineLevel="0" collapsed="false">
      <c r="A3" s="68"/>
      <c r="B3" s="69"/>
      <c r="C3" s="5" t="s">
        <v>548</v>
      </c>
      <c r="D3" s="71"/>
      <c r="E3" s="71"/>
      <c r="F3" s="4" t="n">
        <v>194</v>
      </c>
      <c r="G3" s="4" t="n">
        <v>12</v>
      </c>
      <c r="H3" s="4" t="n">
        <v>42</v>
      </c>
      <c r="I3" s="4" t="n">
        <v>65</v>
      </c>
      <c r="J3" s="4" t="n">
        <v>75</v>
      </c>
      <c r="K3" s="4" t="n">
        <v>0</v>
      </c>
      <c r="L3" s="4" t="n">
        <v>11</v>
      </c>
      <c r="M3" s="4" t="n">
        <v>1</v>
      </c>
      <c r="N3" s="4" t="n">
        <v>17</v>
      </c>
      <c r="O3" s="4" t="n">
        <v>11</v>
      </c>
      <c r="P3" s="4" t="n">
        <v>14</v>
      </c>
      <c r="Q3" s="4" t="n">
        <v>1</v>
      </c>
      <c r="R3" s="4" t="n">
        <v>39</v>
      </c>
      <c r="S3" s="4" t="n">
        <v>25</v>
      </c>
      <c r="T3" s="4" t="n">
        <v>39</v>
      </c>
      <c r="U3" s="4" t="n">
        <v>35</v>
      </c>
      <c r="V3" s="4" t="n">
        <v>1</v>
      </c>
    </row>
    <row r="4" customFormat="false" ht="13.5" hidden="false" customHeight="true" outlineLevel="0" collapsed="false">
      <c r="A4" s="68"/>
      <c r="B4" s="69"/>
      <c r="C4" s="5" t="s">
        <v>549</v>
      </c>
      <c r="D4" s="71"/>
      <c r="E4" s="71"/>
      <c r="F4" s="73" t="n">
        <f aca="false">IFERROR((F3-F2)/F2,"")</f>
        <v>-0.0628019323671498</v>
      </c>
      <c r="G4" s="73" t="n">
        <f aca="false">IFERROR((G3-G2)/G2,"")</f>
        <v>0</v>
      </c>
      <c r="H4" s="73" t="n">
        <f aca="false">IFERROR((H3-H2)/H2,"")</f>
        <v>0.024390243902439</v>
      </c>
      <c r="I4" s="73" t="n">
        <f aca="false">IFERROR((I3-I2)/I2,"")</f>
        <v>0.015625</v>
      </c>
      <c r="J4" s="73" t="n">
        <f aca="false">IFERROR((J3-J2)/J2,"")</f>
        <v>-0.166666666666667</v>
      </c>
      <c r="K4" s="73" t="str">
        <f aca="false">IFERROR((K3-K2)/K2,"")</f>
        <v/>
      </c>
      <c r="L4" s="73" t="n">
        <f aca="false">IFERROR((L3-L2)/L2,"")</f>
        <v>0</v>
      </c>
      <c r="M4" s="73" t="n">
        <f aca="false">IFERROR((M3-M2)/M2,"")</f>
        <v>0</v>
      </c>
      <c r="N4" s="39" t="n">
        <f aca="false">IFERROR((N3-N2)/N2,"")</f>
        <v>-0.0555555555555556</v>
      </c>
      <c r="O4" s="39" t="n">
        <f aca="false">IFERROR((O3-O2)/O2,"")</f>
        <v>0.375</v>
      </c>
      <c r="P4" s="39" t="n">
        <f aca="false">IFERROR((P3-P2)/P2,"")</f>
        <v>-0.0666666666666667</v>
      </c>
      <c r="Q4" s="73" t="str">
        <f aca="false">IFERROR((Q3-Q2)/Q2,"")</f>
        <v/>
      </c>
      <c r="R4" s="73" t="n">
        <f aca="false">IFERROR((R3-R2)/R2,"")</f>
        <v>0</v>
      </c>
      <c r="S4" s="73" t="n">
        <f aca="false">IFERROR((S3-S2)/S2,"")</f>
        <v>0</v>
      </c>
      <c r="T4" s="73" t="n">
        <f aca="false">IFERROR((T3-T2)/T2,"")</f>
        <v>-0.264150943396226</v>
      </c>
      <c r="U4" s="73" t="n">
        <f aca="false">IFERROR((U3-U2)/U2,"")</f>
        <v>-0.0277777777777778</v>
      </c>
      <c r="V4" s="74" t="n">
        <f aca="false">IFERROR((V3-V2)/V2,"")</f>
        <v>0</v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n">
        <f aca="false">IFERROR(SQRT(2*(F3-F2)^2/(F3+F2)),"")</f>
        <v>0.918091917010383</v>
      </c>
      <c r="G5" s="76" t="n">
        <f aca="false">IFERROR(SQRT(2*(G3-G2)^2/(G3+G2)),"")</f>
        <v>0</v>
      </c>
      <c r="H5" s="76" t="n">
        <f aca="false">IFERROR(SQRT(2*(H3-H2)^2/(H3+H2)),"")</f>
        <v>0.155230105141267</v>
      </c>
      <c r="I5" s="76" t="n">
        <f aca="false">IFERROR(SQRT(2*(I3-I2)^2/(I3+I2)),"")</f>
        <v>0.124514561272938</v>
      </c>
      <c r="J5" s="76" t="n">
        <f aca="false">IFERROR(SQRT(2*(J3-J2)^2/(J3+J2)),"")</f>
        <v>1.65144564768954</v>
      </c>
      <c r="K5" s="76" t="str">
        <f aca="false">IFERROR(SQRT(2*(K3-K2)^2/(K3+K2)),"")</f>
        <v/>
      </c>
      <c r="L5" s="76" t="n">
        <f aca="false">IFERROR(SQRT(2*(L3-L2)^2/(L3+L2)),"")</f>
        <v>0</v>
      </c>
      <c r="M5" s="76" t="n">
        <f aca="false">IFERROR(SQRT(2*(M3-M2)^2/(M3+M2)),"")</f>
        <v>0</v>
      </c>
      <c r="N5" s="77" t="n">
        <f aca="false">IFERROR(SQRT(2*(N3-N2)^2/(N3+N2)),"")</f>
        <v>0.239045721866879</v>
      </c>
      <c r="O5" s="77" t="n">
        <f aca="false">IFERROR(SQRT(2*(O3-O2)^2/(O3+O2)),"")</f>
        <v>0.973328526784575</v>
      </c>
      <c r="P5" s="77" t="n">
        <f aca="false">IFERROR(SQRT(2*(P3-P2)^2/(P3+P2)),"")</f>
        <v>0.262612865719445</v>
      </c>
      <c r="Q5" s="76" t="n">
        <f aca="false">IFERROR(SQRT(2*(Q3-Q2)^2/(Q3+Q2)),"")</f>
        <v>1.4142135623731</v>
      </c>
      <c r="R5" s="76" t="n">
        <f aca="false">IFERROR(SQRT(2*(R3-R2)^2/(R3+R2)),"")</f>
        <v>0</v>
      </c>
      <c r="S5" s="76" t="n">
        <f aca="false">IFERROR(SQRT(2*(S3-S2)^2/(S3+S2)),"")</f>
        <v>0</v>
      </c>
      <c r="T5" s="76" t="n">
        <f aca="false">IFERROR(SQRT(2*(T3-T2)^2/(T3+T2)),"")</f>
        <v>2.06418738616856</v>
      </c>
      <c r="U5" s="76" t="n">
        <f aca="false">IFERROR(SQRT(2*(U3-U2)^2/(U3+U2)),"")</f>
        <v>0.167836271659338</v>
      </c>
      <c r="V5" s="78" t="n">
        <f aca="false">IFERROR(SQRT(2*(V3-V2)^2/(V3+V2)),"")</f>
        <v>0</v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customFormat="false" ht="13.5" hidden="false" customHeight="true" outlineLevel="0" collapsed="false">
      <c r="A7" s="68"/>
      <c r="B7" s="69"/>
      <c r="C7" s="5" t="s">
        <v>548</v>
      </c>
      <c r="D7" s="71"/>
      <c r="E7" s="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customFormat="false" ht="13.5" hidden="false" customHeight="true" outlineLevel="0" collapsed="false">
      <c r="A8" s="68"/>
      <c r="B8" s="69"/>
      <c r="C8" s="5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N10" s="4"/>
      <c r="O10" s="4"/>
      <c r="P10" s="4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5" t="s">
        <v>548</v>
      </c>
      <c r="D11" s="71"/>
      <c r="E11" s="71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customFormat="false" ht="13.5" hidden="false" customHeight="true" outlineLevel="0" collapsed="false">
      <c r="A12" s="68"/>
      <c r="B12" s="69"/>
      <c r="C12" s="5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customFormat="false" ht="13.5" hidden="false" customHeight="true" outlineLevel="0" collapsed="false">
      <c r="A15" s="68"/>
      <c r="B15" s="69"/>
      <c r="C15" s="5" t="s">
        <v>548</v>
      </c>
      <c r="D15" s="71"/>
      <c r="E15" s="71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3.5" hidden="false" customHeight="true" outlineLevel="0" collapsed="false">
      <c r="A16" s="68"/>
      <c r="B16" s="69"/>
      <c r="C16" s="5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/>
      <c r="E18" s="72"/>
      <c r="F18" s="79"/>
      <c r="G18" s="79"/>
      <c r="H18" s="79"/>
      <c r="I18" s="79"/>
      <c r="J18" s="79"/>
      <c r="K18" s="79"/>
      <c r="L18" s="79"/>
      <c r="M18" s="79"/>
      <c r="N18" s="4"/>
      <c r="O18" s="4"/>
      <c r="P18" s="4"/>
      <c r="Q18" s="79"/>
      <c r="R18" s="79"/>
      <c r="S18" s="79"/>
      <c r="T18" s="79"/>
      <c r="U18" s="79"/>
      <c r="V18" s="80"/>
    </row>
    <row r="19" customFormat="false" ht="13.5" hidden="false" customHeight="true" outlineLevel="0" collapsed="false">
      <c r="A19" s="68"/>
      <c r="B19" s="69"/>
      <c r="C19" s="5" t="s">
        <v>548</v>
      </c>
      <c r="D19" s="71"/>
      <c r="E19" s="71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customFormat="false" ht="13.5" hidden="false" customHeight="true" outlineLevel="0" collapsed="false">
      <c r="A20" s="68"/>
      <c r="B20" s="69"/>
      <c r="C20" s="5" t="s">
        <v>549</v>
      </c>
      <c r="D20" s="71"/>
      <c r="E20" s="71"/>
      <c r="F20" s="73" t="str">
        <f aca="false">IFERROR((F19-F18)/F18,"")</f>
        <v/>
      </c>
      <c r="G20" s="73" t="str">
        <f aca="false">IFERROR((G19-G18)/G18,"")</f>
        <v/>
      </c>
      <c r="H20" s="73" t="str">
        <f aca="false">IFERROR((H19-H18)/H18,"")</f>
        <v/>
      </c>
      <c r="I20" s="73" t="str">
        <f aca="false">IFERROR((I19-I18)/I18,"")</f>
        <v/>
      </c>
      <c r="J20" s="73" t="str">
        <f aca="false">IFERROR((J19-J18)/J18,"")</f>
        <v/>
      </c>
      <c r="K20" s="73" t="str">
        <f aca="false">IFERROR((K19-K18)/K18,"")</f>
        <v/>
      </c>
      <c r="L20" s="73" t="str">
        <f aca="false">IFERROR((L19-L18)/L18,"")</f>
        <v/>
      </c>
      <c r="M20" s="73" t="str">
        <f aca="false">IFERROR((M19-M18)/M18,"")</f>
        <v/>
      </c>
      <c r="N20" s="39" t="str">
        <f aca="false">IFERROR((N19-N18)/N18,"")</f>
        <v/>
      </c>
      <c r="O20" s="39" t="str">
        <f aca="false">IFERROR((O19-O18)/O18,"")</f>
        <v/>
      </c>
      <c r="P20" s="39" t="str">
        <f aca="false">IFERROR((P19-P18)/P18,"")</f>
        <v/>
      </c>
      <c r="Q20" s="73" t="str">
        <f aca="false">IFERROR((Q19-Q18)/Q18,"")</f>
        <v/>
      </c>
      <c r="R20" s="73" t="str">
        <f aca="false">IFERROR((R19-R18)/R18,"")</f>
        <v/>
      </c>
      <c r="S20" s="73" t="str">
        <f aca="false">IFERROR((S19-S18)/S18,"")</f>
        <v/>
      </c>
      <c r="T20" s="73" t="str">
        <f aca="false">IFERROR((T19-T18)/T18,"")</f>
        <v/>
      </c>
      <c r="U20" s="73" t="str">
        <f aca="false">IFERROR((U19-U18)/U18,"")</f>
        <v/>
      </c>
      <c r="V20" s="74" t="str">
        <f aca="false">IFERROR((V19-V18)/V18,"")</f>
        <v/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str">
        <f aca="false">IFERROR(SQRT(2*(F19-F18)^2/(F19+F18)),"")</f>
        <v/>
      </c>
      <c r="G21" s="76" t="str">
        <f aca="false">IFERROR(SQRT(2*(G19-G18)^2/(G19+G18)),"")</f>
        <v/>
      </c>
      <c r="H21" s="76" t="str">
        <f aca="false">IFERROR(SQRT(2*(H19-H18)^2/(H19+H18)),"")</f>
        <v/>
      </c>
      <c r="I21" s="76" t="str">
        <f aca="false">IFERROR(SQRT(2*(I19-I18)^2/(I19+I18)),"")</f>
        <v/>
      </c>
      <c r="J21" s="76" t="str">
        <f aca="false">IFERROR(SQRT(2*(J19-J18)^2/(J19+J18)),"")</f>
        <v/>
      </c>
      <c r="K21" s="76" t="str">
        <f aca="false">IFERROR(SQRT(2*(K19-K18)^2/(K19+K18)),"")</f>
        <v/>
      </c>
      <c r="L21" s="76" t="str">
        <f aca="false">IFERROR(SQRT(2*(L19-L18)^2/(L19+L18)),"")</f>
        <v/>
      </c>
      <c r="M21" s="76" t="str">
        <f aca="false">IFERROR(SQRT(2*(M19-M18)^2/(M19+M18)),"")</f>
        <v/>
      </c>
      <c r="N21" s="77" t="str">
        <f aca="false">IFERROR(SQRT(2*(N19-N18)^2/(N19+N18)),"")</f>
        <v/>
      </c>
      <c r="O21" s="77" t="str">
        <f aca="false">IFERROR(SQRT(2*(O19-O18)^2/(O19+O18)),"")</f>
        <v/>
      </c>
      <c r="P21" s="77" t="str">
        <f aca="false">IFERROR(SQRT(2*(P19-P18)^2/(P19+P18)),"")</f>
        <v/>
      </c>
      <c r="Q21" s="76" t="str">
        <f aca="false">IFERROR(SQRT(2*(Q19-Q18)^2/(Q19+Q18)),"")</f>
        <v/>
      </c>
      <c r="R21" s="76" t="str">
        <f aca="false">IFERROR(SQRT(2*(R19-R18)^2/(R19+R18)),"")</f>
        <v/>
      </c>
      <c r="S21" s="76" t="str">
        <f aca="false">IFERROR(SQRT(2*(S19-S18)^2/(S19+S18)),"")</f>
        <v/>
      </c>
      <c r="T21" s="76" t="str">
        <f aca="false">IFERROR(SQRT(2*(T19-T18)^2/(T19+T18)),"")</f>
        <v/>
      </c>
      <c r="U21" s="76" t="str">
        <f aca="false">IFERROR(SQRT(2*(U19-U18)^2/(U19+U18)),"")</f>
        <v/>
      </c>
      <c r="V21" s="78" t="str">
        <f aca="false">IFERROR(SQRT(2*(V19-V18)^2/(V19+V18)),"")</f>
        <v/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 t="n">
        <v>45772</v>
      </c>
      <c r="E22" s="72" t="n">
        <v>0.322916666666667</v>
      </c>
      <c r="F22" s="79" t="n">
        <v>273</v>
      </c>
      <c r="G22" s="79" t="n">
        <v>111</v>
      </c>
      <c r="H22" s="79" t="n">
        <v>126</v>
      </c>
      <c r="I22" s="79" t="n">
        <v>28</v>
      </c>
      <c r="J22" s="79" t="n">
        <v>8</v>
      </c>
      <c r="K22" s="79" t="n">
        <v>1</v>
      </c>
      <c r="L22" s="79" t="n">
        <v>105</v>
      </c>
      <c r="M22" s="79" t="n">
        <v>5</v>
      </c>
      <c r="N22" s="4" t="n">
        <v>4</v>
      </c>
      <c r="O22" s="4" t="n">
        <v>117</v>
      </c>
      <c r="P22" s="4" t="n">
        <v>5</v>
      </c>
      <c r="Q22" s="79" t="n">
        <v>13</v>
      </c>
      <c r="R22" s="79" t="n">
        <v>1</v>
      </c>
      <c r="S22" s="79" t="n">
        <v>14</v>
      </c>
      <c r="T22" s="79" t="n">
        <v>4</v>
      </c>
      <c r="U22" s="79" t="n">
        <v>0</v>
      </c>
      <c r="V22" s="80" t="n">
        <v>4</v>
      </c>
    </row>
    <row r="23" customFormat="false" ht="13.5" hidden="false" customHeight="true" outlineLevel="0" collapsed="false">
      <c r="A23" s="68"/>
      <c r="B23" s="69"/>
      <c r="C23" s="5" t="s">
        <v>548</v>
      </c>
      <c r="D23" s="71"/>
      <c r="E23" s="71"/>
      <c r="F23" s="4" t="n">
        <v>264</v>
      </c>
      <c r="G23" s="4" t="n">
        <v>104</v>
      </c>
      <c r="H23" s="4" t="n">
        <v>123</v>
      </c>
      <c r="I23" s="4" t="n">
        <v>29</v>
      </c>
      <c r="J23" s="4" t="n">
        <v>28</v>
      </c>
      <c r="K23" s="4" t="n">
        <v>1</v>
      </c>
      <c r="L23" s="4" t="n">
        <v>98</v>
      </c>
      <c r="M23" s="4" t="n">
        <v>5</v>
      </c>
      <c r="N23" s="4" t="n">
        <v>4</v>
      </c>
      <c r="O23" s="4" t="n">
        <v>114</v>
      </c>
      <c r="P23" s="4" t="n">
        <v>5</v>
      </c>
      <c r="Q23" s="4" t="n">
        <v>13</v>
      </c>
      <c r="R23" s="4" t="n">
        <v>2</v>
      </c>
      <c r="S23" s="4" t="n">
        <v>14</v>
      </c>
      <c r="T23" s="4" t="n">
        <v>4</v>
      </c>
      <c r="U23" s="4" t="n">
        <v>0</v>
      </c>
      <c r="V23" s="4" t="n">
        <v>4</v>
      </c>
    </row>
    <row r="24" customFormat="false" ht="13.5" hidden="false" customHeight="true" outlineLevel="0" collapsed="false">
      <c r="A24" s="68"/>
      <c r="B24" s="69"/>
      <c r="C24" s="5" t="s">
        <v>549</v>
      </c>
      <c r="D24" s="71"/>
      <c r="E24" s="71"/>
      <c r="F24" s="73" t="n">
        <f aca="false">IFERROR((F23-F22)/F22,"")</f>
        <v>-0.032967032967033</v>
      </c>
      <c r="G24" s="73" t="n">
        <f aca="false">IFERROR((G23-G22)/G22,"")</f>
        <v>-0.0630630630630631</v>
      </c>
      <c r="H24" s="73" t="n">
        <f aca="false">IFERROR((H23-H22)/H22,"")</f>
        <v>-0.0238095238095238</v>
      </c>
      <c r="I24" s="73" t="n">
        <f aca="false">IFERROR((I23-I22)/I22,"")</f>
        <v>0.0357142857142857</v>
      </c>
      <c r="J24" s="73" t="n">
        <f aca="false">IFERROR((J23-J22)/J22,"")</f>
        <v>2.5</v>
      </c>
      <c r="K24" s="73" t="n">
        <f aca="false">IFERROR((K23-K22)/K22,"")</f>
        <v>0</v>
      </c>
      <c r="L24" s="73" t="n">
        <f aca="false">IFERROR((L23-L22)/L22,"")</f>
        <v>-0.0666666666666667</v>
      </c>
      <c r="M24" s="73" t="n">
        <f aca="false">IFERROR((M23-M22)/M22,"")</f>
        <v>0</v>
      </c>
      <c r="N24" s="39" t="n">
        <f aca="false">IFERROR((N23-N22)/N22,"")</f>
        <v>0</v>
      </c>
      <c r="O24" s="39" t="n">
        <f aca="false">IFERROR((O23-O22)/O22,"")</f>
        <v>-0.0256410256410256</v>
      </c>
      <c r="P24" s="39" t="n">
        <f aca="false">IFERROR((P23-P22)/P22,"")</f>
        <v>0</v>
      </c>
      <c r="Q24" s="73" t="n">
        <f aca="false">IFERROR((Q23-Q22)/Q22,"")</f>
        <v>0</v>
      </c>
      <c r="R24" s="73" t="n">
        <f aca="false">IFERROR((R23-R22)/R22,"")</f>
        <v>1</v>
      </c>
      <c r="S24" s="73" t="n">
        <f aca="false">IFERROR((S23-S22)/S22,"")</f>
        <v>0</v>
      </c>
      <c r="T24" s="73" t="n">
        <f aca="false">IFERROR((T23-T22)/T22,"")</f>
        <v>0</v>
      </c>
      <c r="U24" s="73" t="str">
        <f aca="false">IFERROR((U23-U22)/U22,"")</f>
        <v/>
      </c>
      <c r="V24" s="74" t="n">
        <f aca="false">IFERROR((V23-V22)/V22,"")</f>
        <v>0</v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n">
        <f aca="false">IFERROR(SQRT(2*(F23-F22)^2/(F23+F22)),"")</f>
        <v>0.549250377927618</v>
      </c>
      <c r="G25" s="76" t="n">
        <f aca="false">IFERROR(SQRT(2*(G23-G22)^2/(G23+G22)),"")</f>
        <v>0.675139951038577</v>
      </c>
      <c r="H25" s="76" t="n">
        <f aca="false">IFERROR(SQRT(2*(H23-H22)^2/(H23+H22)),"")</f>
        <v>0.268866428968933</v>
      </c>
      <c r="I25" s="76" t="n">
        <f aca="false">IFERROR(SQRT(2*(I23-I22)^2/(I23+I22)),"")</f>
        <v>0.187317162316339</v>
      </c>
      <c r="J25" s="76" t="n">
        <f aca="false">IFERROR(SQRT(2*(J23-J22)^2/(J23+J22)),"")</f>
        <v>4.71404520791032</v>
      </c>
      <c r="K25" s="76" t="n">
        <f aca="false">IFERROR(SQRT(2*(K23-K22)^2/(K23+K22)),"")</f>
        <v>0</v>
      </c>
      <c r="L25" s="76" t="n">
        <f aca="false">IFERROR(SQRT(2*(L23-L22)^2/(L23+L22)),"")</f>
        <v>0.694808333779651</v>
      </c>
      <c r="M25" s="76" t="n">
        <f aca="false">IFERROR(SQRT(2*(M23-M22)^2/(M23+M22)),"")</f>
        <v>0</v>
      </c>
      <c r="N25" s="77" t="n">
        <f aca="false">IFERROR(SQRT(2*(N23-N22)^2/(N23+N22)),"")</f>
        <v>0</v>
      </c>
      <c r="O25" s="77" t="n">
        <f aca="false">IFERROR(SQRT(2*(O23-O22)^2/(O23+O22)),"")</f>
        <v>0.279145263119541</v>
      </c>
      <c r="P25" s="77" t="n">
        <f aca="false">IFERROR(SQRT(2*(P23-P22)^2/(P23+P22)),"")</f>
        <v>0</v>
      </c>
      <c r="Q25" s="76" t="n">
        <f aca="false">IFERROR(SQRT(2*(Q23-Q22)^2/(Q23+Q22)),"")</f>
        <v>0</v>
      </c>
      <c r="R25" s="76" t="n">
        <f aca="false">IFERROR(SQRT(2*(R23-R22)^2/(R23+R22)),"")</f>
        <v>0.816496580927726</v>
      </c>
      <c r="S25" s="76" t="n">
        <f aca="false">IFERROR(SQRT(2*(S23-S22)^2/(S23+S22)),"")</f>
        <v>0</v>
      </c>
      <c r="T25" s="76" t="n">
        <f aca="false">IFERROR(SQRT(2*(T23-T22)^2/(T23+T22)),"")</f>
        <v>0</v>
      </c>
      <c r="U25" s="76" t="str">
        <f aca="false">IFERROR(SQRT(2*(U23-U22)^2/(U23+U22)),"")</f>
        <v/>
      </c>
      <c r="V25" s="78" t="n">
        <f aca="false">IFERROR(SQRT(2*(V23-V22)^2/(V23+V22)),"")</f>
        <v>0</v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N26" s="4"/>
      <c r="O26" s="4"/>
      <c r="P26" s="4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5" t="s">
        <v>548</v>
      </c>
      <c r="D27" s="81"/>
      <c r="E27" s="8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3.5" hidden="false" customHeight="true" outlineLevel="0" collapsed="false">
      <c r="A28" s="68"/>
      <c r="B28" s="69"/>
      <c r="C28" s="5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81"/>
      <c r="E30" s="81"/>
      <c r="F30" s="79"/>
      <c r="G30" s="79"/>
      <c r="H30" s="79"/>
      <c r="I30" s="79"/>
      <c r="J30" s="79"/>
      <c r="K30" s="79"/>
      <c r="L30" s="79"/>
      <c r="M30" s="79"/>
      <c r="N30" s="4"/>
      <c r="O30" s="4"/>
      <c r="P30" s="4"/>
      <c r="Q30" s="79"/>
      <c r="R30" s="79"/>
      <c r="S30" s="79"/>
      <c r="T30" s="79"/>
      <c r="U30" s="79"/>
      <c r="V30" s="80"/>
    </row>
    <row r="31" customFormat="false" ht="13.5" hidden="false" customHeight="true" outlineLevel="0" collapsed="false">
      <c r="A31" s="68"/>
      <c r="B31" s="69"/>
      <c r="C31" s="5" t="s">
        <v>548</v>
      </c>
      <c r="D31" s="81"/>
      <c r="E31" s="8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customFormat="false" ht="13.5" hidden="false" customHeight="true" outlineLevel="0" collapsed="false">
      <c r="A32" s="68"/>
      <c r="B32" s="69"/>
      <c r="C32" s="5" t="s">
        <v>549</v>
      </c>
      <c r="D32" s="81"/>
      <c r="E32" s="81"/>
      <c r="F32" s="73" t="str">
        <f aca="false">IFERROR((F31-F30)/F30,"")</f>
        <v/>
      </c>
      <c r="G32" s="73" t="str">
        <f aca="false">IFERROR((G31-G30)/G30,"")</f>
        <v/>
      </c>
      <c r="H32" s="73" t="str">
        <f aca="false">IFERROR((H31-H30)/H30,"")</f>
        <v/>
      </c>
      <c r="I32" s="73" t="str">
        <f aca="false">IFERROR((I31-I30)/I30,"")</f>
        <v/>
      </c>
      <c r="J32" s="73" t="str">
        <f aca="false">IFERROR((J31-J30)/J30,"")</f>
        <v/>
      </c>
      <c r="K32" s="73" t="str">
        <f aca="false">IFERROR((K31-K30)/K30,"")</f>
        <v/>
      </c>
      <c r="L32" s="73" t="str">
        <f aca="false">IFERROR((L31-L30)/L30,"")</f>
        <v/>
      </c>
      <c r="M32" s="73" t="str">
        <f aca="false">IFERROR((M31-M30)/M30,"")</f>
        <v/>
      </c>
      <c r="N32" s="39" t="str">
        <f aca="false">IFERROR((N31-N30)/N30,"")</f>
        <v/>
      </c>
      <c r="O32" s="39" t="str">
        <f aca="false">IFERROR((O31-O30)/O30,"")</f>
        <v/>
      </c>
      <c r="P32" s="39" t="str">
        <f aca="false">IFERROR((P31-P30)/P30,"")</f>
        <v/>
      </c>
      <c r="Q32" s="73" t="str">
        <f aca="false">IFERROR((Q31-Q30)/Q30,"")</f>
        <v/>
      </c>
      <c r="R32" s="73" t="str">
        <f aca="false">IFERROR((R31-R30)/R30,"")</f>
        <v/>
      </c>
      <c r="S32" s="73" t="str">
        <f aca="false">IFERROR((S31-S30)/S30,"")</f>
        <v/>
      </c>
      <c r="T32" s="73" t="str">
        <f aca="false">IFERROR((T31-T30)/T30,"")</f>
        <v/>
      </c>
      <c r="U32" s="73" t="str">
        <f aca="false">IFERROR((U31-U30)/U30,"")</f>
        <v/>
      </c>
      <c r="V32" s="74" t="str">
        <f aca="false">IFERROR((V31-V30)/V30,"")</f>
        <v/>
      </c>
    </row>
    <row r="33" customFormat="false" ht="13.5" hidden="false" customHeight="true" outlineLevel="0" collapsed="false">
      <c r="A33" s="68"/>
      <c r="B33" s="69"/>
      <c r="C33" s="75" t="s">
        <v>550</v>
      </c>
      <c r="D33" s="81"/>
      <c r="E33" s="81"/>
      <c r="F33" s="76" t="str">
        <f aca="false">IFERROR(SQRT(2*(F31-F30)^2/(F31+F30)),"")</f>
        <v/>
      </c>
      <c r="G33" s="76" t="str">
        <f aca="false">IFERROR(SQRT(2*(G31-G30)^2/(G31+G30)),"")</f>
        <v/>
      </c>
      <c r="H33" s="76" t="str">
        <f aca="false">IFERROR(SQRT(2*(H31-H30)^2/(H31+H30)),"")</f>
        <v/>
      </c>
      <c r="I33" s="76" t="str">
        <f aca="false">IFERROR(SQRT(2*(I31-I30)^2/(I31+I30)),"")</f>
        <v/>
      </c>
      <c r="J33" s="76" t="str">
        <f aca="false">IFERROR(SQRT(2*(J31-J30)^2/(J31+J30)),"")</f>
        <v/>
      </c>
      <c r="K33" s="76" t="str">
        <f aca="false">IFERROR(SQRT(2*(K31-K30)^2/(K31+K30)),"")</f>
        <v/>
      </c>
      <c r="L33" s="76" t="str">
        <f aca="false">IFERROR(SQRT(2*(L31-L30)^2/(L31+L30)),"")</f>
        <v/>
      </c>
      <c r="M33" s="76" t="str">
        <f aca="false">IFERROR(SQRT(2*(M31-M30)^2/(M31+M30)),"")</f>
        <v/>
      </c>
      <c r="N33" s="77" t="str">
        <f aca="false">IFERROR(SQRT(2*(N31-N30)^2/(N31+N30)),"")</f>
        <v/>
      </c>
      <c r="O33" s="77" t="str">
        <f aca="false">IFERROR(SQRT(2*(O31-O30)^2/(O31+O30)),"")</f>
        <v/>
      </c>
      <c r="P33" s="77" t="str">
        <f aca="false">IFERROR(SQRT(2*(P31-P30)^2/(P31+P30)),"")</f>
        <v/>
      </c>
      <c r="Q33" s="76" t="str">
        <f aca="false">IFERROR(SQRT(2*(Q31-Q30)^2/(Q31+Q30)),"")</f>
        <v/>
      </c>
      <c r="R33" s="76" t="str">
        <f aca="false">IFERROR(SQRT(2*(R31-R30)^2/(R31+R30)),"")</f>
        <v/>
      </c>
      <c r="S33" s="76" t="str">
        <f aca="false">IFERROR(SQRT(2*(S31-S30)^2/(S31+S30)),"")</f>
        <v/>
      </c>
      <c r="T33" s="76" t="str">
        <f aca="false">IFERROR(SQRT(2*(T31-T30)^2/(T31+T30)),"")</f>
        <v/>
      </c>
      <c r="U33" s="76" t="str">
        <f aca="false">IFERROR(SQRT(2*(U31-U30)^2/(U31+U30)),"")</f>
        <v/>
      </c>
      <c r="V33" s="78" t="str">
        <f aca="false">IFERROR(SQRT(2*(V31-V30)^2/(V31+V30)),"")</f>
        <v/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 t="n">
        <v>45776</v>
      </c>
      <c r="E34" s="72" t="n">
        <v>0.34375</v>
      </c>
      <c r="F34" s="79" t="n">
        <v>190</v>
      </c>
      <c r="G34" s="79" t="n">
        <v>64</v>
      </c>
      <c r="H34" s="79" t="n">
        <v>49</v>
      </c>
      <c r="I34" s="79" t="n">
        <v>41</v>
      </c>
      <c r="J34" s="79" t="n">
        <v>36</v>
      </c>
      <c r="K34" s="79" t="n">
        <v>29</v>
      </c>
      <c r="L34" s="79" t="n">
        <v>35</v>
      </c>
      <c r="M34" s="79" t="n">
        <v>0</v>
      </c>
      <c r="N34" s="4" t="n">
        <v>5</v>
      </c>
      <c r="O34" s="4" t="n">
        <v>22</v>
      </c>
      <c r="P34" s="4" t="n">
        <v>22</v>
      </c>
      <c r="Q34" s="79" t="n">
        <v>2</v>
      </c>
      <c r="R34" s="79" t="n">
        <v>27</v>
      </c>
      <c r="S34" s="79" t="n">
        <v>12</v>
      </c>
      <c r="T34" s="79" t="n">
        <v>15</v>
      </c>
      <c r="U34" s="79" t="n">
        <v>5</v>
      </c>
      <c r="V34" s="80" t="n">
        <v>16</v>
      </c>
    </row>
    <row r="35" customFormat="false" ht="13.5" hidden="false" customHeight="true" outlineLevel="0" collapsed="false">
      <c r="A35" s="68"/>
      <c r="B35" s="69"/>
      <c r="C35" s="5" t="s">
        <v>548</v>
      </c>
      <c r="D35" s="71"/>
      <c r="E35" s="71"/>
      <c r="F35" s="5" t="n">
        <v>179</v>
      </c>
      <c r="G35" s="5" t="n">
        <v>68</v>
      </c>
      <c r="H35" s="5" t="n">
        <v>47</v>
      </c>
      <c r="I35" s="5" t="n">
        <v>29</v>
      </c>
      <c r="J35" s="5" t="n">
        <v>35</v>
      </c>
      <c r="K35" s="5" t="n">
        <v>30</v>
      </c>
      <c r="L35" s="5" t="n">
        <v>38</v>
      </c>
      <c r="M35" s="5" t="n">
        <v>0</v>
      </c>
      <c r="N35" s="4" t="n">
        <v>4</v>
      </c>
      <c r="O35" s="4" t="n">
        <v>21</v>
      </c>
      <c r="P35" s="4" t="n">
        <v>22</v>
      </c>
      <c r="Q35" s="5" t="n">
        <v>2</v>
      </c>
      <c r="R35" s="5" t="n">
        <v>26</v>
      </c>
      <c r="S35" s="5" t="n">
        <v>1</v>
      </c>
      <c r="T35" s="5" t="n">
        <v>14</v>
      </c>
      <c r="U35" s="5" t="n">
        <v>5</v>
      </c>
      <c r="V35" s="82" t="n">
        <v>16</v>
      </c>
    </row>
    <row r="36" customFormat="false" ht="13.5" hidden="false" customHeight="true" outlineLevel="0" collapsed="false">
      <c r="A36" s="68"/>
      <c r="B36" s="69"/>
      <c r="C36" s="5" t="s">
        <v>549</v>
      </c>
      <c r="D36" s="71"/>
      <c r="E36" s="71"/>
      <c r="F36" s="73" t="n">
        <f aca="false">IFERROR((F35-F34)/F34,"")</f>
        <v>-0.0578947368421053</v>
      </c>
      <c r="G36" s="73" t="n">
        <f aca="false">IFERROR((G35-G34)/G34,"")</f>
        <v>0.0625</v>
      </c>
      <c r="H36" s="73" t="n">
        <f aca="false">IFERROR((H35-H34)/H34,"")</f>
        <v>-0.0408163265306122</v>
      </c>
      <c r="I36" s="73" t="n">
        <f aca="false">IFERROR((I35-I34)/I34,"")</f>
        <v>-0.292682926829268</v>
      </c>
      <c r="J36" s="73" t="n">
        <f aca="false">IFERROR((J35-J34)/J34,"")</f>
        <v>-0.0277777777777778</v>
      </c>
      <c r="K36" s="73" t="n">
        <f aca="false">IFERROR((K35-K34)/K34,"")</f>
        <v>0.0344827586206897</v>
      </c>
      <c r="L36" s="73" t="n">
        <f aca="false">IFERROR((L35-L34)/L34,"")</f>
        <v>0.0857142857142857</v>
      </c>
      <c r="M36" s="73" t="str">
        <f aca="false">IFERROR((M35-M34)/M34,"")</f>
        <v/>
      </c>
      <c r="N36" s="39" t="n">
        <f aca="false">IFERROR((N35-N34)/N34,"")</f>
        <v>-0.2</v>
      </c>
      <c r="O36" s="39" t="n">
        <f aca="false">IFERROR((O35-O34)/O34,"")</f>
        <v>-0.0454545454545455</v>
      </c>
      <c r="P36" s="39" t="n">
        <f aca="false">IFERROR((P35-P34)/P34,"")</f>
        <v>0</v>
      </c>
      <c r="Q36" s="73" t="n">
        <f aca="false">IFERROR((Q35-Q34)/Q34,"")</f>
        <v>0</v>
      </c>
      <c r="R36" s="73" t="n">
        <f aca="false">IFERROR((R35-R34)/R34,"")</f>
        <v>-0.037037037037037</v>
      </c>
      <c r="S36" s="73" t="n">
        <f aca="false">IFERROR((S35-S34)/S34,"")</f>
        <v>-0.916666666666667</v>
      </c>
      <c r="T36" s="73" t="n">
        <f aca="false">IFERROR((T35-T34)/T34,"")</f>
        <v>-0.0666666666666667</v>
      </c>
      <c r="U36" s="73" t="n">
        <f aca="false">IFERROR((U35-U34)/U34,"")</f>
        <v>0</v>
      </c>
      <c r="V36" s="74" t="n">
        <f aca="false">IFERROR((V35-V34)/V34,"")</f>
        <v>0</v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n">
        <f aca="false">IFERROR(SQRT(2*(F35-F34)^2/(F35+F34)),"")</f>
        <v>0.809831191215541</v>
      </c>
      <c r="G37" s="76" t="n">
        <f aca="false">IFERROR(SQRT(2*(G35-G34)^2/(G35+G34)),"")</f>
        <v>0.492365963917331</v>
      </c>
      <c r="H37" s="76" t="n">
        <f aca="false">IFERROR(SQRT(2*(H35-H34)^2/(H35+H34)),"")</f>
        <v>0.288675134594813</v>
      </c>
      <c r="I37" s="76" t="n">
        <f aca="false">IFERROR(SQRT(2*(I35-I34)^2/(I35+I34)),"")</f>
        <v>2.02837021134844</v>
      </c>
      <c r="J37" s="76" t="n">
        <f aca="false">IFERROR(SQRT(2*(J35-J34)^2/(J35+J34)),"")</f>
        <v>0.167836271659338</v>
      </c>
      <c r="K37" s="76" t="n">
        <f aca="false">IFERROR(SQRT(2*(K35-K34)^2/(K35+K34)),"")</f>
        <v>0.184114923579665</v>
      </c>
      <c r="L37" s="76" t="n">
        <f aca="false">IFERROR(SQRT(2*(L35-L34)^2/(L35+L34)),"")</f>
        <v>0.496563533161421</v>
      </c>
      <c r="M37" s="76" t="str">
        <f aca="false">IFERROR(SQRT(2*(M35-M34)^2/(M35+M34)),"")</f>
        <v/>
      </c>
      <c r="N37" s="77" t="n">
        <f aca="false">IFERROR(SQRT(2*(N35-N34)^2/(N35+N34)),"")</f>
        <v>0.471404520791032</v>
      </c>
      <c r="O37" s="77" t="n">
        <f aca="false">IFERROR(SQRT(2*(O35-O34)^2/(O35+O34)),"")</f>
        <v>0.215665546406877</v>
      </c>
      <c r="P37" s="77" t="n">
        <f aca="false">IFERROR(SQRT(2*(P35-P34)^2/(P35+P34)),"")</f>
        <v>0</v>
      </c>
      <c r="Q37" s="76" t="n">
        <f aca="false">IFERROR(SQRT(2*(Q35-Q34)^2/(Q35+Q34)),"")</f>
        <v>0</v>
      </c>
      <c r="R37" s="76" t="n">
        <f aca="false">IFERROR(SQRT(2*(R35-R34)^2/(R35+R34)),"")</f>
        <v>0.194257172471453</v>
      </c>
      <c r="S37" s="76" t="n">
        <f aca="false">IFERROR(SQRT(2*(S35-S34)^2/(S35+S34)),"")</f>
        <v>4.31455497304005</v>
      </c>
      <c r="T37" s="76" t="n">
        <f aca="false">IFERROR(SQRT(2*(T35-T34)^2/(T35+T34)),"")</f>
        <v>0.262612865719445</v>
      </c>
      <c r="U37" s="76" t="n">
        <f aca="false">IFERROR(SQRT(2*(U35-U34)^2/(U35+U34)),"")</f>
        <v>0</v>
      </c>
      <c r="V37" s="78" t="n">
        <f aca="false">IFERROR(SQRT(2*(V35-V34)^2/(V35+V34)),"")</f>
        <v>0</v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 t="n">
        <v>45777</v>
      </c>
      <c r="E38" s="72" t="n">
        <v>0.322916666666667</v>
      </c>
      <c r="F38" s="4" t="n">
        <v>308</v>
      </c>
      <c r="G38" s="4" t="n">
        <v>152</v>
      </c>
      <c r="H38" s="4" t="n">
        <v>133</v>
      </c>
      <c r="I38" s="4" t="n">
        <v>11</v>
      </c>
      <c r="J38" s="4" t="n">
        <v>12</v>
      </c>
      <c r="K38" s="4" t="n">
        <v>4</v>
      </c>
      <c r="L38" s="4" t="n">
        <v>145</v>
      </c>
      <c r="M38" s="4" t="n">
        <v>3</v>
      </c>
      <c r="N38" s="4" t="n">
        <v>6</v>
      </c>
      <c r="O38" s="4" t="n">
        <v>122</v>
      </c>
      <c r="P38" s="4" t="n">
        <v>5</v>
      </c>
      <c r="Q38" s="4" t="n">
        <v>8</v>
      </c>
      <c r="R38" s="4" t="n">
        <v>3</v>
      </c>
      <c r="S38" s="4" t="n">
        <v>0</v>
      </c>
      <c r="T38" s="4" t="n">
        <v>8</v>
      </c>
      <c r="U38" s="4" t="n">
        <v>3</v>
      </c>
      <c r="V38" s="4" t="n">
        <v>1</v>
      </c>
    </row>
    <row r="39" customFormat="false" ht="13.5" hidden="false" customHeight="true" outlineLevel="0" collapsed="false">
      <c r="A39" s="68"/>
      <c r="B39" s="69"/>
      <c r="C39" s="5" t="s">
        <v>548</v>
      </c>
      <c r="D39" s="71"/>
      <c r="E39" s="71"/>
      <c r="F39" s="4" t="n">
        <v>245</v>
      </c>
      <c r="G39" s="4" t="n">
        <v>120</v>
      </c>
      <c r="H39" s="4" t="n">
        <v>105</v>
      </c>
      <c r="I39" s="4" t="n">
        <v>8</v>
      </c>
      <c r="J39" s="4" t="n">
        <v>12</v>
      </c>
      <c r="K39" s="4" t="n">
        <v>3</v>
      </c>
      <c r="L39" s="4" t="n">
        <v>114</v>
      </c>
      <c r="M39" s="4" t="n">
        <v>3</v>
      </c>
      <c r="N39" s="4" t="n">
        <v>5</v>
      </c>
      <c r="O39" s="4" t="n">
        <v>99</v>
      </c>
      <c r="P39" s="4" t="n">
        <v>1</v>
      </c>
      <c r="Q39" s="4" t="n">
        <v>4</v>
      </c>
      <c r="R39" s="4" t="n">
        <v>4</v>
      </c>
      <c r="S39" s="4" t="n">
        <v>0</v>
      </c>
      <c r="T39" s="4" t="n">
        <v>0</v>
      </c>
      <c r="U39" s="4" t="n">
        <v>11</v>
      </c>
      <c r="V39" s="4" t="n">
        <v>1</v>
      </c>
    </row>
    <row r="40" customFormat="false" ht="13.5" hidden="false" customHeight="true" outlineLevel="0" collapsed="false">
      <c r="A40" s="68"/>
      <c r="B40" s="69"/>
      <c r="C40" s="5" t="s">
        <v>549</v>
      </c>
      <c r="D40" s="71"/>
      <c r="E40" s="71"/>
      <c r="F40" s="73" t="n">
        <f aca="false">IFERROR((F39-F38)/F38,"")</f>
        <v>-0.204545454545455</v>
      </c>
      <c r="G40" s="73" t="n">
        <f aca="false">IFERROR((G39-G38)/G38,"")</f>
        <v>-0.210526315789474</v>
      </c>
      <c r="H40" s="73" t="n">
        <f aca="false">IFERROR((H39-H38)/H38,"")</f>
        <v>-0.210526315789474</v>
      </c>
      <c r="I40" s="73" t="n">
        <f aca="false">IFERROR((I39-I38)/I38,"")</f>
        <v>-0.272727272727273</v>
      </c>
      <c r="J40" s="73" t="n">
        <f aca="false">IFERROR((J39-J38)/J38,"")</f>
        <v>0</v>
      </c>
      <c r="K40" s="73" t="n">
        <f aca="false">IFERROR((K39-K38)/K38,"")</f>
        <v>-0.25</v>
      </c>
      <c r="L40" s="73" t="n">
        <f aca="false">IFERROR((L39-L38)/L38,"")</f>
        <v>-0.213793103448276</v>
      </c>
      <c r="M40" s="73" t="n">
        <f aca="false">IFERROR((M39-M38)/M38,"")</f>
        <v>0</v>
      </c>
      <c r="N40" s="39" t="n">
        <f aca="false">IFERROR((N39-N38)/N38,"")</f>
        <v>-0.166666666666667</v>
      </c>
      <c r="O40" s="39" t="n">
        <f aca="false">IFERROR((O39-O38)/O38,"")</f>
        <v>-0.188524590163934</v>
      </c>
      <c r="P40" s="39" t="n">
        <f aca="false">IFERROR((P39-P38)/P38,"")</f>
        <v>-0.8</v>
      </c>
      <c r="Q40" s="73" t="n">
        <f aca="false">IFERROR((Q39-Q38)/Q38,"")</f>
        <v>-0.5</v>
      </c>
      <c r="R40" s="73" t="n">
        <f aca="false">IFERROR((R39-R38)/R38,"")</f>
        <v>0.333333333333333</v>
      </c>
      <c r="S40" s="73" t="str">
        <f aca="false">IFERROR((S39-S38)/S38,"")</f>
        <v/>
      </c>
      <c r="T40" s="73" t="n">
        <f aca="false">IFERROR((T39-T38)/T38,"")</f>
        <v>-1</v>
      </c>
      <c r="U40" s="73" t="n">
        <f aca="false">IFERROR((U39-U38)/U38,"")</f>
        <v>2.66666666666667</v>
      </c>
      <c r="V40" s="74" t="n">
        <f aca="false">IFERROR((V39-V38)/V38,"")</f>
        <v>0</v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n">
        <f aca="false">IFERROR(SQRT(2*(F39-F38)^2/(F39+F38)),"")</f>
        <v>3.78872410974286</v>
      </c>
      <c r="G41" s="76" t="n">
        <f aca="false">IFERROR(SQRT(2*(G39-G38)^2/(G39+G38)),"")</f>
        <v>2.74397736228014</v>
      </c>
      <c r="H41" s="76" t="n">
        <f aca="false">IFERROR(SQRT(2*(H39-H38)^2/(H39+H38)),"")</f>
        <v>2.56675579167899</v>
      </c>
      <c r="I41" s="76" t="n">
        <f aca="false">IFERROR(SQRT(2*(I39-I38)^2/(I39+I38)),"")</f>
        <v>0.973328526784575</v>
      </c>
      <c r="J41" s="76" t="n">
        <f aca="false">IFERROR(SQRT(2*(J39-J38)^2/(J39+J38)),"")</f>
        <v>0</v>
      </c>
      <c r="K41" s="76" t="n">
        <f aca="false">IFERROR(SQRT(2*(K39-K38)^2/(K39+K38)),"")</f>
        <v>0.534522483824849</v>
      </c>
      <c r="L41" s="76" t="n">
        <f aca="false">IFERROR(SQRT(2*(L39-L38)^2/(L39+L38)),"")</f>
        <v>2.72412360601523</v>
      </c>
      <c r="M41" s="76" t="n">
        <f aca="false">IFERROR(SQRT(2*(M39-M38)^2/(M39+M38)),"")</f>
        <v>0</v>
      </c>
      <c r="N41" s="77" t="n">
        <f aca="false">IFERROR(SQRT(2*(N39-N38)^2/(N39+N38)),"")</f>
        <v>0.426401432711221</v>
      </c>
      <c r="O41" s="77" t="n">
        <f aca="false">IFERROR(SQRT(2*(O39-O38)^2/(O39+O38)),"")</f>
        <v>2.18799687311067</v>
      </c>
      <c r="P41" s="77" t="n">
        <f aca="false">IFERROR(SQRT(2*(P39-P38)^2/(P39+P38)),"")</f>
        <v>2.3094010767585</v>
      </c>
      <c r="Q41" s="76" t="n">
        <f aca="false">IFERROR(SQRT(2*(Q39-Q38)^2/(Q39+Q38)),"")</f>
        <v>1.63299316185545</v>
      </c>
      <c r="R41" s="76" t="n">
        <f aca="false">IFERROR(SQRT(2*(R39-R38)^2/(R39+R38)),"")</f>
        <v>0.534522483824849</v>
      </c>
      <c r="S41" s="76" t="str">
        <f aca="false">IFERROR(SQRT(2*(S39-S38)^2/(S39+S38)),"")</f>
        <v/>
      </c>
      <c r="T41" s="76" t="n">
        <f aca="false">IFERROR(SQRT(2*(T39-T38)^2/(T39+T38)),"")</f>
        <v>4</v>
      </c>
      <c r="U41" s="76" t="n">
        <f aca="false">IFERROR(SQRT(2*(U39-U38)^2/(U39+U38)),"")</f>
        <v>3.02371578407382</v>
      </c>
      <c r="V41" s="78" t="n">
        <f aca="false">IFERROR(SQRT(2*(V39-V38)^2/(V39+V38)),"")</f>
        <v>0</v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 t="n">
        <v>45778</v>
      </c>
      <c r="E42" s="72" t="n">
        <v>0.322916666666667</v>
      </c>
      <c r="F42" s="4" t="n">
        <v>380</v>
      </c>
      <c r="G42" s="4" t="n">
        <v>130</v>
      </c>
      <c r="H42" s="4" t="n">
        <v>155</v>
      </c>
      <c r="I42" s="4" t="n">
        <v>74</v>
      </c>
      <c r="J42" s="4" t="n">
        <v>21</v>
      </c>
      <c r="K42" s="4" t="n">
        <v>4</v>
      </c>
      <c r="L42" s="4" t="n">
        <v>107</v>
      </c>
      <c r="M42" s="4" t="n">
        <v>19</v>
      </c>
      <c r="N42" s="4" t="n">
        <v>10</v>
      </c>
      <c r="O42" s="4" t="n">
        <v>123</v>
      </c>
      <c r="P42" s="4" t="n">
        <v>22</v>
      </c>
      <c r="Q42" s="4" t="n">
        <v>31</v>
      </c>
      <c r="R42" s="4" t="n">
        <v>20</v>
      </c>
      <c r="S42" s="4" t="n">
        <v>23</v>
      </c>
      <c r="T42" s="4" t="n">
        <v>12</v>
      </c>
      <c r="U42" s="4" t="n">
        <v>8</v>
      </c>
      <c r="V42" s="4" t="n">
        <v>1</v>
      </c>
    </row>
    <row r="43" customFormat="false" ht="13.5" hidden="false" customHeight="true" outlineLevel="0" collapsed="false">
      <c r="A43" s="68"/>
      <c r="B43" s="69"/>
      <c r="C43" s="5" t="s">
        <v>548</v>
      </c>
      <c r="D43" s="71"/>
      <c r="E43" s="71"/>
      <c r="F43" s="4" t="n">
        <v>374</v>
      </c>
      <c r="G43" s="4" t="n">
        <v>132</v>
      </c>
      <c r="H43" s="4" t="n">
        <v>153</v>
      </c>
      <c r="I43" s="4" t="n">
        <v>70</v>
      </c>
      <c r="J43" s="4" t="n">
        <v>19</v>
      </c>
      <c r="K43" s="4" t="n">
        <v>4</v>
      </c>
      <c r="L43" s="4" t="n">
        <v>109</v>
      </c>
      <c r="M43" s="4" t="n">
        <v>19</v>
      </c>
      <c r="N43" s="4" t="n">
        <v>7</v>
      </c>
      <c r="O43" s="4" t="n">
        <v>131</v>
      </c>
      <c r="P43" s="4" t="n">
        <v>15</v>
      </c>
      <c r="Q43" s="4" t="n">
        <v>30</v>
      </c>
      <c r="R43" s="4" t="n">
        <v>22</v>
      </c>
      <c r="S43" s="4" t="n">
        <v>18</v>
      </c>
      <c r="T43" s="4" t="n">
        <v>11</v>
      </c>
      <c r="U43" s="4" t="n">
        <v>8</v>
      </c>
      <c r="V43" s="4" t="n">
        <v>0</v>
      </c>
    </row>
    <row r="44" customFormat="false" ht="13.5" hidden="false" customHeight="true" outlineLevel="0" collapsed="false">
      <c r="A44" s="68"/>
      <c r="B44" s="69"/>
      <c r="C44" s="5" t="s">
        <v>549</v>
      </c>
      <c r="D44" s="71"/>
      <c r="E44" s="71"/>
      <c r="F44" s="73" t="n">
        <f aca="false">IFERROR((F43-F42)/F42,"")</f>
        <v>-0.0157894736842105</v>
      </c>
      <c r="G44" s="73" t="n">
        <f aca="false">IFERROR((G43-G42)/G42,"")</f>
        <v>0.0153846153846154</v>
      </c>
      <c r="H44" s="73" t="n">
        <f aca="false">IFERROR((H43-H42)/H42,"")</f>
        <v>-0.0129032258064516</v>
      </c>
      <c r="I44" s="73" t="n">
        <f aca="false">IFERROR((I43-I42)/I42,"")</f>
        <v>-0.0540540540540541</v>
      </c>
      <c r="J44" s="73" t="n">
        <f aca="false">IFERROR((J43-J42)/J42,"")</f>
        <v>-0.0952380952380952</v>
      </c>
      <c r="K44" s="73" t="n">
        <f aca="false">IFERROR((K43-K42)/K42,"")</f>
        <v>0</v>
      </c>
      <c r="L44" s="73" t="n">
        <f aca="false">IFERROR((L43-L42)/L42,"")</f>
        <v>0.0186915887850467</v>
      </c>
      <c r="M44" s="73" t="n">
        <f aca="false">IFERROR((M43-M42)/M42,"")</f>
        <v>0</v>
      </c>
      <c r="N44" s="39" t="n">
        <f aca="false">IFERROR((N43-N42)/N42,"")</f>
        <v>-0.3</v>
      </c>
      <c r="O44" s="39" t="n">
        <f aca="false">IFERROR((O43-O42)/O42,"")</f>
        <v>0.0650406504065041</v>
      </c>
      <c r="P44" s="39" t="n">
        <f aca="false">IFERROR((P43-P42)/P42,"")</f>
        <v>-0.318181818181818</v>
      </c>
      <c r="Q44" s="73" t="n">
        <f aca="false">IFERROR((Q43-Q42)/Q42,"")</f>
        <v>-0.032258064516129</v>
      </c>
      <c r="R44" s="73" t="n">
        <f aca="false">IFERROR((R43-R42)/R42,"")</f>
        <v>0.1</v>
      </c>
      <c r="S44" s="73" t="n">
        <f aca="false">IFERROR((S43-S42)/S42,"")</f>
        <v>-0.217391304347826</v>
      </c>
      <c r="T44" s="73" t="n">
        <f aca="false">IFERROR((T43-T42)/T42,"")</f>
        <v>-0.0833333333333333</v>
      </c>
      <c r="U44" s="73" t="n">
        <f aca="false">IFERROR((U43-U42)/U42,"")</f>
        <v>0</v>
      </c>
      <c r="V44" s="74" t="n">
        <f aca="false">IFERROR((V43-V42)/V42,"")</f>
        <v>-1</v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n">
        <f aca="false">IFERROR(SQRT(2*(F43-F42)^2/(F43+F42)),"")</f>
        <v>0.309015721574763</v>
      </c>
      <c r="G45" s="76" t="n">
        <f aca="false">IFERROR(SQRT(2*(G43-G42)^2/(G43+G42)),"")</f>
        <v>0.174740811332208</v>
      </c>
      <c r="H45" s="76" t="n">
        <f aca="false">IFERROR(SQRT(2*(H43-H42)^2/(H43+H42)),"")</f>
        <v>0.161164592805076</v>
      </c>
      <c r="I45" s="76" t="n">
        <f aca="false">IFERROR(SQRT(2*(I43-I42)^2/(I43+I42)),"")</f>
        <v>0.471404520791032</v>
      </c>
      <c r="J45" s="76" t="n">
        <f aca="false">IFERROR(SQRT(2*(J43-J42)^2/(J43+J42)),"")</f>
        <v>0.447213595499958</v>
      </c>
      <c r="K45" s="76" t="n">
        <f aca="false">IFERROR(SQRT(2*(K43-K42)^2/(K43+K42)),"")</f>
        <v>0</v>
      </c>
      <c r="L45" s="76" t="n">
        <f aca="false">IFERROR(SQRT(2*(L43-L42)^2/(L43+L42)),"")</f>
        <v>0.192450089729875</v>
      </c>
      <c r="M45" s="76" t="n">
        <f aca="false">IFERROR(SQRT(2*(M43-M42)^2/(M43+M42)),"")</f>
        <v>0</v>
      </c>
      <c r="N45" s="77" t="n">
        <f aca="false">IFERROR(SQRT(2*(N43-N42)^2/(N43+N42)),"")</f>
        <v>1.02899151085505</v>
      </c>
      <c r="O45" s="77" t="n">
        <f aca="false">IFERROR(SQRT(2*(O43-O42)^2/(O43+O42)),"")</f>
        <v>0.709885207532891</v>
      </c>
      <c r="P45" s="77" t="n">
        <f aca="false">IFERROR(SQRT(2*(P43-P42)^2/(P43+P42)),"")</f>
        <v>1.62746694241347</v>
      </c>
      <c r="Q45" s="76" t="n">
        <f aca="false">IFERROR(SQRT(2*(Q43-Q42)^2/(Q43+Q42)),"")</f>
        <v>0.181071492085037</v>
      </c>
      <c r="R45" s="76" t="n">
        <f aca="false">IFERROR(SQRT(2*(R43-R42)^2/(R43+R42)),"")</f>
        <v>0.436435780471985</v>
      </c>
      <c r="S45" s="76" t="n">
        <f aca="false">IFERROR(SQRT(2*(S43-S42)^2/(S43+S42)),"")</f>
        <v>1.10431526074847</v>
      </c>
      <c r="T45" s="76" t="n">
        <f aca="false">IFERROR(SQRT(2*(T43-T42)^2/(T43+T42)),"")</f>
        <v>0.294883912309794</v>
      </c>
      <c r="U45" s="76" t="n">
        <f aca="false">IFERROR(SQRT(2*(U43-U42)^2/(U43+U42)),"")</f>
        <v>0</v>
      </c>
      <c r="V45" s="78" t="n">
        <f aca="false">IFERROR(SQRT(2*(V43-V42)^2/(V43+V42)),"")</f>
        <v>1.4142135623731</v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 t="n">
        <v>45812</v>
      </c>
      <c r="E46" s="72" t="n">
        <v>0.635416666666667</v>
      </c>
      <c r="F46" s="4" t="n">
        <v>273</v>
      </c>
      <c r="G46" s="4" t="n">
        <v>120</v>
      </c>
      <c r="H46" s="4" t="n">
        <v>121</v>
      </c>
      <c r="I46" s="4" t="n">
        <v>10</v>
      </c>
      <c r="J46" s="4" t="n">
        <v>22</v>
      </c>
      <c r="K46" s="4" t="n">
        <v>6</v>
      </c>
      <c r="L46" s="4" t="n">
        <v>114</v>
      </c>
      <c r="M46" s="4" t="n">
        <v>0</v>
      </c>
      <c r="N46" s="4" t="n">
        <v>3</v>
      </c>
      <c r="O46" s="4" t="n">
        <v>114</v>
      </c>
      <c r="P46" s="4" t="n">
        <v>4</v>
      </c>
      <c r="Q46" s="4" t="n">
        <v>1</v>
      </c>
      <c r="R46" s="4" t="n">
        <v>4</v>
      </c>
      <c r="S46" s="4" t="n">
        <v>5</v>
      </c>
      <c r="T46" s="4" t="n">
        <v>4</v>
      </c>
      <c r="U46" s="4" t="n">
        <v>7</v>
      </c>
      <c r="V46" s="4" t="n">
        <v>11</v>
      </c>
    </row>
    <row r="47" customFormat="false" ht="13.5" hidden="false" customHeight="true" outlineLevel="0" collapsed="false">
      <c r="A47" s="68"/>
      <c r="B47" s="69"/>
      <c r="C47" s="5" t="s">
        <v>548</v>
      </c>
      <c r="D47" s="71"/>
      <c r="E47" s="71"/>
      <c r="F47" s="4" t="n">
        <v>270</v>
      </c>
      <c r="G47" s="4" t="n">
        <v>115</v>
      </c>
      <c r="H47" s="4" t="n">
        <v>123</v>
      </c>
      <c r="I47" s="4" t="n">
        <v>11</v>
      </c>
      <c r="J47" s="4" t="n">
        <v>21</v>
      </c>
      <c r="K47" s="4" t="n">
        <v>1</v>
      </c>
      <c r="L47" s="4" t="n">
        <v>114</v>
      </c>
      <c r="M47" s="4" t="n">
        <v>0</v>
      </c>
      <c r="N47" s="4" t="n">
        <v>3</v>
      </c>
      <c r="O47" s="4" t="n">
        <v>116</v>
      </c>
      <c r="P47" s="4" t="n">
        <v>4</v>
      </c>
      <c r="Q47" s="4" t="n">
        <v>1</v>
      </c>
      <c r="R47" s="4" t="n">
        <v>5</v>
      </c>
      <c r="S47" s="4" t="n">
        <v>5</v>
      </c>
      <c r="T47" s="4" t="n">
        <v>4</v>
      </c>
      <c r="U47" s="4" t="n">
        <v>6</v>
      </c>
      <c r="V47" s="4" t="n">
        <v>11</v>
      </c>
    </row>
    <row r="48" customFormat="false" ht="13.5" hidden="false" customHeight="true" outlineLevel="0" collapsed="false">
      <c r="A48" s="68"/>
      <c r="B48" s="69"/>
      <c r="C48" s="5" t="s">
        <v>549</v>
      </c>
      <c r="D48" s="71"/>
      <c r="E48" s="71"/>
      <c r="F48" s="73" t="n">
        <f aca="false">IFERROR((F47-F46)/F46,"")</f>
        <v>-0.010989010989011</v>
      </c>
      <c r="G48" s="73" t="n">
        <f aca="false">IFERROR((G47-G46)/G46,"")</f>
        <v>-0.0416666666666667</v>
      </c>
      <c r="H48" s="73" t="n">
        <f aca="false">IFERROR((H47-H46)/H46,"")</f>
        <v>0.0165289256198347</v>
      </c>
      <c r="I48" s="73" t="n">
        <f aca="false">IFERROR((I47-I46)/I46,"")</f>
        <v>0.1</v>
      </c>
      <c r="J48" s="73" t="n">
        <f aca="false">IFERROR((J47-J46)/J46,"")</f>
        <v>-0.0454545454545455</v>
      </c>
      <c r="K48" s="73" t="n">
        <f aca="false">IFERROR((K47-K46)/K46,"")</f>
        <v>-0.833333333333333</v>
      </c>
      <c r="L48" s="73" t="n">
        <f aca="false">IFERROR((L47-L46)/L46,"")</f>
        <v>0</v>
      </c>
      <c r="M48" s="73" t="str">
        <f aca="false">IFERROR((M47-M46)/M46,"")</f>
        <v/>
      </c>
      <c r="N48" s="39" t="n">
        <f aca="false">IFERROR((N47-N46)/N46,"")</f>
        <v>0</v>
      </c>
      <c r="O48" s="39" t="n">
        <f aca="false">IFERROR((O47-O46)/O46,"")</f>
        <v>0.0175438596491228</v>
      </c>
      <c r="P48" s="39" t="n">
        <f aca="false">IFERROR((P47-P46)/P46,"")</f>
        <v>0</v>
      </c>
      <c r="Q48" s="73" t="n">
        <f aca="false">IFERROR((Q47-Q46)/Q46,"")</f>
        <v>0</v>
      </c>
      <c r="R48" s="73" t="n">
        <f aca="false">IFERROR((R47-R46)/R46,"")</f>
        <v>0.25</v>
      </c>
      <c r="S48" s="73" t="n">
        <f aca="false">IFERROR((S47-S46)/S46,"")</f>
        <v>0</v>
      </c>
      <c r="T48" s="73" t="n">
        <f aca="false">IFERROR((T47-T46)/T46,"")</f>
        <v>0</v>
      </c>
      <c r="U48" s="73" t="n">
        <f aca="false">IFERROR((U47-U46)/U46,"")</f>
        <v>-0.142857142857143</v>
      </c>
      <c r="V48" s="74" t="n">
        <f aca="false">IFERROR((V47-V46)/V46,"")</f>
        <v>0</v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n">
        <f aca="false">IFERROR(SQRT(2*(F47-F46)^2/(F47+F46)),"")</f>
        <v>0.182069138710321</v>
      </c>
      <c r="G49" s="76" t="n">
        <f aca="false">IFERROR(SQRT(2*(G47-G46)^2/(G47+G46)),"")</f>
        <v>0.461265604014443</v>
      </c>
      <c r="H49" s="76" t="n">
        <f aca="false">IFERROR(SQRT(2*(H47-H46)^2/(H47+H46)),"")</f>
        <v>0.181071492085037</v>
      </c>
      <c r="I49" s="76" t="n">
        <f aca="false">IFERROR(SQRT(2*(I47-I46)^2/(I47+I46)),"")</f>
        <v>0.308606699924184</v>
      </c>
      <c r="J49" s="76" t="n">
        <f aca="false">IFERROR(SQRT(2*(J47-J46)^2/(J47+J46)),"")</f>
        <v>0.215665546406877</v>
      </c>
      <c r="K49" s="76" t="n">
        <f aca="false">IFERROR(SQRT(2*(K47-K46)^2/(K47+K46)),"")</f>
        <v>2.67261241912424</v>
      </c>
      <c r="L49" s="76" t="n">
        <f aca="false">IFERROR(SQRT(2*(L47-L46)^2/(L47+L46)),"")</f>
        <v>0</v>
      </c>
      <c r="M49" s="76" t="str">
        <f aca="false">IFERROR(SQRT(2*(M47-M46)^2/(M47+M46)),"")</f>
        <v/>
      </c>
      <c r="N49" s="77" t="n">
        <f aca="false">IFERROR(SQRT(2*(N47-N46)^2/(N47+N46)),"")</f>
        <v>0</v>
      </c>
      <c r="O49" s="77" t="n">
        <f aca="false">IFERROR(SQRT(2*(O47-O46)^2/(O47+O46)),"")</f>
        <v>0.186500961648063</v>
      </c>
      <c r="P49" s="77" t="n">
        <f aca="false">IFERROR(SQRT(2*(P47-P46)^2/(P47+P46)),"")</f>
        <v>0</v>
      </c>
      <c r="Q49" s="76" t="n">
        <f aca="false">IFERROR(SQRT(2*(Q47-Q46)^2/(Q47+Q46)),"")</f>
        <v>0</v>
      </c>
      <c r="R49" s="76" t="n">
        <f aca="false">IFERROR(SQRT(2*(R47-R46)^2/(R47+R46)),"")</f>
        <v>0.471404520791032</v>
      </c>
      <c r="S49" s="76" t="n">
        <f aca="false">IFERROR(SQRT(2*(S47-S46)^2/(S47+S46)),"")</f>
        <v>0</v>
      </c>
      <c r="T49" s="76" t="n">
        <f aca="false">IFERROR(SQRT(2*(T47-T46)^2/(T47+T46)),"")</f>
        <v>0</v>
      </c>
      <c r="U49" s="76" t="n">
        <f aca="false">IFERROR(SQRT(2*(U47-U46)^2/(U47+U46)),"")</f>
        <v>0.392232270276368</v>
      </c>
      <c r="V49" s="78" t="n">
        <f aca="false">IFERROR(SQRT(2*(V47-V46)^2/(V47+V46)),"")</f>
        <v>0</v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 t="n">
        <v>45812</v>
      </c>
      <c r="E50" s="72" t="n">
        <v>0.354166666666667</v>
      </c>
      <c r="F50" s="4" t="n">
        <v>176</v>
      </c>
      <c r="G50" s="4" t="n">
        <v>89</v>
      </c>
      <c r="H50" s="4" t="n">
        <v>74</v>
      </c>
      <c r="I50" s="4" t="n">
        <v>2</v>
      </c>
      <c r="J50" s="4" t="n">
        <v>11</v>
      </c>
      <c r="K50" s="4" t="n">
        <v>5</v>
      </c>
      <c r="L50" s="4" t="n">
        <v>83</v>
      </c>
      <c r="M50" s="4" t="n">
        <v>1</v>
      </c>
      <c r="N50" s="4" t="n">
        <v>0</v>
      </c>
      <c r="O50" s="4" t="n">
        <v>70</v>
      </c>
      <c r="P50" s="4" t="n">
        <v>4</v>
      </c>
      <c r="Q50" s="4" t="n">
        <v>0</v>
      </c>
      <c r="R50" s="4" t="n">
        <v>0</v>
      </c>
      <c r="S50" s="4" t="n">
        <v>2</v>
      </c>
      <c r="T50" s="4" t="n">
        <v>4</v>
      </c>
      <c r="U50" s="4" t="n">
        <v>0</v>
      </c>
      <c r="V50" s="4" t="n">
        <v>7</v>
      </c>
    </row>
    <row r="51" customFormat="false" ht="13.5" hidden="false" customHeight="true" outlineLevel="0" collapsed="false">
      <c r="A51" s="68"/>
      <c r="B51" s="69"/>
      <c r="C51" s="5" t="s">
        <v>548</v>
      </c>
      <c r="D51" s="71"/>
      <c r="E51" s="71"/>
      <c r="F51" s="4" t="n">
        <v>164</v>
      </c>
      <c r="G51" s="4" t="n">
        <v>84</v>
      </c>
      <c r="H51" s="4" t="n">
        <v>75</v>
      </c>
      <c r="I51" s="4" t="n">
        <v>0</v>
      </c>
      <c r="J51" s="4" t="n">
        <v>5</v>
      </c>
      <c r="K51" s="4" t="n">
        <v>5</v>
      </c>
      <c r="L51" s="4" t="n">
        <v>78</v>
      </c>
      <c r="M51" s="4" t="n">
        <v>1</v>
      </c>
      <c r="N51" s="4" t="n">
        <v>0</v>
      </c>
      <c r="O51" s="4" t="n">
        <v>71</v>
      </c>
      <c r="P51" s="4" t="n">
        <v>4</v>
      </c>
      <c r="Q51" s="4" t="n">
        <v>0</v>
      </c>
      <c r="R51" s="4" t="n">
        <v>0</v>
      </c>
      <c r="S51" s="4" t="n">
        <v>0</v>
      </c>
      <c r="T51" s="4" t="n">
        <v>5</v>
      </c>
      <c r="U51" s="4" t="n">
        <v>0</v>
      </c>
      <c r="V51" s="4" t="n">
        <v>0</v>
      </c>
    </row>
    <row r="52" customFormat="false" ht="13.5" hidden="false" customHeight="true" outlineLevel="0" collapsed="false">
      <c r="A52" s="68"/>
      <c r="B52" s="69"/>
      <c r="C52" s="5" t="s">
        <v>549</v>
      </c>
      <c r="D52" s="71"/>
      <c r="E52" s="71"/>
      <c r="F52" s="73" t="n">
        <f aca="false">IFERROR((F51-F50)/F50,"")</f>
        <v>-0.0681818181818182</v>
      </c>
      <c r="G52" s="73" t="n">
        <f aca="false">IFERROR((G51-G50)/G50,"")</f>
        <v>-0.0561797752808989</v>
      </c>
      <c r="H52" s="73" t="n">
        <f aca="false">IFERROR((H51-H50)/H50,"")</f>
        <v>0.0135135135135135</v>
      </c>
      <c r="I52" s="73" t="n">
        <f aca="false">IFERROR((I51-I50)/I50,"")</f>
        <v>-1</v>
      </c>
      <c r="J52" s="73" t="n">
        <f aca="false">IFERROR((J51-J50)/J50,"")</f>
        <v>-0.545454545454545</v>
      </c>
      <c r="K52" s="73" t="n">
        <f aca="false">IFERROR((K51-K50)/K50,"")</f>
        <v>0</v>
      </c>
      <c r="L52" s="73" t="n">
        <f aca="false">IFERROR((L51-L50)/L50,"")</f>
        <v>-0.0602409638554217</v>
      </c>
      <c r="M52" s="73" t="n">
        <f aca="false">IFERROR((M51-M50)/M50,"")</f>
        <v>0</v>
      </c>
      <c r="N52" s="39" t="str">
        <f aca="false">IFERROR((N51-N50)/N50,"")</f>
        <v/>
      </c>
      <c r="O52" s="39" t="n">
        <f aca="false">IFERROR((O51-O50)/O50,"")</f>
        <v>0.0142857142857143</v>
      </c>
      <c r="P52" s="39" t="n">
        <f aca="false">IFERROR((P51-P50)/P50,"")</f>
        <v>0</v>
      </c>
      <c r="Q52" s="73" t="str">
        <f aca="false">IFERROR((Q51-Q50)/Q50,"")</f>
        <v/>
      </c>
      <c r="R52" s="73" t="str">
        <f aca="false">IFERROR((R51-R50)/R50,"")</f>
        <v/>
      </c>
      <c r="S52" s="73" t="n">
        <f aca="false">IFERROR((S51-S50)/S50,"")</f>
        <v>-1</v>
      </c>
      <c r="T52" s="73" t="n">
        <f aca="false">IFERROR((T51-T50)/T50,"")</f>
        <v>0.25</v>
      </c>
      <c r="U52" s="73" t="str">
        <f aca="false">IFERROR((U51-U50)/U50,"")</f>
        <v/>
      </c>
      <c r="V52" s="74" t="n">
        <f aca="false">IFERROR((V51-V50)/V50,"")</f>
        <v>-1</v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n">
        <f aca="false">IFERROR(SQRT(2*(F51-F50)^2/(F51+F50)),"")</f>
        <v>0.920357986616845</v>
      </c>
      <c r="G53" s="76" t="n">
        <f aca="false">IFERROR(SQRT(2*(G51-G50)^2/(G51+G50)),"")</f>
        <v>0.53760333057047</v>
      </c>
      <c r="H53" s="76" t="n">
        <f aca="false">IFERROR(SQRT(2*(H51-H50)^2/(H51+H50)),"")</f>
        <v>0.115856889272698</v>
      </c>
      <c r="I53" s="76" t="n">
        <f aca="false">IFERROR(SQRT(2*(I51-I50)^2/(I51+I50)),"")</f>
        <v>2</v>
      </c>
      <c r="J53" s="76" t="n">
        <f aca="false">IFERROR(SQRT(2*(J51-J50)^2/(J51+J50)),"")</f>
        <v>2.12132034355964</v>
      </c>
      <c r="K53" s="76" t="n">
        <f aca="false">IFERROR(SQRT(2*(K51-K50)^2/(K51+K50)),"")</f>
        <v>0</v>
      </c>
      <c r="L53" s="76" t="n">
        <f aca="false">IFERROR(SQRT(2*(L51-L50)^2/(L51+L50)),"")</f>
        <v>0.557278212575353</v>
      </c>
      <c r="M53" s="76" t="n">
        <f aca="false">IFERROR(SQRT(2*(M51-M50)^2/(M51+M50)),"")</f>
        <v>0</v>
      </c>
      <c r="N53" s="77" t="str">
        <f aca="false">IFERROR(SQRT(2*(N51-N50)^2/(N51+N50)),"")</f>
        <v/>
      </c>
      <c r="O53" s="77" t="n">
        <f aca="false">IFERROR(SQRT(2*(O51-O50)^2/(O51+O50)),"")</f>
        <v>0.119098266835083</v>
      </c>
      <c r="P53" s="77" t="n">
        <f aca="false">IFERROR(SQRT(2*(P51-P50)^2/(P51+P50)),"")</f>
        <v>0</v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n">
        <f aca="false">IFERROR(SQRT(2*(S51-S50)^2/(S51+S50)),"")</f>
        <v>2</v>
      </c>
      <c r="T53" s="76" t="n">
        <f aca="false">IFERROR(SQRT(2*(T51-T50)^2/(T51+T50)),"")</f>
        <v>0.471404520791032</v>
      </c>
      <c r="U53" s="76" t="str">
        <f aca="false">IFERROR(SQRT(2*(U51-U50)^2/(U51+U50)),"")</f>
        <v/>
      </c>
      <c r="V53" s="78" t="n">
        <f aca="false">IFERROR(SQRT(2*(V51-V50)^2/(V51+V50)),"")</f>
        <v>3.74165738677394</v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N54" s="4"/>
      <c r="O54" s="4"/>
      <c r="P54" s="4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5" t="s">
        <v>548</v>
      </c>
      <c r="D55" s="81"/>
      <c r="E55" s="81"/>
      <c r="F55" s="5"/>
      <c r="G55" s="5"/>
      <c r="H55" s="5"/>
      <c r="I55" s="5"/>
      <c r="J55" s="5"/>
      <c r="K55" s="5"/>
      <c r="L55" s="5"/>
      <c r="M55" s="5"/>
      <c r="N55" s="4"/>
      <c r="O55" s="4"/>
      <c r="P55" s="4"/>
      <c r="Q55" s="5"/>
      <c r="R55" s="5"/>
      <c r="S55" s="5"/>
      <c r="T55" s="5"/>
      <c r="U55" s="5"/>
      <c r="V55" s="82"/>
    </row>
    <row r="56" customFormat="false" ht="13.5" hidden="false" customHeight="true" outlineLevel="0" collapsed="false">
      <c r="A56" s="68"/>
      <c r="B56" s="69"/>
      <c r="C56" s="5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N58" s="4"/>
      <c r="O58" s="4"/>
      <c r="P58" s="4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5" t="s">
        <v>548</v>
      </c>
      <c r="D59" s="81"/>
      <c r="E59" s="81"/>
      <c r="F59" s="5"/>
      <c r="G59" s="5"/>
      <c r="H59" s="5"/>
      <c r="I59" s="5"/>
      <c r="J59" s="5"/>
      <c r="K59" s="5"/>
      <c r="L59" s="5"/>
      <c r="M59" s="5"/>
      <c r="N59" s="4"/>
      <c r="O59" s="4"/>
      <c r="P59" s="4"/>
      <c r="Q59" s="5"/>
      <c r="R59" s="5"/>
      <c r="S59" s="5"/>
      <c r="T59" s="5"/>
      <c r="U59" s="5"/>
      <c r="V59" s="82"/>
    </row>
    <row r="60" customFormat="false" ht="13.5" hidden="false" customHeight="true" outlineLevel="0" collapsed="false">
      <c r="A60" s="68"/>
      <c r="B60" s="69"/>
      <c r="C60" s="5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N62" s="4"/>
      <c r="O62" s="4"/>
      <c r="P62" s="4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5" t="s">
        <v>548</v>
      </c>
      <c r="D63" s="81"/>
      <c r="E63" s="81"/>
      <c r="F63" s="5"/>
      <c r="G63" s="5"/>
      <c r="H63" s="5"/>
      <c r="I63" s="5"/>
      <c r="J63" s="5"/>
      <c r="K63" s="5"/>
      <c r="L63" s="5"/>
      <c r="M63" s="5"/>
      <c r="N63" s="4"/>
      <c r="O63" s="4"/>
      <c r="P63" s="4"/>
      <c r="Q63" s="5"/>
      <c r="R63" s="5"/>
      <c r="S63" s="5"/>
      <c r="T63" s="5"/>
      <c r="U63" s="5"/>
      <c r="V63" s="82"/>
    </row>
    <row r="64" customFormat="false" ht="13.5" hidden="false" customHeight="true" outlineLevel="0" collapsed="false">
      <c r="A64" s="68"/>
      <c r="B64" s="69"/>
      <c r="C64" s="5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N66" s="4"/>
      <c r="O66" s="4"/>
      <c r="P66" s="4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5" t="s">
        <v>548</v>
      </c>
      <c r="D67" s="81"/>
      <c r="E67" s="81"/>
      <c r="F67" s="5"/>
      <c r="G67" s="5"/>
      <c r="H67" s="5"/>
      <c r="I67" s="5"/>
      <c r="J67" s="5"/>
      <c r="K67" s="5"/>
      <c r="L67" s="5"/>
      <c r="M67" s="5"/>
      <c r="N67" s="4"/>
      <c r="O67" s="4"/>
      <c r="P67" s="4"/>
      <c r="Q67" s="5"/>
      <c r="R67" s="5"/>
      <c r="S67" s="5"/>
      <c r="T67" s="5"/>
      <c r="U67" s="5"/>
      <c r="V67" s="82"/>
    </row>
    <row r="68" customFormat="false" ht="13.5" hidden="false" customHeight="true" outlineLevel="0" collapsed="false">
      <c r="A68" s="68"/>
      <c r="B68" s="69"/>
      <c r="C68" s="5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3.5" hidden="false" customHeight="true" outlineLevel="0" collapsed="false">
      <c r="A71" s="68"/>
      <c r="B71" s="69"/>
      <c r="C71" s="5" t="s">
        <v>548</v>
      </c>
      <c r="D71" s="71"/>
      <c r="E71" s="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3.5" hidden="false" customHeight="true" outlineLevel="0" collapsed="false">
      <c r="A72" s="68"/>
      <c r="B72" s="69"/>
      <c r="C72" s="5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81"/>
      <c r="E74" s="81"/>
      <c r="F74" s="79"/>
      <c r="G74" s="79"/>
      <c r="H74" s="79"/>
      <c r="I74" s="79"/>
      <c r="J74" s="79"/>
      <c r="K74" s="79"/>
      <c r="L74" s="79"/>
      <c r="M74" s="79"/>
      <c r="N74" s="4"/>
      <c r="O74" s="4"/>
      <c r="P74" s="4"/>
      <c r="Q74" s="79"/>
      <c r="R74" s="79"/>
      <c r="S74" s="79"/>
      <c r="T74" s="79"/>
      <c r="U74" s="79"/>
      <c r="V74" s="80"/>
    </row>
    <row r="75" customFormat="false" ht="13.5" hidden="false" customHeight="true" outlineLevel="0" collapsed="false">
      <c r="A75" s="68"/>
      <c r="B75" s="69"/>
      <c r="C75" s="5" t="s">
        <v>548</v>
      </c>
      <c r="D75" s="81"/>
      <c r="E75" s="81"/>
      <c r="F75" s="5"/>
      <c r="G75" s="5"/>
      <c r="H75" s="5"/>
      <c r="I75" s="5"/>
      <c r="J75" s="5"/>
      <c r="K75" s="5"/>
      <c r="L75" s="5"/>
      <c r="M75" s="5"/>
      <c r="N75" s="4"/>
      <c r="O75" s="4"/>
      <c r="P75" s="4"/>
      <c r="Q75" s="5"/>
      <c r="R75" s="5"/>
      <c r="S75" s="5"/>
      <c r="T75" s="5"/>
      <c r="U75" s="5"/>
      <c r="V75" s="82"/>
    </row>
    <row r="76" customFormat="false" ht="13.5" hidden="false" customHeight="true" outlineLevel="0" collapsed="false">
      <c r="A76" s="68"/>
      <c r="B76" s="69"/>
      <c r="C76" s="5" t="s">
        <v>549</v>
      </c>
      <c r="D76" s="81"/>
      <c r="E76" s="81"/>
      <c r="F76" s="73" t="str">
        <f aca="false">IFERROR((F75-F74)/F74,"")</f>
        <v/>
      </c>
      <c r="G76" s="73" t="str">
        <f aca="false">IFERROR((G75-G74)/G74,"")</f>
        <v/>
      </c>
      <c r="H76" s="73" t="str">
        <f aca="false">IFERROR((H75-H74)/H74,"")</f>
        <v/>
      </c>
      <c r="I76" s="73" t="str">
        <f aca="false">IFERROR((I75-I74)/I74,"")</f>
        <v/>
      </c>
      <c r="J76" s="73" t="str">
        <f aca="false">IFERROR((J75-J74)/J74,"")</f>
        <v/>
      </c>
      <c r="K76" s="73" t="str">
        <f aca="false">IFERROR((K75-K74)/K74,"")</f>
        <v/>
      </c>
      <c r="L76" s="73" t="str">
        <f aca="false">IFERROR((L75-L74)/L74,"")</f>
        <v/>
      </c>
      <c r="M76" s="73" t="str">
        <f aca="false">IFERROR((M75-M74)/M74,"")</f>
        <v/>
      </c>
      <c r="N76" s="39" t="str">
        <f aca="false">IFERROR((N75-N74)/N74,"")</f>
        <v/>
      </c>
      <c r="O76" s="39" t="str">
        <f aca="false">IFERROR((O75-O74)/O74,"")</f>
        <v/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str">
        <f aca="false">IFERROR((S75-S74)/S74,"")</f>
        <v/>
      </c>
      <c r="T76" s="73" t="str">
        <f aca="false">IFERROR((T75-T74)/T74,"")</f>
        <v/>
      </c>
      <c r="U76" s="73" t="str">
        <f aca="false">IFERROR((U75-U74)/U74,"")</f>
        <v/>
      </c>
      <c r="V76" s="74" t="str">
        <f aca="false">IFERROR((V75-V74)/V74,"")</f>
        <v/>
      </c>
    </row>
    <row r="77" customFormat="false" ht="13.5" hidden="false" customHeight="true" outlineLevel="0" collapsed="false">
      <c r="A77" s="68"/>
      <c r="B77" s="69"/>
      <c r="C77" s="75" t="s">
        <v>550</v>
      </c>
      <c r="D77" s="81"/>
      <c r="E77" s="81"/>
      <c r="F77" s="76" t="str">
        <f aca="false">IFERROR(SQRT(2*(F75-F74)^2/(F75+F74)),"")</f>
        <v/>
      </c>
      <c r="G77" s="76" t="str">
        <f aca="false">IFERROR(SQRT(2*(G75-G74)^2/(G75+G74)),"")</f>
        <v/>
      </c>
      <c r="H77" s="76" t="str">
        <f aca="false">IFERROR(SQRT(2*(H75-H74)^2/(H75+H74)),"")</f>
        <v/>
      </c>
      <c r="I77" s="76" t="str">
        <f aca="false">IFERROR(SQRT(2*(I75-I74)^2/(I75+I74)),"")</f>
        <v/>
      </c>
      <c r="J77" s="76" t="str">
        <f aca="false">IFERROR(SQRT(2*(J75-J74)^2/(J75+J74)),"")</f>
        <v/>
      </c>
      <c r="K77" s="76" t="str">
        <f aca="false">IFERROR(SQRT(2*(K75-K74)^2/(K75+K74)),"")</f>
        <v/>
      </c>
      <c r="L77" s="76" t="str">
        <f aca="false">IFERROR(SQRT(2*(L75-L74)^2/(L75+L74)),"")</f>
        <v/>
      </c>
      <c r="M77" s="76" t="str">
        <f aca="false">IFERROR(SQRT(2*(M75-M74)^2/(M75+M74)),"")</f>
        <v/>
      </c>
      <c r="N77" s="83" t="str">
        <f aca="false">IFERROR(SQRT(2*(N75-N74)^2/(N75+N74)),"")</f>
        <v/>
      </c>
      <c r="O77" s="83" t="str">
        <f aca="false">IFERROR(SQRT(2*(O75-O74)^2/(O75+O74)),"")</f>
        <v/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str">
        <f aca="false">IFERROR(SQRT(2*(S75-S74)^2/(S75+S74)),"")</f>
        <v/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str">
        <f aca="false">IFERROR(SQRT(2*(V75-V74)^2/(V75+V74)),"")</f>
        <v/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81"/>
      <c r="E78" s="81"/>
      <c r="F78" s="70"/>
      <c r="G78" s="70"/>
      <c r="H78" s="70"/>
      <c r="I78" s="70"/>
      <c r="J78" s="70"/>
      <c r="K78" s="70"/>
      <c r="L78" s="70"/>
      <c r="M78" s="70"/>
      <c r="N78" s="4"/>
      <c r="O78" s="4"/>
      <c r="P78" s="4"/>
      <c r="Q78" s="70"/>
      <c r="R78" s="70"/>
      <c r="S78" s="70"/>
      <c r="T78" s="70"/>
      <c r="U78" s="70"/>
      <c r="V78" s="84"/>
    </row>
    <row r="79" customFormat="false" ht="13.5" hidden="false" customHeight="true" outlineLevel="0" collapsed="false">
      <c r="A79" s="68"/>
      <c r="B79" s="69"/>
      <c r="C79" s="5" t="s">
        <v>548</v>
      </c>
      <c r="D79" s="81"/>
      <c r="E79" s="81"/>
      <c r="F79" s="5"/>
      <c r="G79" s="5"/>
      <c r="H79" s="5"/>
      <c r="I79" s="5"/>
      <c r="J79" s="5"/>
      <c r="K79" s="5"/>
      <c r="L79" s="5"/>
      <c r="M79" s="5"/>
      <c r="N79" s="4"/>
      <c r="O79" s="4"/>
      <c r="P79" s="4"/>
      <c r="Q79" s="5"/>
      <c r="R79" s="5"/>
      <c r="S79" s="5"/>
      <c r="T79" s="5"/>
      <c r="U79" s="5"/>
      <c r="V79" s="82"/>
    </row>
    <row r="80" customFormat="false" ht="13.5" hidden="false" customHeight="true" outlineLevel="0" collapsed="false">
      <c r="A80" s="68"/>
      <c r="B80" s="69"/>
      <c r="C80" s="5" t="s">
        <v>549</v>
      </c>
      <c r="D80" s="81"/>
      <c r="E80" s="81"/>
      <c r="F80" s="73" t="str">
        <f aca="false">IFERROR((F79-F78)/F78,"")</f>
        <v/>
      </c>
      <c r="G80" s="73" t="str">
        <f aca="false">IFERROR((G79-G78)/G78,"")</f>
        <v/>
      </c>
      <c r="H80" s="73" t="str">
        <f aca="false">IFERROR((H79-H78)/H78,"")</f>
        <v/>
      </c>
      <c r="I80" s="73" t="str">
        <f aca="false">IFERROR((I79-I78)/I78,"")</f>
        <v/>
      </c>
      <c r="J80" s="73" t="str">
        <f aca="false">IFERROR((J79-J78)/J78,"")</f>
        <v/>
      </c>
      <c r="K80" s="73" t="str">
        <f aca="false">IFERROR((K79-K78)/K78,"")</f>
        <v/>
      </c>
      <c r="L80" s="73" t="str">
        <f aca="false">IFERROR((L79-L78)/L78,"")</f>
        <v/>
      </c>
      <c r="M80" s="73" t="str">
        <f aca="false">IFERROR((M79-M78)/M78,"")</f>
        <v/>
      </c>
      <c r="N80" s="39" t="str">
        <f aca="false">IFERROR((N79-N78)/N78,"")</f>
        <v/>
      </c>
      <c r="O80" s="39" t="str">
        <f aca="false">IFERROR((O79-O78)/O78,"")</f>
        <v/>
      </c>
      <c r="P80" s="39" t="str">
        <f aca="false">IFERROR((P79-P78)/P78,"")</f>
        <v/>
      </c>
      <c r="Q80" s="73" t="str">
        <f aca="false">IFERROR((Q79-Q78)/Q78,"")</f>
        <v/>
      </c>
      <c r="R80" s="73" t="str">
        <f aca="false">IFERROR((R79-R78)/R78,"")</f>
        <v/>
      </c>
      <c r="S80" s="73" t="str">
        <f aca="false">IFERROR((S79-S78)/S78,"")</f>
        <v/>
      </c>
      <c r="T80" s="73" t="str">
        <f aca="false">IFERROR((T79-T78)/T78,"")</f>
        <v/>
      </c>
      <c r="U80" s="73" t="str">
        <f aca="false">IFERROR((U79-U78)/U78,"")</f>
        <v/>
      </c>
      <c r="V80" s="74" t="str">
        <f aca="false">IFERROR((V79-V78)/V78,"")</f>
        <v/>
      </c>
    </row>
    <row r="81" customFormat="false" ht="13.5" hidden="false" customHeight="true" outlineLevel="0" collapsed="false">
      <c r="A81" s="68"/>
      <c r="B81" s="69"/>
      <c r="C81" s="75" t="s">
        <v>550</v>
      </c>
      <c r="D81" s="81"/>
      <c r="E81" s="81"/>
      <c r="F81" s="76" t="str">
        <f aca="false">IFERROR(SQRT(2*(F79-F78)^2/(F79+F78)),"")</f>
        <v/>
      </c>
      <c r="G81" s="76" t="str">
        <f aca="false">IFERROR(SQRT(2*(G79-G78)^2/(G79+G78)),"")</f>
        <v/>
      </c>
      <c r="H81" s="76" t="str">
        <f aca="false">IFERROR(SQRT(2*(H79-H78)^2/(H79+H78)),"")</f>
        <v/>
      </c>
      <c r="I81" s="76" t="str">
        <f aca="false">IFERROR(SQRT(2*(I79-I78)^2/(I79+I78)),"")</f>
        <v/>
      </c>
      <c r="J81" s="76" t="str">
        <f aca="false">IFERROR(SQRT(2*(J79-J78)^2/(J79+J78)),"")</f>
        <v/>
      </c>
      <c r="K81" s="76" t="str">
        <f aca="false">IFERROR(SQRT(2*(K79-K78)^2/(K79+K78)),"")</f>
        <v/>
      </c>
      <c r="L81" s="76" t="str">
        <f aca="false">IFERROR(SQRT(2*(L79-L78)^2/(L79+L78)),"")</f>
        <v/>
      </c>
      <c r="M81" s="76" t="str">
        <f aca="false">IFERROR(SQRT(2*(M79-M78)^2/(M79+M78)),"")</f>
        <v/>
      </c>
      <c r="N81" s="83" t="str">
        <f aca="false">IFERROR(SQRT(2*(N79-N78)^2/(N79+N78)),"")</f>
        <v/>
      </c>
      <c r="O81" s="83" t="str">
        <f aca="false">IFERROR(SQRT(2*(O79-O78)^2/(O79+O78)),"")</f>
        <v/>
      </c>
      <c r="P81" s="83" t="str">
        <f aca="false">IFERROR(SQRT(2*(P79-P78)^2/(P79+P78)),"")</f>
        <v/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str">
        <f aca="false">IFERROR(SQRT(2*(S79-S78)^2/(S79+S78)),"")</f>
        <v/>
      </c>
      <c r="T81" s="76" t="str">
        <f aca="false">IFERROR(SQRT(2*(T79-T78)^2/(T79+T78)),"")</f>
        <v/>
      </c>
      <c r="U81" s="76" t="str">
        <f aca="false">IFERROR(SQRT(2*(U79-U78)^2/(U79+U78)),"")</f>
        <v/>
      </c>
      <c r="V81" s="78" t="str">
        <f aca="false">IFERROR(SQRT(2*(V79-V78)^2/(V79+V78)),"")</f>
        <v/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N82" s="4"/>
      <c r="O82" s="4"/>
      <c r="P82" s="4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5" t="s">
        <v>548</v>
      </c>
      <c r="D83" s="81"/>
      <c r="E83" s="81"/>
      <c r="F83" s="5"/>
      <c r="G83" s="5"/>
      <c r="H83" s="5"/>
      <c r="I83" s="5"/>
      <c r="J83" s="5"/>
      <c r="K83" s="5"/>
      <c r="L83" s="5"/>
      <c r="M83" s="5"/>
      <c r="N83" s="4"/>
      <c r="O83" s="4"/>
      <c r="P83" s="4"/>
      <c r="Q83" s="5"/>
      <c r="R83" s="5"/>
      <c r="S83" s="5"/>
      <c r="T83" s="5"/>
      <c r="U83" s="5"/>
      <c r="V83" s="82"/>
    </row>
    <row r="84" customFormat="false" ht="13.5" hidden="false" customHeight="true" outlineLevel="0" collapsed="false">
      <c r="A84" s="68"/>
      <c r="B84" s="69"/>
      <c r="C84" s="5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N86" s="4"/>
      <c r="O86" s="4"/>
      <c r="P86" s="4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5" t="s">
        <v>548</v>
      </c>
      <c r="D87" s="81"/>
      <c r="E87" s="81"/>
      <c r="F87" s="5"/>
      <c r="G87" s="5"/>
      <c r="H87" s="5"/>
      <c r="I87" s="5"/>
      <c r="J87" s="5"/>
      <c r="K87" s="5"/>
      <c r="L87" s="5"/>
      <c r="M87" s="5"/>
      <c r="N87" s="4"/>
      <c r="O87" s="4"/>
      <c r="P87" s="4"/>
      <c r="Q87" s="5"/>
      <c r="R87" s="5"/>
      <c r="S87" s="5"/>
      <c r="T87" s="5"/>
      <c r="U87" s="5"/>
      <c r="V87" s="82"/>
    </row>
    <row r="88" customFormat="false" ht="13.5" hidden="false" customHeight="true" outlineLevel="0" collapsed="false">
      <c r="A88" s="68"/>
      <c r="B88" s="69"/>
      <c r="C88" s="5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N90" s="4"/>
      <c r="O90" s="4"/>
      <c r="P90" s="4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5" t="s">
        <v>548</v>
      </c>
      <c r="D91" s="81"/>
      <c r="E91" s="81"/>
      <c r="F91" s="5"/>
      <c r="G91" s="5"/>
      <c r="H91" s="5"/>
      <c r="I91" s="5"/>
      <c r="J91" s="5"/>
      <c r="K91" s="5"/>
      <c r="L91" s="5"/>
      <c r="M91" s="5"/>
      <c r="N91" s="4"/>
      <c r="O91" s="4"/>
      <c r="P91" s="4"/>
      <c r="Q91" s="5"/>
      <c r="R91" s="5"/>
      <c r="S91" s="5"/>
      <c r="T91" s="5"/>
      <c r="U91" s="5"/>
      <c r="V91" s="82"/>
    </row>
    <row r="92" customFormat="false" ht="13.5" hidden="false" customHeight="true" outlineLevel="0" collapsed="false">
      <c r="A92" s="68"/>
      <c r="B92" s="69"/>
      <c r="C92" s="5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N94" s="4"/>
      <c r="O94" s="4"/>
      <c r="P94" s="4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5" t="s">
        <v>548</v>
      </c>
      <c r="D95" s="81"/>
      <c r="E95" s="81"/>
      <c r="F95" s="5"/>
      <c r="G95" s="5"/>
      <c r="H95" s="5"/>
      <c r="I95" s="5"/>
      <c r="J95" s="5"/>
      <c r="K95" s="5"/>
      <c r="L95" s="5"/>
      <c r="M95" s="5"/>
      <c r="N95" s="4"/>
      <c r="O95" s="4"/>
      <c r="P95" s="4"/>
      <c r="Q95" s="5"/>
      <c r="R95" s="5"/>
      <c r="S95" s="5"/>
      <c r="T95" s="5"/>
      <c r="U95" s="5"/>
      <c r="V95" s="82"/>
    </row>
    <row r="96" customFormat="false" ht="13.5" hidden="false" customHeight="true" outlineLevel="0" collapsed="false">
      <c r="A96" s="68"/>
      <c r="B96" s="69"/>
      <c r="C96" s="5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N98" s="4"/>
      <c r="O98" s="4"/>
      <c r="P98" s="4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5" t="s">
        <v>548</v>
      </c>
      <c r="D99" s="81"/>
      <c r="E99" s="81"/>
      <c r="F99" s="5"/>
      <c r="G99" s="5"/>
      <c r="H99" s="5"/>
      <c r="I99" s="5"/>
      <c r="J99" s="5"/>
      <c r="K99" s="5"/>
      <c r="L99" s="5"/>
      <c r="M99" s="5"/>
      <c r="N99" s="4"/>
      <c r="O99" s="4"/>
      <c r="P99" s="4"/>
      <c r="Q99" s="5"/>
      <c r="R99" s="5"/>
      <c r="S99" s="5"/>
      <c r="T99" s="5"/>
      <c r="U99" s="5"/>
      <c r="V99" s="82"/>
    </row>
    <row r="100" customFormat="false" ht="13.5" hidden="false" customHeight="true" outlineLevel="0" collapsed="false">
      <c r="A100" s="68"/>
      <c r="B100" s="69"/>
      <c r="C100" s="5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N102" s="4"/>
      <c r="O102" s="4"/>
      <c r="P102" s="4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5" t="s">
        <v>548</v>
      </c>
      <c r="D103" s="81"/>
      <c r="E103" s="81"/>
      <c r="F103" s="5"/>
      <c r="G103" s="5"/>
      <c r="H103" s="5"/>
      <c r="I103" s="5"/>
      <c r="J103" s="5"/>
      <c r="K103" s="5"/>
      <c r="L103" s="5"/>
      <c r="M103" s="5"/>
      <c r="N103" s="4"/>
      <c r="O103" s="4"/>
      <c r="P103" s="4"/>
      <c r="Q103" s="5"/>
      <c r="R103" s="5"/>
      <c r="S103" s="5"/>
      <c r="T103" s="5"/>
      <c r="U103" s="5"/>
      <c r="V103" s="82"/>
    </row>
    <row r="104" customFormat="false" ht="13.5" hidden="false" customHeight="true" outlineLevel="0" collapsed="false">
      <c r="A104" s="68"/>
      <c r="B104" s="69"/>
      <c r="C104" s="5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N106" s="4"/>
      <c r="O106" s="4"/>
      <c r="P106" s="4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5" t="s">
        <v>548</v>
      </c>
      <c r="D107" s="81"/>
      <c r="E107" s="81"/>
      <c r="F107" s="5"/>
      <c r="G107" s="5"/>
      <c r="H107" s="5"/>
      <c r="I107" s="5"/>
      <c r="J107" s="5"/>
      <c r="K107" s="5"/>
      <c r="L107" s="5"/>
      <c r="M107" s="5"/>
      <c r="N107" s="4"/>
      <c r="O107" s="4"/>
      <c r="P107" s="4"/>
      <c r="Q107" s="5"/>
      <c r="R107" s="5"/>
      <c r="S107" s="5"/>
      <c r="T107" s="5"/>
      <c r="U107" s="5"/>
      <c r="V107" s="82"/>
    </row>
    <row r="108" customFormat="false" ht="13.5" hidden="false" customHeight="true" outlineLevel="0" collapsed="false">
      <c r="A108" s="68"/>
      <c r="B108" s="69"/>
      <c r="C108" s="5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 t="n">
        <v>45813</v>
      </c>
      <c r="E110" s="72" t="n">
        <v>0.625</v>
      </c>
      <c r="F110" s="4" t="n">
        <v>625</v>
      </c>
      <c r="G110" s="4" t="n">
        <v>242</v>
      </c>
      <c r="H110" s="4" t="n">
        <v>217</v>
      </c>
      <c r="I110" s="4" t="n">
        <v>10</v>
      </c>
      <c r="J110" s="4" t="n">
        <v>156</v>
      </c>
      <c r="K110" s="4" t="n">
        <v>60</v>
      </c>
      <c r="L110" s="4" t="n">
        <v>178</v>
      </c>
      <c r="M110" s="4" t="n">
        <v>4</v>
      </c>
      <c r="N110" s="4" t="n">
        <v>8</v>
      </c>
      <c r="O110" s="4" t="n">
        <v>132</v>
      </c>
      <c r="P110" s="4" t="n">
        <v>77</v>
      </c>
      <c r="Q110" s="4" t="n">
        <v>1</v>
      </c>
      <c r="R110" s="4" t="n">
        <v>4</v>
      </c>
      <c r="S110" s="4" t="n">
        <v>5</v>
      </c>
      <c r="T110" s="4" t="n">
        <v>87</v>
      </c>
      <c r="U110" s="4" t="n">
        <v>6</v>
      </c>
      <c r="V110" s="4" t="n">
        <v>63</v>
      </c>
    </row>
    <row r="111" customFormat="false" ht="13.5" hidden="false" customHeight="true" outlineLevel="0" collapsed="false">
      <c r="A111" s="68"/>
      <c r="B111" s="69"/>
      <c r="C111" s="5" t="s">
        <v>548</v>
      </c>
      <c r="D111" s="71"/>
      <c r="E111" s="71"/>
      <c r="F111" s="5" t="n">
        <v>639</v>
      </c>
      <c r="G111" s="5" t="n">
        <v>249</v>
      </c>
      <c r="H111" s="5" t="n">
        <v>226</v>
      </c>
      <c r="I111" s="5" t="n">
        <v>7</v>
      </c>
      <c r="J111" s="5" t="n">
        <v>157</v>
      </c>
      <c r="K111" s="5" t="n">
        <v>60</v>
      </c>
      <c r="L111" s="5" t="n">
        <v>185</v>
      </c>
      <c r="M111" s="5" t="n">
        <v>4</v>
      </c>
      <c r="N111" s="4" t="n">
        <v>8</v>
      </c>
      <c r="O111" s="4" t="n">
        <v>141</v>
      </c>
      <c r="P111" s="4" t="n">
        <v>77</v>
      </c>
      <c r="Q111" s="5" t="n">
        <v>1</v>
      </c>
      <c r="R111" s="5" t="n">
        <v>4</v>
      </c>
      <c r="S111" s="5" t="n">
        <v>2</v>
      </c>
      <c r="T111" s="5" t="n">
        <v>79</v>
      </c>
      <c r="U111" s="5" t="n">
        <v>11</v>
      </c>
      <c r="V111" s="82" t="n">
        <v>67</v>
      </c>
    </row>
    <row r="112" customFormat="false" ht="13.5" hidden="false" customHeight="true" outlineLevel="0" collapsed="false">
      <c r="A112" s="68"/>
      <c r="B112" s="69"/>
      <c r="C112" s="5" t="s">
        <v>549</v>
      </c>
      <c r="D112" s="71"/>
      <c r="E112" s="71"/>
      <c r="F112" s="73" t="n">
        <f aca="false">IFERROR((F111-F110)/F110,"")</f>
        <v>0.0224</v>
      </c>
      <c r="G112" s="73" t="n">
        <f aca="false">IFERROR((G111-G110)/G110,"")</f>
        <v>0.0289256198347107</v>
      </c>
      <c r="H112" s="73" t="n">
        <f aca="false">IFERROR((H111-H110)/H110,"")</f>
        <v>0.0414746543778802</v>
      </c>
      <c r="I112" s="73" t="n">
        <f aca="false">IFERROR((I111-I110)/I110,"")</f>
        <v>-0.3</v>
      </c>
      <c r="J112" s="73" t="n">
        <f aca="false">IFERROR((J111-J110)/J110,"")</f>
        <v>0.00641025641025641</v>
      </c>
      <c r="K112" s="73" t="n">
        <f aca="false">IFERROR((K111-K110)/K110,"")</f>
        <v>0</v>
      </c>
      <c r="L112" s="73" t="n">
        <f aca="false">IFERROR((L111-L110)/L110,"")</f>
        <v>0.0393258426966292</v>
      </c>
      <c r="M112" s="73" t="n">
        <f aca="false">IFERROR((M111-M110)/M110,"")</f>
        <v>0</v>
      </c>
      <c r="N112" s="39" t="n">
        <f aca="false">IFERROR((N111-N110)/N110,"")</f>
        <v>0</v>
      </c>
      <c r="O112" s="39" t="n">
        <f aca="false">IFERROR((O111-O110)/O110,"")</f>
        <v>0.0681818181818182</v>
      </c>
      <c r="P112" s="39" t="n">
        <f aca="false">IFERROR((P111-P110)/P110,"")</f>
        <v>0</v>
      </c>
      <c r="Q112" s="73" t="n">
        <f aca="false">IFERROR((Q111-Q110)/Q110,"")</f>
        <v>0</v>
      </c>
      <c r="R112" s="73" t="n">
        <f aca="false">IFERROR((R111-R110)/R110,"")</f>
        <v>0</v>
      </c>
      <c r="S112" s="73" t="n">
        <f aca="false">IFERROR((S111-S110)/S110,"")</f>
        <v>-0.6</v>
      </c>
      <c r="T112" s="73" t="n">
        <f aca="false">IFERROR((T111-T110)/T110,"")</f>
        <v>-0.0919540229885058</v>
      </c>
      <c r="U112" s="73" t="n">
        <f aca="false">IFERROR((U111-U110)/U110,"")</f>
        <v>0.833333333333333</v>
      </c>
      <c r="V112" s="74" t="n">
        <f aca="false">IFERROR((V111-V110)/V110,"")</f>
        <v>0.0634920634920635</v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n">
        <f aca="false">IFERROR(SQRT(2*(F111-F110)^2/(F111+F110)),"")</f>
        <v>0.556890098923011</v>
      </c>
      <c r="G113" s="76" t="n">
        <f aca="false">IFERROR(SQRT(2*(G111-G110)^2/(G111+G110)),"")</f>
        <v>0.446757952390822</v>
      </c>
      <c r="H113" s="76" t="n">
        <f aca="false">IFERROR(SQRT(2*(H111-H110)^2/(H111+H110)),"")</f>
        <v>0.604721826615056</v>
      </c>
      <c r="I113" s="76" t="n">
        <f aca="false">IFERROR(SQRT(2*(I111-I110)^2/(I111+I110)),"")</f>
        <v>1.02899151085505</v>
      </c>
      <c r="J113" s="76" t="n">
        <f aca="false">IFERROR(SQRT(2*(J111-J110)^2/(J111+J110)),"")</f>
        <v>0.0799360766977432</v>
      </c>
      <c r="K113" s="76" t="n">
        <f aca="false">IFERROR(SQRT(2*(K111-K110)^2/(K111+K110)),"")</f>
        <v>0</v>
      </c>
      <c r="L113" s="76" t="n">
        <f aca="false">IFERROR(SQRT(2*(L111-L110)^2/(L111+L110)),"")</f>
        <v>0.519588733317644</v>
      </c>
      <c r="M113" s="76" t="n">
        <f aca="false">IFERROR(SQRT(2*(M111-M110)^2/(M111+M110)),"")</f>
        <v>0</v>
      </c>
      <c r="N113" s="77" t="n">
        <f aca="false">IFERROR(SQRT(2*(N111-N110)^2/(N111+N110)),"")</f>
        <v>0</v>
      </c>
      <c r="O113" s="77" t="n">
        <f aca="false">IFERROR(SQRT(2*(O111-O110)^2/(O111+O110)),"")</f>
        <v>0.770328886519643</v>
      </c>
      <c r="P113" s="77" t="n">
        <f aca="false">IFERROR(SQRT(2*(P111-P110)^2/(P111+P110)),"")</f>
        <v>0</v>
      </c>
      <c r="Q113" s="76" t="n">
        <f aca="false">IFERROR(SQRT(2*(Q111-Q110)^2/(Q111+Q110)),"")</f>
        <v>0</v>
      </c>
      <c r="R113" s="76" t="n">
        <f aca="false">IFERROR(SQRT(2*(R111-R110)^2/(R111+R110)),"")</f>
        <v>0</v>
      </c>
      <c r="S113" s="76" t="n">
        <f aca="false">IFERROR(SQRT(2*(S111-S110)^2/(S111+S110)),"")</f>
        <v>1.60356745147455</v>
      </c>
      <c r="T113" s="76" t="n">
        <f aca="false">IFERROR(SQRT(2*(T111-T110)^2/(T111+T110)),"")</f>
        <v>0.878114079917523</v>
      </c>
      <c r="U113" s="76" t="n">
        <f aca="false">IFERROR(SQRT(2*(U111-U110)^2/(U111+U110)),"")</f>
        <v>1.71498585142509</v>
      </c>
      <c r="V113" s="78" t="n">
        <f aca="false">IFERROR(SQRT(2*(V111-V110)^2/(V111+V110)),"")</f>
        <v>0.496138938356834</v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 t="n">
        <v>45817</v>
      </c>
      <c r="E114" s="72" t="n">
        <v>0.520833333333333</v>
      </c>
      <c r="F114" s="4" t="n">
        <v>354</v>
      </c>
      <c r="G114" s="4" t="n">
        <v>43</v>
      </c>
      <c r="H114" s="4" t="n">
        <v>14</v>
      </c>
      <c r="I114" s="4" t="n">
        <v>146</v>
      </c>
      <c r="J114" s="4" t="n">
        <v>151</v>
      </c>
      <c r="K114" s="4" t="n">
        <v>26</v>
      </c>
      <c r="L114" s="4" t="n">
        <v>1</v>
      </c>
      <c r="M114" s="4" t="n">
        <v>16</v>
      </c>
      <c r="N114" s="4" t="n">
        <v>6</v>
      </c>
      <c r="O114" s="4" t="n">
        <v>8</v>
      </c>
      <c r="P114" s="4" t="n">
        <v>0</v>
      </c>
      <c r="Q114" s="4" t="n">
        <v>12</v>
      </c>
      <c r="R114" s="4" t="n">
        <v>127</v>
      </c>
      <c r="S114" s="4" t="n">
        <v>7</v>
      </c>
      <c r="T114" s="4" t="n">
        <v>13</v>
      </c>
      <c r="U114" s="4" t="n">
        <v>120</v>
      </c>
      <c r="V114" s="4" t="n">
        <v>18</v>
      </c>
    </row>
    <row r="115" customFormat="false" ht="13.5" hidden="false" customHeight="true" outlineLevel="0" collapsed="false">
      <c r="A115" s="68"/>
      <c r="B115" s="69"/>
      <c r="C115" s="5" t="s">
        <v>548</v>
      </c>
      <c r="D115" s="71"/>
      <c r="E115" s="71"/>
      <c r="F115" s="4" t="n">
        <v>324</v>
      </c>
      <c r="G115" s="4" t="n">
        <v>38</v>
      </c>
      <c r="H115" s="4" t="n">
        <v>15</v>
      </c>
      <c r="I115" s="4" t="n">
        <v>117</v>
      </c>
      <c r="J115" s="4" t="n">
        <v>154</v>
      </c>
      <c r="K115" s="4" t="n">
        <v>16</v>
      </c>
      <c r="L115" s="4" t="n">
        <v>2</v>
      </c>
      <c r="M115" s="4" t="n">
        <v>20</v>
      </c>
      <c r="N115" s="4" t="n">
        <v>6</v>
      </c>
      <c r="O115" s="4" t="n">
        <v>9</v>
      </c>
      <c r="P115" s="4" t="n">
        <v>0</v>
      </c>
      <c r="Q115" s="4" t="n">
        <v>12</v>
      </c>
      <c r="R115" s="4" t="n">
        <v>98</v>
      </c>
      <c r="S115" s="4" t="n">
        <v>7</v>
      </c>
      <c r="T115" s="4" t="n">
        <v>15</v>
      </c>
      <c r="U115" s="4" t="n">
        <v>121</v>
      </c>
      <c r="V115" s="4" t="n">
        <v>18</v>
      </c>
    </row>
    <row r="116" customFormat="false" ht="13.5" hidden="false" customHeight="true" outlineLevel="0" collapsed="false">
      <c r="A116" s="68"/>
      <c r="B116" s="69"/>
      <c r="C116" s="5" t="s">
        <v>549</v>
      </c>
      <c r="D116" s="71"/>
      <c r="E116" s="71"/>
      <c r="F116" s="73" t="n">
        <f aca="false">IFERROR((F115-F114)/F114,"")</f>
        <v>-0.0847457627118644</v>
      </c>
      <c r="G116" s="73" t="n">
        <f aca="false">IFERROR((G115-G114)/G114,"")</f>
        <v>-0.116279069767442</v>
      </c>
      <c r="H116" s="73" t="n">
        <f aca="false">IFERROR((H115-H114)/H114,"")</f>
        <v>0.0714285714285714</v>
      </c>
      <c r="I116" s="73" t="n">
        <f aca="false">IFERROR((I115-I114)/I114,"")</f>
        <v>-0.198630136986301</v>
      </c>
      <c r="J116" s="73" t="n">
        <f aca="false">IFERROR((J115-J114)/J114,"")</f>
        <v>0.0198675496688742</v>
      </c>
      <c r="K116" s="73" t="n">
        <f aca="false">IFERROR((K115-K114)/K114,"")</f>
        <v>-0.384615384615385</v>
      </c>
      <c r="L116" s="73" t="n">
        <f aca="false">IFERROR((L115-L114)/L114,"")</f>
        <v>1</v>
      </c>
      <c r="M116" s="73" t="n">
        <f aca="false">IFERROR((M115-M114)/M114,"")</f>
        <v>0.25</v>
      </c>
      <c r="N116" s="39" t="n">
        <f aca="false">IFERROR((N115-N114)/N114,"")</f>
        <v>0</v>
      </c>
      <c r="O116" s="39" t="n">
        <f aca="false">IFERROR((O115-O114)/O114,"")</f>
        <v>0.125</v>
      </c>
      <c r="P116" s="39" t="str">
        <f aca="false">IFERROR((P115-P114)/P114,"")</f>
        <v/>
      </c>
      <c r="Q116" s="73" t="n">
        <f aca="false">IFERROR((Q115-Q114)/Q114,"")</f>
        <v>0</v>
      </c>
      <c r="R116" s="73" t="n">
        <f aca="false">IFERROR((R115-R114)/R114,"")</f>
        <v>-0.228346456692913</v>
      </c>
      <c r="S116" s="73" t="n">
        <f aca="false">IFERROR((S115-S114)/S114,"")</f>
        <v>0</v>
      </c>
      <c r="T116" s="73" t="n">
        <f aca="false">IFERROR((T115-T114)/T114,"")</f>
        <v>0.153846153846154</v>
      </c>
      <c r="U116" s="73" t="n">
        <f aca="false">IFERROR((U115-U114)/U114,"")</f>
        <v>0.00833333333333333</v>
      </c>
      <c r="V116" s="74" t="n">
        <f aca="false">IFERROR((V115-V114)/V114,"")</f>
        <v>0</v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n">
        <f aca="false">IFERROR(SQRT(2*(F115-F114)^2/(F115+F114)),"")</f>
        <v>1.62937633978071</v>
      </c>
      <c r="G117" s="76" t="n">
        <f aca="false">IFERROR(SQRT(2*(G115-G114)^2/(G115+G114)),"")</f>
        <v>0.785674201318386</v>
      </c>
      <c r="H117" s="76" t="n">
        <f aca="false">IFERROR(SQRT(2*(H115-H114)^2/(H115+H114)),"")</f>
        <v>0.262612865719445</v>
      </c>
      <c r="I117" s="76" t="n">
        <f aca="false">IFERROR(SQRT(2*(I115-I114)^2/(I115+I114)),"")</f>
        <v>2.52892017714229</v>
      </c>
      <c r="J117" s="76" t="n">
        <f aca="false">IFERROR(SQRT(2*(J115-J114)^2/(J115+J114)),"")</f>
        <v>0.242932899053675</v>
      </c>
      <c r="K117" s="76" t="n">
        <f aca="false">IFERROR(SQRT(2*(K115-K114)^2/(K115+K114)),"")</f>
        <v>2.18217890235992</v>
      </c>
      <c r="L117" s="76" t="n">
        <f aca="false">IFERROR(SQRT(2*(L115-L114)^2/(L115+L114)),"")</f>
        <v>0.816496580927726</v>
      </c>
      <c r="M117" s="76" t="n">
        <f aca="false">IFERROR(SQRT(2*(M115-M114)^2/(M115+M114)),"")</f>
        <v>0.942809041582063</v>
      </c>
      <c r="N117" s="77" t="n">
        <f aca="false">IFERROR(SQRT(2*(N115-N114)^2/(N115+N114)),"")</f>
        <v>0</v>
      </c>
      <c r="O117" s="77" t="n">
        <f aca="false">IFERROR(SQRT(2*(O115-O114)^2/(O115+O114)),"")</f>
        <v>0.342997170285018</v>
      </c>
      <c r="P117" s="77" t="str">
        <f aca="false">IFERROR(SQRT(2*(P115-P114)^2/(P115+P114)),"")</f>
        <v/>
      </c>
      <c r="Q117" s="76" t="n">
        <f aca="false">IFERROR(SQRT(2*(Q115-Q114)^2/(Q115+Q114)),"")</f>
        <v>0</v>
      </c>
      <c r="R117" s="76" t="n">
        <f aca="false">IFERROR(SQRT(2*(R115-R114)^2/(R115+R114)),"")</f>
        <v>2.73414622058798</v>
      </c>
      <c r="S117" s="76" t="n">
        <f aca="false">IFERROR(SQRT(2*(S115-S114)^2/(S115+S114)),"")</f>
        <v>0</v>
      </c>
      <c r="T117" s="76" t="n">
        <f aca="false">IFERROR(SQRT(2*(T115-T114)^2/(T115+T114)),"")</f>
        <v>0.534522483824849</v>
      </c>
      <c r="U117" s="76" t="n">
        <f aca="false">IFERROR(SQRT(2*(U115-U114)^2/(U115+U114)),"")</f>
        <v>0.0910975037348554</v>
      </c>
      <c r="V117" s="78" t="n">
        <f aca="false">IFERROR(SQRT(2*(V115-V114)^2/(V115+V114)),"")</f>
        <v>0</v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N118" s="4"/>
      <c r="O118" s="4"/>
      <c r="P118" s="4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5" t="s">
        <v>548</v>
      </c>
      <c r="D119" s="81"/>
      <c r="E119" s="81"/>
      <c r="F119" s="5"/>
      <c r="G119" s="5"/>
      <c r="H119" s="5"/>
      <c r="I119" s="5"/>
      <c r="J119" s="5"/>
      <c r="K119" s="5"/>
      <c r="L119" s="5"/>
      <c r="M119" s="5"/>
      <c r="N119" s="4"/>
      <c r="O119" s="4"/>
      <c r="P119" s="4"/>
      <c r="Q119" s="5"/>
      <c r="R119" s="5"/>
      <c r="S119" s="5"/>
      <c r="T119" s="5"/>
      <c r="U119" s="5"/>
      <c r="V119" s="82"/>
    </row>
    <row r="120" customFormat="false" ht="13.5" hidden="false" customHeight="true" outlineLevel="0" collapsed="false">
      <c r="A120" s="68"/>
      <c r="B120" s="69"/>
      <c r="C120" s="5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N122" s="4"/>
      <c r="O122" s="4"/>
      <c r="P122" s="4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5" t="s">
        <v>548</v>
      </c>
      <c r="D123" s="81"/>
      <c r="E123" s="81"/>
      <c r="F123" s="5"/>
      <c r="G123" s="5"/>
      <c r="H123" s="5"/>
      <c r="I123" s="5"/>
      <c r="J123" s="5"/>
      <c r="K123" s="5"/>
      <c r="L123" s="5"/>
      <c r="M123" s="5"/>
      <c r="N123" s="4"/>
      <c r="O123" s="4"/>
      <c r="P123" s="4"/>
      <c r="Q123" s="5"/>
      <c r="R123" s="5"/>
      <c r="S123" s="5"/>
      <c r="T123" s="5"/>
      <c r="U123" s="5"/>
      <c r="V123" s="82"/>
    </row>
    <row r="124" customFormat="false" ht="13.5" hidden="false" customHeight="true" outlineLevel="0" collapsed="false">
      <c r="A124" s="68"/>
      <c r="B124" s="69"/>
      <c r="C124" s="5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N126" s="4"/>
      <c r="O126" s="4"/>
      <c r="P126" s="4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5" t="s">
        <v>548</v>
      </c>
      <c r="D127" s="81"/>
      <c r="E127" s="81"/>
      <c r="F127" s="5"/>
      <c r="G127" s="5"/>
      <c r="H127" s="5"/>
      <c r="I127" s="5"/>
      <c r="J127" s="5"/>
      <c r="K127" s="5"/>
      <c r="L127" s="5"/>
      <c r="M127" s="5"/>
      <c r="N127" s="4"/>
      <c r="O127" s="4"/>
      <c r="P127" s="4"/>
      <c r="Q127" s="5"/>
      <c r="R127" s="5"/>
      <c r="S127" s="5"/>
      <c r="T127" s="5"/>
      <c r="U127" s="5"/>
      <c r="V127" s="82"/>
    </row>
    <row r="128" customFormat="false" ht="13.5" hidden="false" customHeight="true" outlineLevel="0" collapsed="false">
      <c r="A128" s="68"/>
      <c r="B128" s="69"/>
      <c r="C128" s="5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N130" s="4"/>
      <c r="O130" s="4"/>
      <c r="P130" s="4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5" t="s">
        <v>548</v>
      </c>
      <c r="D131" s="81"/>
      <c r="E131" s="81"/>
      <c r="F131" s="5"/>
      <c r="G131" s="5"/>
      <c r="H131" s="5"/>
      <c r="I131" s="5"/>
      <c r="J131" s="5"/>
      <c r="K131" s="5"/>
      <c r="L131" s="5"/>
      <c r="M131" s="5"/>
      <c r="N131" s="4"/>
      <c r="O131" s="4"/>
      <c r="P131" s="4"/>
      <c r="Q131" s="5"/>
      <c r="R131" s="5"/>
      <c r="S131" s="5"/>
      <c r="T131" s="5"/>
      <c r="U131" s="5"/>
      <c r="V131" s="82"/>
    </row>
    <row r="132" customFormat="false" ht="13.5" hidden="false" customHeight="true" outlineLevel="0" collapsed="false">
      <c r="A132" s="68"/>
      <c r="B132" s="69"/>
      <c r="C132" s="5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N134" s="4"/>
      <c r="O134" s="4"/>
      <c r="P134" s="4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5" t="s">
        <v>548</v>
      </c>
      <c r="D135" s="81"/>
      <c r="E135" s="81"/>
      <c r="F135" s="5"/>
      <c r="G135" s="5"/>
      <c r="H135" s="5"/>
      <c r="I135" s="5"/>
      <c r="J135" s="5"/>
      <c r="K135" s="5"/>
      <c r="L135" s="5"/>
      <c r="M135" s="5"/>
      <c r="N135" s="4"/>
      <c r="O135" s="4"/>
      <c r="P135" s="4"/>
      <c r="Q135" s="5"/>
      <c r="R135" s="5"/>
      <c r="S135" s="5"/>
      <c r="T135" s="5"/>
      <c r="U135" s="5"/>
      <c r="V135" s="82"/>
    </row>
    <row r="136" customFormat="false" ht="13.5" hidden="false" customHeight="true" outlineLevel="0" collapsed="false">
      <c r="A136" s="68"/>
      <c r="B136" s="69"/>
      <c r="C136" s="5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N138" s="4"/>
      <c r="O138" s="4"/>
      <c r="P138" s="4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5" t="s">
        <v>548</v>
      </c>
      <c r="D139" s="86"/>
      <c r="E139" s="81"/>
      <c r="F139" s="5"/>
      <c r="G139" s="5"/>
      <c r="H139" s="5"/>
      <c r="I139" s="5"/>
      <c r="J139" s="5"/>
      <c r="K139" s="5"/>
      <c r="L139" s="5"/>
      <c r="M139" s="5"/>
      <c r="N139" s="4"/>
      <c r="O139" s="4"/>
      <c r="P139" s="4"/>
      <c r="Q139" s="5"/>
      <c r="R139" s="5"/>
      <c r="S139" s="5"/>
      <c r="T139" s="5"/>
      <c r="U139" s="5"/>
      <c r="V139" s="82"/>
    </row>
    <row r="140" customFormat="false" ht="13.5" hidden="false" customHeight="true" outlineLevel="0" collapsed="false">
      <c r="A140" s="68"/>
      <c r="B140" s="69"/>
      <c r="C140" s="5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N142" s="4"/>
      <c r="O142" s="4"/>
      <c r="P142" s="4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5" t="s">
        <v>548</v>
      </c>
      <c r="D143" s="86"/>
      <c r="E143" s="81"/>
      <c r="F143" s="5"/>
      <c r="G143" s="5"/>
      <c r="H143" s="5"/>
      <c r="I143" s="5"/>
      <c r="J143" s="5"/>
      <c r="K143" s="5"/>
      <c r="L143" s="5"/>
      <c r="M143" s="5"/>
      <c r="N143" s="4"/>
      <c r="O143" s="4"/>
      <c r="P143" s="4"/>
      <c r="Q143" s="5"/>
      <c r="R143" s="5"/>
      <c r="S143" s="5"/>
      <c r="T143" s="5"/>
      <c r="U143" s="5"/>
      <c r="V143" s="82"/>
    </row>
    <row r="144" customFormat="false" ht="13.5" hidden="false" customHeight="true" outlineLevel="0" collapsed="false">
      <c r="A144" s="68"/>
      <c r="B144" s="69"/>
      <c r="C144" s="5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N146" s="4"/>
      <c r="O146" s="4"/>
      <c r="P146" s="4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5" t="s">
        <v>548</v>
      </c>
      <c r="D147" s="86"/>
      <c r="E147" s="81"/>
      <c r="F147" s="5"/>
      <c r="G147" s="5"/>
      <c r="H147" s="5"/>
      <c r="I147" s="5"/>
      <c r="J147" s="5"/>
      <c r="K147" s="5"/>
      <c r="L147" s="5"/>
      <c r="M147" s="5"/>
      <c r="N147" s="4"/>
      <c r="O147" s="4"/>
      <c r="P147" s="4"/>
      <c r="Q147" s="5"/>
      <c r="R147" s="5"/>
      <c r="S147" s="5"/>
      <c r="T147" s="5"/>
      <c r="U147" s="5"/>
      <c r="V147" s="82"/>
    </row>
    <row r="148" customFormat="false" ht="13.5" hidden="false" customHeight="true" outlineLevel="0" collapsed="false">
      <c r="A148" s="68"/>
      <c r="B148" s="69"/>
      <c r="C148" s="5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 t="n">
        <v>45817</v>
      </c>
      <c r="E150" s="72" t="n">
        <v>0.666666666666667</v>
      </c>
      <c r="F150" s="4" t="n">
        <v>421</v>
      </c>
      <c r="G150" s="4" t="n">
        <v>50</v>
      </c>
      <c r="H150" s="4" t="n">
        <v>23</v>
      </c>
      <c r="I150" s="4" t="n">
        <v>207</v>
      </c>
      <c r="J150" s="4" t="n">
        <v>141</v>
      </c>
      <c r="K150" s="4" t="n">
        <v>30</v>
      </c>
      <c r="L150" s="4" t="n">
        <v>4</v>
      </c>
      <c r="M150" s="4" t="n">
        <v>16</v>
      </c>
      <c r="N150" s="4" t="n">
        <v>7</v>
      </c>
      <c r="O150" s="4" t="n">
        <v>2</v>
      </c>
      <c r="P150" s="4" t="n">
        <v>14</v>
      </c>
      <c r="Q150" s="4" t="n">
        <v>15</v>
      </c>
      <c r="R150" s="4" t="n">
        <v>176</v>
      </c>
      <c r="S150" s="4" t="n">
        <v>16</v>
      </c>
      <c r="T150" s="4" t="n">
        <v>7</v>
      </c>
      <c r="U150" s="4" t="n">
        <v>115</v>
      </c>
      <c r="V150" s="4" t="n">
        <v>19</v>
      </c>
    </row>
    <row r="151" customFormat="false" ht="13.5" hidden="false" customHeight="true" outlineLevel="0" collapsed="false">
      <c r="A151" s="68"/>
      <c r="B151" s="69"/>
      <c r="C151" s="5" t="s">
        <v>548</v>
      </c>
      <c r="D151" s="71"/>
      <c r="E151" s="71"/>
      <c r="F151" s="4" t="n">
        <v>375</v>
      </c>
      <c r="G151" s="4" t="n">
        <v>31</v>
      </c>
      <c r="H151" s="4" t="n">
        <v>13</v>
      </c>
      <c r="I151" s="4" t="n">
        <v>195</v>
      </c>
      <c r="J151" s="4" t="n">
        <v>136</v>
      </c>
      <c r="K151" s="4" t="n">
        <v>27</v>
      </c>
      <c r="L151" s="4" t="n">
        <v>4</v>
      </c>
      <c r="M151" s="4" t="n">
        <v>0</v>
      </c>
      <c r="N151" s="4" t="n">
        <v>5</v>
      </c>
      <c r="O151" s="4" t="n">
        <v>2</v>
      </c>
      <c r="P151" s="4" t="n">
        <v>6</v>
      </c>
      <c r="Q151" s="4" t="n">
        <v>15</v>
      </c>
      <c r="R151" s="4" t="n">
        <v>165</v>
      </c>
      <c r="S151" s="4" t="n">
        <v>15</v>
      </c>
      <c r="T151" s="4" t="n">
        <v>7</v>
      </c>
      <c r="U151" s="4" t="n">
        <v>113</v>
      </c>
      <c r="V151" s="4" t="n">
        <v>16</v>
      </c>
    </row>
    <row r="152" customFormat="false" ht="13.5" hidden="false" customHeight="true" outlineLevel="0" collapsed="false">
      <c r="A152" s="68"/>
      <c r="B152" s="69"/>
      <c r="C152" s="5" t="s">
        <v>549</v>
      </c>
      <c r="D152" s="71"/>
      <c r="E152" s="71"/>
      <c r="F152" s="73" t="n">
        <f aca="false">IFERROR((F151-F150)/F150,"")</f>
        <v>-0.109263657957245</v>
      </c>
      <c r="G152" s="73" t="n">
        <f aca="false">IFERROR((G151-G150)/G150,"")</f>
        <v>-0.38</v>
      </c>
      <c r="H152" s="73" t="n">
        <f aca="false">IFERROR((H151-H150)/H150,"")</f>
        <v>-0.434782608695652</v>
      </c>
      <c r="I152" s="73" t="n">
        <f aca="false">IFERROR((I151-I150)/I150,"")</f>
        <v>-0.0579710144927536</v>
      </c>
      <c r="J152" s="73" t="n">
        <f aca="false">IFERROR((J151-J150)/J150,"")</f>
        <v>-0.0354609929078014</v>
      </c>
      <c r="K152" s="73" t="n">
        <f aca="false">IFERROR((K151-K150)/K150,"")</f>
        <v>-0.1</v>
      </c>
      <c r="L152" s="73" t="n">
        <f aca="false">IFERROR((L151-L150)/L150,"")</f>
        <v>0</v>
      </c>
      <c r="M152" s="73" t="n">
        <f aca="false">IFERROR((M151-M150)/M150,"")</f>
        <v>-1</v>
      </c>
      <c r="N152" s="39" t="n">
        <f aca="false">IFERROR((N151-N150)/N150,"")</f>
        <v>-0.285714285714286</v>
      </c>
      <c r="O152" s="39" t="n">
        <f aca="false">IFERROR((O151-O150)/O150,"")</f>
        <v>0</v>
      </c>
      <c r="P152" s="39" t="n">
        <f aca="false">IFERROR((P151-P150)/P150,"")</f>
        <v>-0.571428571428571</v>
      </c>
      <c r="Q152" s="73" t="n">
        <f aca="false">IFERROR((Q151-Q150)/Q150,"")</f>
        <v>0</v>
      </c>
      <c r="R152" s="73" t="n">
        <f aca="false">IFERROR((R151-R150)/R150,"")</f>
        <v>-0.0625</v>
      </c>
      <c r="S152" s="73" t="n">
        <f aca="false">IFERROR((S151-S150)/S150,"")</f>
        <v>-0.0625</v>
      </c>
      <c r="T152" s="73" t="n">
        <f aca="false">IFERROR((T151-T150)/T150,"")</f>
        <v>0</v>
      </c>
      <c r="U152" s="73" t="n">
        <f aca="false">IFERROR((U151-U150)/U150,"")</f>
        <v>-0.0173913043478261</v>
      </c>
      <c r="V152" s="74" t="n">
        <f aca="false">IFERROR((V151-V150)/V150,"")</f>
        <v>-0.157894736842105</v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n">
        <f aca="false">IFERROR(SQRT(2*(F151-F150)^2/(F151+F150)),"")</f>
        <v>2.30577165273859</v>
      </c>
      <c r="G153" s="76" t="n">
        <f aca="false">IFERROR(SQRT(2*(G151-G150)^2/(G151+G150)),"")</f>
        <v>2.98556196500987</v>
      </c>
      <c r="H153" s="76" t="n">
        <f aca="false">IFERROR(SQRT(2*(H151-H150)^2/(H151+H150)),"")</f>
        <v>2.35702260395516</v>
      </c>
      <c r="I153" s="76" t="n">
        <f aca="false">IFERROR(SQRT(2*(I151-I150)^2/(I151+I150)),"")</f>
        <v>0.846414739030318</v>
      </c>
      <c r="J153" s="76" t="n">
        <f aca="false">IFERROR(SQRT(2*(J151-J150)^2/(J151+J150)),"")</f>
        <v>0.424859288662087</v>
      </c>
      <c r="K153" s="76" t="n">
        <f aca="false">IFERROR(SQRT(2*(K151-K150)^2/(K151+K150)),"")</f>
        <v>0.561951486949016</v>
      </c>
      <c r="L153" s="76" t="n">
        <f aca="false">IFERROR(SQRT(2*(L151-L150)^2/(L151+L150)),"")</f>
        <v>0</v>
      </c>
      <c r="M153" s="76" t="n">
        <f aca="false">IFERROR(SQRT(2*(M151-M150)^2/(M151+M150)),"")</f>
        <v>5.65685424949238</v>
      </c>
      <c r="N153" s="77" t="n">
        <f aca="false">IFERROR(SQRT(2*(N151-N150)^2/(N151+N150)),"")</f>
        <v>0.816496580927726</v>
      </c>
      <c r="O153" s="77" t="n">
        <f aca="false">IFERROR(SQRT(2*(O151-O150)^2/(O151+O150)),"")</f>
        <v>0</v>
      </c>
      <c r="P153" s="77" t="n">
        <f aca="false">IFERROR(SQRT(2*(P151-P150)^2/(P151+P150)),"")</f>
        <v>2.5298221281347</v>
      </c>
      <c r="Q153" s="76" t="n">
        <f aca="false">IFERROR(SQRT(2*(Q151-Q150)^2/(Q151+Q150)),"")</f>
        <v>0</v>
      </c>
      <c r="R153" s="76" t="n">
        <f aca="false">IFERROR(SQRT(2*(R151-R150)^2/(R151+R150)),"")</f>
        <v>0.842423539174232</v>
      </c>
      <c r="S153" s="76" t="n">
        <f aca="false">IFERROR(SQRT(2*(S151-S150)^2/(S151+S150)),"")</f>
        <v>0.254000254000381</v>
      </c>
      <c r="T153" s="76" t="n">
        <f aca="false">IFERROR(SQRT(2*(T151-T150)^2/(T151+T150)),"")</f>
        <v>0</v>
      </c>
      <c r="U153" s="76" t="n">
        <f aca="false">IFERROR(SQRT(2*(U151-U150)^2/(U151+U150)),"")</f>
        <v>0.187317162316339</v>
      </c>
      <c r="V153" s="78" t="n">
        <f aca="false">IFERROR(SQRT(2*(V151-V150)^2/(V151+V150)),"")</f>
        <v>0.717137165600636</v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 t="n">
        <v>45818</v>
      </c>
      <c r="E154" s="72" t="n">
        <v>0.625</v>
      </c>
      <c r="F154" s="4" t="n">
        <v>252</v>
      </c>
      <c r="G154" s="4" t="n">
        <v>0</v>
      </c>
      <c r="H154" s="4" t="n">
        <v>44</v>
      </c>
      <c r="I154" s="4" t="n">
        <v>117</v>
      </c>
      <c r="J154" s="4" t="n">
        <v>91</v>
      </c>
      <c r="K154" s="4" t="n">
        <v>0</v>
      </c>
      <c r="L154" s="4" t="n">
        <v>0</v>
      </c>
      <c r="M154" s="4" t="n">
        <v>0</v>
      </c>
      <c r="N154" s="4" t="n">
        <v>15</v>
      </c>
      <c r="O154" s="4" t="n">
        <v>6</v>
      </c>
      <c r="P154" s="4" t="n">
        <v>23</v>
      </c>
      <c r="Q154" s="4" t="n">
        <v>7</v>
      </c>
      <c r="R154" s="4" t="n">
        <v>59</v>
      </c>
      <c r="S154" s="4" t="n">
        <v>51</v>
      </c>
      <c r="T154" s="4" t="n">
        <v>31</v>
      </c>
      <c r="U154" s="4" t="n">
        <v>60</v>
      </c>
      <c r="V154" s="4" t="n">
        <v>0</v>
      </c>
    </row>
    <row r="155" customFormat="false" ht="13.5" hidden="false" customHeight="true" outlineLevel="0" collapsed="false">
      <c r="A155" s="68"/>
      <c r="B155" s="69"/>
      <c r="C155" s="5" t="s">
        <v>548</v>
      </c>
      <c r="D155" s="71"/>
      <c r="E155" s="71"/>
      <c r="F155" s="4" t="n">
        <v>268</v>
      </c>
      <c r="G155" s="4" t="n">
        <v>0</v>
      </c>
      <c r="H155" s="4" t="n">
        <v>44</v>
      </c>
      <c r="I155" s="4" t="n">
        <v>130</v>
      </c>
      <c r="J155" s="4" t="n">
        <v>94</v>
      </c>
      <c r="K155" s="4" t="n">
        <v>0</v>
      </c>
      <c r="L155" s="4" t="n">
        <v>0</v>
      </c>
      <c r="M155" s="4" t="n">
        <v>0</v>
      </c>
      <c r="N155" s="4" t="n">
        <v>22</v>
      </c>
      <c r="O155" s="4" t="n">
        <v>0</v>
      </c>
      <c r="P155" s="4" t="n">
        <v>22</v>
      </c>
      <c r="Q155" s="4" t="n">
        <v>0</v>
      </c>
      <c r="R155" s="4" t="n">
        <v>60</v>
      </c>
      <c r="S155" s="4" t="n">
        <v>70</v>
      </c>
      <c r="T155" s="4" t="n">
        <v>33</v>
      </c>
      <c r="U155" s="4" t="n">
        <v>61</v>
      </c>
      <c r="V155" s="4" t="n">
        <v>0</v>
      </c>
    </row>
    <row r="156" customFormat="false" ht="13.5" hidden="false" customHeight="true" outlineLevel="0" collapsed="false">
      <c r="A156" s="68"/>
      <c r="B156" s="69"/>
      <c r="C156" s="5" t="s">
        <v>549</v>
      </c>
      <c r="D156" s="71"/>
      <c r="E156" s="71"/>
      <c r="F156" s="73" t="n">
        <f aca="false">IFERROR((F155-F154)/F154,"")</f>
        <v>0.0634920634920635</v>
      </c>
      <c r="G156" s="73" t="str">
        <f aca="false">IFERROR((G155-G154)/G154,"")</f>
        <v/>
      </c>
      <c r="H156" s="73" t="n">
        <f aca="false">IFERROR((H155-H154)/H154,"")</f>
        <v>0</v>
      </c>
      <c r="I156" s="73" t="n">
        <f aca="false">IFERROR((I155-I154)/I154,"")</f>
        <v>0.111111111111111</v>
      </c>
      <c r="J156" s="73" t="n">
        <f aca="false">IFERROR((J155-J154)/J154,"")</f>
        <v>0.032967032967033</v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n">
        <f aca="false">IFERROR((N155-N154)/N154,"")</f>
        <v>0.466666666666667</v>
      </c>
      <c r="O156" s="39" t="n">
        <f aca="false">IFERROR((O155-O154)/O154,"")</f>
        <v>-1</v>
      </c>
      <c r="P156" s="39" t="n">
        <f aca="false">IFERROR((P155-P154)/P154,"")</f>
        <v>-0.0434782608695652</v>
      </c>
      <c r="Q156" s="73" t="n">
        <f aca="false">IFERROR((Q155-Q154)/Q154,"")</f>
        <v>-1</v>
      </c>
      <c r="R156" s="73" t="n">
        <f aca="false">IFERROR((R155-R154)/R154,"")</f>
        <v>0.0169491525423729</v>
      </c>
      <c r="S156" s="73" t="n">
        <f aca="false">IFERROR((S155-S154)/S154,"")</f>
        <v>0.372549019607843</v>
      </c>
      <c r="T156" s="73" t="n">
        <f aca="false">IFERROR((T155-T154)/T154,"")</f>
        <v>0.0645161290322581</v>
      </c>
      <c r="U156" s="73" t="n">
        <f aca="false">IFERROR((U155-U154)/U154,"")</f>
        <v>0.0166666666666667</v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n">
        <f aca="false">IFERROR(SQRT(2*(F155-F154)^2/(F155+F154)),"")</f>
        <v>0.992277876713668</v>
      </c>
      <c r="G157" s="76" t="str">
        <f aca="false">IFERROR(SQRT(2*(G155-G154)^2/(G155+G154)),"")</f>
        <v/>
      </c>
      <c r="H157" s="76" t="n">
        <f aca="false">IFERROR(SQRT(2*(H155-H154)^2/(H155+H154)),"")</f>
        <v>0</v>
      </c>
      <c r="I157" s="76" t="n">
        <f aca="false">IFERROR(SQRT(2*(I155-I154)^2/(I155+I154)),"")</f>
        <v>1.1697953037312</v>
      </c>
      <c r="J157" s="76" t="n">
        <f aca="false">IFERROR(SQRT(2*(J155-J154)^2/(J155+J154)),"")</f>
        <v>0.311925146946022</v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n">
        <f aca="false">IFERROR(SQRT(2*(N155-N154)^2/(N155+N154)),"")</f>
        <v>1.62746694241347</v>
      </c>
      <c r="O157" s="77" t="n">
        <f aca="false">IFERROR(SQRT(2*(O155-O154)^2/(O155+O154)),"")</f>
        <v>3.46410161513775</v>
      </c>
      <c r="P157" s="77" t="n">
        <f aca="false">IFERROR(SQRT(2*(P155-P154)^2/(P155+P154)),"")</f>
        <v>0.210818510677892</v>
      </c>
      <c r="Q157" s="76" t="n">
        <f aca="false">IFERROR(SQRT(2*(Q155-Q154)^2/(Q155+Q154)),"")</f>
        <v>3.74165738677394</v>
      </c>
      <c r="R157" s="76" t="n">
        <f aca="false">IFERROR(SQRT(2*(R155-R154)^2/(R155+R154)),"")</f>
        <v>0.129640744710433</v>
      </c>
      <c r="S157" s="76" t="n">
        <f aca="false">IFERROR(SQRT(2*(S155-S154)^2/(S155+S154)),"")</f>
        <v>2.44273251682626</v>
      </c>
      <c r="T157" s="76" t="n">
        <f aca="false">IFERROR(SQRT(2*(T155-T154)^2/(T155+T154)),"")</f>
        <v>0.353553390593274</v>
      </c>
      <c r="U157" s="76" t="n">
        <f aca="false">IFERROR(SQRT(2*(U155-U154)^2/(U155+U154)),"")</f>
        <v>0.128564869306645</v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N158" s="4"/>
      <c r="O158" s="4"/>
      <c r="P158" s="4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5" t="s">
        <v>548</v>
      </c>
      <c r="D159" s="81"/>
      <c r="E159" s="81"/>
      <c r="F159" s="5"/>
      <c r="G159" s="5"/>
      <c r="H159" s="5"/>
      <c r="I159" s="5"/>
      <c r="J159" s="5"/>
      <c r="K159" s="5"/>
      <c r="L159" s="5"/>
      <c r="M159" s="5"/>
      <c r="N159" s="4"/>
      <c r="O159" s="4"/>
      <c r="P159" s="4"/>
      <c r="Q159" s="5"/>
      <c r="R159" s="5"/>
      <c r="S159" s="5"/>
      <c r="T159" s="5"/>
      <c r="U159" s="5"/>
      <c r="V159" s="82"/>
    </row>
    <row r="160" customFormat="false" ht="13.5" hidden="false" customHeight="true" outlineLevel="0" collapsed="false">
      <c r="A160" s="68"/>
      <c r="B160" s="69"/>
      <c r="C160" s="5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 t="n">
        <v>45818</v>
      </c>
      <c r="E162" s="72" t="n">
        <v>0.322916666666667</v>
      </c>
      <c r="F162" s="4" t="n">
        <v>254</v>
      </c>
      <c r="G162" s="4" t="n">
        <v>109</v>
      </c>
      <c r="H162" s="4" t="n">
        <v>85</v>
      </c>
      <c r="I162" s="4" t="n">
        <v>0</v>
      </c>
      <c r="J162" s="4" t="n">
        <v>60</v>
      </c>
      <c r="K162" s="4" t="n">
        <v>19</v>
      </c>
      <c r="L162" s="4" t="n">
        <v>90</v>
      </c>
      <c r="M162" s="4" t="n">
        <v>0</v>
      </c>
      <c r="N162" s="4" t="n">
        <v>0</v>
      </c>
      <c r="O162" s="4" t="n">
        <v>85</v>
      </c>
      <c r="P162" s="4" t="n">
        <v>0</v>
      </c>
      <c r="Q162" s="4" t="n">
        <v>0</v>
      </c>
      <c r="R162" s="4" t="n">
        <v>0</v>
      </c>
      <c r="S162" s="4" t="n">
        <v>0</v>
      </c>
      <c r="T162" s="4" t="n">
        <v>34</v>
      </c>
      <c r="U162" s="4" t="n">
        <v>1</v>
      </c>
      <c r="V162" s="4" t="n">
        <v>25</v>
      </c>
    </row>
    <row r="163" customFormat="false" ht="13.5" hidden="false" customHeight="true" outlineLevel="0" collapsed="false">
      <c r="A163" s="68"/>
      <c r="B163" s="69"/>
      <c r="C163" s="5" t="s">
        <v>548</v>
      </c>
      <c r="D163" s="71"/>
      <c r="E163" s="71"/>
      <c r="F163" s="4" t="n">
        <v>405</v>
      </c>
      <c r="G163" s="4" t="n">
        <v>183</v>
      </c>
      <c r="H163" s="4" t="n">
        <v>171</v>
      </c>
      <c r="I163" s="4" t="n">
        <v>0</v>
      </c>
      <c r="J163" s="4" t="n">
        <v>51</v>
      </c>
      <c r="K163" s="4" t="n">
        <v>19</v>
      </c>
      <c r="L163" s="4" t="n">
        <v>164</v>
      </c>
      <c r="M163" s="4" t="n">
        <v>0</v>
      </c>
      <c r="N163" s="4" t="n">
        <v>0</v>
      </c>
      <c r="O163" s="4" t="n">
        <v>171</v>
      </c>
      <c r="P163" s="4" t="n">
        <v>0</v>
      </c>
      <c r="Q163" s="4" t="n">
        <v>0</v>
      </c>
      <c r="R163" s="4" t="n">
        <v>0</v>
      </c>
      <c r="S163" s="4" t="n">
        <v>0</v>
      </c>
      <c r="T163" s="4" t="n">
        <v>30</v>
      </c>
      <c r="U163" s="4" t="n">
        <v>0</v>
      </c>
      <c r="V163" s="4" t="n">
        <v>21</v>
      </c>
    </row>
    <row r="164" customFormat="false" ht="13.5" hidden="false" customHeight="true" outlineLevel="0" collapsed="false">
      <c r="A164" s="68"/>
      <c r="B164" s="69"/>
      <c r="C164" s="5" t="s">
        <v>549</v>
      </c>
      <c r="D164" s="71"/>
      <c r="E164" s="71"/>
      <c r="F164" s="73" t="n">
        <f aca="false">IFERROR((F163-F162)/F162,"")</f>
        <v>0.594488188976378</v>
      </c>
      <c r="G164" s="73" t="n">
        <f aca="false">IFERROR((G163-G162)/G162,"")</f>
        <v>0.678899082568807</v>
      </c>
      <c r="H164" s="73" t="n">
        <f aca="false">IFERROR((H163-H162)/H162,"")</f>
        <v>1.01176470588235</v>
      </c>
      <c r="I164" s="73" t="str">
        <f aca="false">IFERROR((I163-I162)/I162,"")</f>
        <v/>
      </c>
      <c r="J164" s="73" t="n">
        <f aca="false">IFERROR((J163-J162)/J162,"")</f>
        <v>-0.15</v>
      </c>
      <c r="K164" s="73" t="n">
        <f aca="false">IFERROR((K163-K162)/K162,"")</f>
        <v>0</v>
      </c>
      <c r="L164" s="73" t="n">
        <f aca="false">IFERROR((L163-L162)/L162,"")</f>
        <v>0.822222222222222</v>
      </c>
      <c r="M164" s="73" t="str">
        <f aca="false">IFERROR((M163-M162)/M162,"")</f>
        <v/>
      </c>
      <c r="N164" s="39" t="str">
        <f aca="false">IFERROR((N163-N162)/N162,"")</f>
        <v/>
      </c>
      <c r="O164" s="39" t="n">
        <f aca="false">IFERROR((O163-O162)/O162,"")</f>
        <v>1.01176470588235</v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n">
        <f aca="false">IFERROR((T163-T162)/T162,"")</f>
        <v>-0.117647058823529</v>
      </c>
      <c r="U164" s="73" t="n">
        <f aca="false">IFERROR((U163-U162)/U162,"")</f>
        <v>-1</v>
      </c>
      <c r="V164" s="74" t="n">
        <f aca="false">IFERROR((V163-V162)/V162,"")</f>
        <v>-0.16</v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n">
        <f aca="false">IFERROR(SQRT(2*(F163-F162)^2/(F163+F162)),"")</f>
        <v>8.31858077074772</v>
      </c>
      <c r="G165" s="76" t="n">
        <f aca="false">IFERROR(SQRT(2*(G163-G162)^2/(G163+G162)),"")</f>
        <v>6.12428357565752</v>
      </c>
      <c r="H165" s="76" t="n">
        <f aca="false">IFERROR(SQRT(2*(H163-H162)^2/(H163+H162)),"")</f>
        <v>7.60139789775539</v>
      </c>
      <c r="I165" s="76" t="str">
        <f aca="false">IFERROR(SQRT(2*(I163-I162)^2/(I163+I162)),"")</f>
        <v/>
      </c>
      <c r="J165" s="76" t="n">
        <f aca="false">IFERROR(SQRT(2*(J163-J162)^2/(J163+J162)),"")</f>
        <v>1.20808089938524</v>
      </c>
      <c r="K165" s="76" t="n">
        <f aca="false">IFERROR(SQRT(2*(K163-K162)^2/(K163+K162)),"")</f>
        <v>0</v>
      </c>
      <c r="L165" s="76" t="n">
        <f aca="false">IFERROR(SQRT(2*(L163-L162)^2/(L163+L162)),"")</f>
        <v>6.56643816967924</v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n">
        <f aca="false">IFERROR(SQRT(2*(O163-O162)^2/(O163+O162)),"")</f>
        <v>7.60139789775539</v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n">
        <f aca="false">IFERROR(SQRT(2*(T163-T162)^2/(T163+T162)),"")</f>
        <v>0.707106781186548</v>
      </c>
      <c r="U165" s="76" t="n">
        <f aca="false">IFERROR(SQRT(2*(U163-U162)^2/(U163+U162)),"")</f>
        <v>1.4142135623731</v>
      </c>
      <c r="V165" s="78" t="n">
        <f aca="false">IFERROR(SQRT(2*(V163-V162)^2/(V163+V162)),"")</f>
        <v>0.834057656228299</v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N166" s="4"/>
      <c r="O166" s="4"/>
      <c r="P166" s="4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5" t="s">
        <v>548</v>
      </c>
      <c r="D167" s="86"/>
      <c r="E167" s="81"/>
      <c r="F167" s="5"/>
      <c r="G167" s="5"/>
      <c r="H167" s="5"/>
      <c r="I167" s="5"/>
      <c r="J167" s="5"/>
      <c r="K167" s="5"/>
      <c r="L167" s="5"/>
      <c r="M167" s="5"/>
      <c r="N167" s="4"/>
      <c r="O167" s="4"/>
      <c r="P167" s="4"/>
      <c r="Q167" s="5"/>
      <c r="R167" s="5"/>
      <c r="S167" s="5"/>
      <c r="T167" s="5"/>
      <c r="U167" s="5"/>
      <c r="V167" s="82"/>
    </row>
    <row r="168" customFormat="false" ht="13.5" hidden="false" customHeight="true" outlineLevel="0" collapsed="false">
      <c r="A168" s="68"/>
      <c r="B168" s="69"/>
      <c r="C168" s="5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N170" s="4"/>
      <c r="O170" s="4"/>
      <c r="P170" s="4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5" t="s">
        <v>548</v>
      </c>
      <c r="D171" s="86"/>
      <c r="E171" s="81"/>
      <c r="F171" s="5"/>
      <c r="G171" s="5"/>
      <c r="H171" s="5"/>
      <c r="I171" s="5"/>
      <c r="J171" s="5"/>
      <c r="K171" s="5"/>
      <c r="L171" s="5"/>
      <c r="M171" s="5"/>
      <c r="N171" s="4"/>
      <c r="O171" s="4"/>
      <c r="P171" s="4"/>
      <c r="Q171" s="5"/>
      <c r="R171" s="5"/>
      <c r="S171" s="5"/>
      <c r="T171" s="5"/>
      <c r="U171" s="5"/>
      <c r="V171" s="82"/>
    </row>
    <row r="172" customFormat="false" ht="13.5" hidden="false" customHeight="true" outlineLevel="0" collapsed="false">
      <c r="A172" s="68"/>
      <c r="B172" s="69"/>
      <c r="C172" s="5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N174" s="4"/>
      <c r="O174" s="4"/>
      <c r="P174" s="4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5" t="s">
        <v>548</v>
      </c>
      <c r="D175" s="86"/>
      <c r="E175" s="81"/>
      <c r="F175" s="5"/>
      <c r="G175" s="5"/>
      <c r="H175" s="5"/>
      <c r="I175" s="5"/>
      <c r="J175" s="5"/>
      <c r="K175" s="5"/>
      <c r="L175" s="5"/>
      <c r="M175" s="5"/>
      <c r="N175" s="4"/>
      <c r="O175" s="4"/>
      <c r="P175" s="4"/>
      <c r="Q175" s="5"/>
      <c r="R175" s="5"/>
      <c r="S175" s="5"/>
      <c r="T175" s="5"/>
      <c r="U175" s="5"/>
      <c r="V175" s="82"/>
    </row>
    <row r="176" customFormat="false" ht="13.5" hidden="false" customHeight="true" outlineLevel="0" collapsed="false">
      <c r="A176" s="68"/>
      <c r="B176" s="69"/>
      <c r="C176" s="5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N178" s="4"/>
      <c r="O178" s="4"/>
      <c r="P178" s="4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5" t="s">
        <v>548</v>
      </c>
      <c r="D179" s="86"/>
      <c r="E179" s="81"/>
      <c r="F179" s="5"/>
      <c r="G179" s="5"/>
      <c r="H179" s="5"/>
      <c r="I179" s="5"/>
      <c r="J179" s="5"/>
      <c r="K179" s="5"/>
      <c r="L179" s="5"/>
      <c r="M179" s="5"/>
      <c r="N179" s="4"/>
      <c r="O179" s="4"/>
      <c r="P179" s="4"/>
      <c r="Q179" s="5"/>
      <c r="R179" s="5"/>
      <c r="S179" s="5"/>
      <c r="T179" s="5"/>
      <c r="U179" s="5"/>
      <c r="V179" s="82"/>
    </row>
    <row r="180" customFormat="false" ht="13.5" hidden="false" customHeight="true" outlineLevel="0" collapsed="false">
      <c r="A180" s="68"/>
      <c r="B180" s="69"/>
      <c r="C180" s="5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N182" s="4"/>
      <c r="O182" s="4"/>
      <c r="P182" s="4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5" t="s">
        <v>548</v>
      </c>
      <c r="D183" s="86"/>
      <c r="E183" s="81"/>
      <c r="F183" s="5"/>
      <c r="G183" s="5"/>
      <c r="H183" s="5"/>
      <c r="I183" s="5"/>
      <c r="J183" s="5"/>
      <c r="K183" s="5"/>
      <c r="L183" s="5"/>
      <c r="M183" s="5"/>
      <c r="N183" s="4"/>
      <c r="O183" s="4"/>
      <c r="P183" s="4"/>
      <c r="Q183" s="5"/>
      <c r="R183" s="5"/>
      <c r="S183" s="5"/>
      <c r="T183" s="5"/>
      <c r="U183" s="5"/>
      <c r="V183" s="82"/>
    </row>
    <row r="184" customFormat="false" ht="13.5" hidden="false" customHeight="true" outlineLevel="0" collapsed="false">
      <c r="A184" s="68"/>
      <c r="B184" s="69"/>
      <c r="C184" s="5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N186" s="4"/>
      <c r="O186" s="4"/>
      <c r="P186" s="4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5" t="s">
        <v>548</v>
      </c>
      <c r="D187" s="86"/>
      <c r="E187" s="81"/>
      <c r="F187" s="5"/>
      <c r="G187" s="5"/>
      <c r="H187" s="5"/>
      <c r="I187" s="5"/>
      <c r="J187" s="5"/>
      <c r="K187" s="5"/>
      <c r="L187" s="5"/>
      <c r="M187" s="5"/>
      <c r="N187" s="4"/>
      <c r="O187" s="4"/>
      <c r="P187" s="4"/>
      <c r="Q187" s="5"/>
      <c r="R187" s="5"/>
      <c r="S187" s="5"/>
      <c r="T187" s="5"/>
      <c r="U187" s="5"/>
      <c r="V187" s="82"/>
    </row>
    <row r="188" customFormat="false" ht="13.5" hidden="false" customHeight="true" outlineLevel="0" collapsed="false">
      <c r="A188" s="68"/>
      <c r="B188" s="69"/>
      <c r="C188" s="5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 t="n">
        <v>45819</v>
      </c>
      <c r="E190" s="72" t="n">
        <v>0.510416666666667</v>
      </c>
      <c r="F190" s="4" t="n">
        <v>256</v>
      </c>
      <c r="G190" s="4" t="n">
        <v>58</v>
      </c>
      <c r="H190" s="4" t="n">
        <v>0</v>
      </c>
      <c r="I190" s="4" t="n">
        <v>132</v>
      </c>
      <c r="J190" s="4" t="n">
        <v>66</v>
      </c>
      <c r="K190" s="4" t="n">
        <v>23</v>
      </c>
      <c r="L190" s="4" t="n">
        <v>0</v>
      </c>
      <c r="M190" s="4" t="n">
        <v>35</v>
      </c>
      <c r="N190" s="4" t="n">
        <v>0</v>
      </c>
      <c r="O190" s="4" t="n">
        <v>0</v>
      </c>
      <c r="P190" s="4" t="n">
        <v>0</v>
      </c>
      <c r="Q190" s="4" t="n">
        <v>55</v>
      </c>
      <c r="R190" s="4" t="n">
        <v>77</v>
      </c>
      <c r="S190" s="4" t="n">
        <v>0</v>
      </c>
      <c r="T190" s="4" t="n">
        <v>0</v>
      </c>
      <c r="U190" s="4" t="n">
        <v>54</v>
      </c>
      <c r="V190" s="4" t="n">
        <v>12</v>
      </c>
    </row>
    <row r="191" customFormat="false" ht="13.5" hidden="false" customHeight="true" outlineLevel="0" collapsed="false">
      <c r="A191" s="68"/>
      <c r="B191" s="69"/>
      <c r="C191" s="5" t="s">
        <v>548</v>
      </c>
      <c r="D191" s="71"/>
      <c r="E191" s="71"/>
      <c r="F191" s="4" t="n">
        <v>253</v>
      </c>
      <c r="G191" s="4" t="n">
        <v>60</v>
      </c>
      <c r="H191" s="4" t="n">
        <v>0</v>
      </c>
      <c r="I191" s="4" t="n">
        <v>128</v>
      </c>
      <c r="J191" s="4" t="n">
        <v>65</v>
      </c>
      <c r="K191" s="4" t="n">
        <v>25</v>
      </c>
      <c r="L191" s="4" t="n">
        <v>0</v>
      </c>
      <c r="M191" s="4" t="n">
        <v>35</v>
      </c>
      <c r="N191" s="4" t="n">
        <v>0</v>
      </c>
      <c r="O191" s="4" t="n">
        <v>0</v>
      </c>
      <c r="P191" s="4" t="n">
        <v>0</v>
      </c>
      <c r="Q191" s="4" t="n">
        <v>49</v>
      </c>
      <c r="R191" s="4" t="n">
        <v>79</v>
      </c>
      <c r="S191" s="4" t="n">
        <v>0</v>
      </c>
      <c r="T191" s="4" t="n">
        <v>0</v>
      </c>
      <c r="U191" s="4" t="n">
        <v>54</v>
      </c>
      <c r="V191" s="4" t="n">
        <v>11</v>
      </c>
    </row>
    <row r="192" customFormat="false" ht="13.5" hidden="false" customHeight="true" outlineLevel="0" collapsed="false">
      <c r="A192" s="68"/>
      <c r="B192" s="69"/>
      <c r="C192" s="5" t="s">
        <v>549</v>
      </c>
      <c r="D192" s="71"/>
      <c r="E192" s="71"/>
      <c r="F192" s="73" t="n">
        <f aca="false">IFERROR((F191-F190)/F190,"")</f>
        <v>-0.01171875</v>
      </c>
      <c r="G192" s="73" t="n">
        <f aca="false">IFERROR((G191-G190)/G190,"")</f>
        <v>0.0344827586206897</v>
      </c>
      <c r="H192" s="73" t="str">
        <f aca="false">IFERROR((H191-H190)/H190,"")</f>
        <v/>
      </c>
      <c r="I192" s="73" t="n">
        <f aca="false">IFERROR((I191-I190)/I190,"")</f>
        <v>-0.0303030303030303</v>
      </c>
      <c r="J192" s="73" t="n">
        <f aca="false">IFERROR((J191-J190)/J190,"")</f>
        <v>-0.0151515151515152</v>
      </c>
      <c r="K192" s="73" t="n">
        <f aca="false">IFERROR((K191-K190)/K190,"")</f>
        <v>0.0869565217391304</v>
      </c>
      <c r="L192" s="73" t="str">
        <f aca="false">IFERROR((L191-L190)/L190,"")</f>
        <v/>
      </c>
      <c r="M192" s="73" t="n">
        <f aca="false">IFERROR((M191-M190)/M190,"")</f>
        <v>0</v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n">
        <f aca="false">IFERROR((Q191-Q190)/Q190,"")</f>
        <v>-0.109090909090909</v>
      </c>
      <c r="R192" s="73" t="n">
        <f aca="false">IFERROR((R191-R190)/R190,"")</f>
        <v>0.025974025974026</v>
      </c>
      <c r="S192" s="73" t="str">
        <f aca="false">IFERROR((S191-S190)/S190,"")</f>
        <v/>
      </c>
      <c r="T192" s="73" t="str">
        <f aca="false">IFERROR((T191-T190)/T190,"")</f>
        <v/>
      </c>
      <c r="U192" s="73" t="n">
        <f aca="false">IFERROR((U191-U190)/U190,"")</f>
        <v>0</v>
      </c>
      <c r="V192" s="74" t="n">
        <f aca="false">IFERROR((V191-V190)/V190,"")</f>
        <v>-0.0833333333333333</v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n">
        <f aca="false">IFERROR(SQRT(2*(F191-F190)^2/(F191+F190)),"")</f>
        <v>0.188051742242167</v>
      </c>
      <c r="G193" s="76" t="n">
        <f aca="false">IFERROR(SQRT(2*(G191-G190)^2/(G191+G190)),"")</f>
        <v>0.260377821961648</v>
      </c>
      <c r="H193" s="76" t="str">
        <f aca="false">IFERROR(SQRT(2*(H191-H190)^2/(H191+H190)),"")</f>
        <v/>
      </c>
      <c r="I193" s="76" t="n">
        <f aca="false">IFERROR(SQRT(2*(I191-I190)^2/(I191+I190)),"")</f>
        <v>0.350823207722812</v>
      </c>
      <c r="J193" s="76" t="n">
        <f aca="false">IFERROR(SQRT(2*(J191-J190)^2/(J191+J190)),"")</f>
        <v>0.123560412643043</v>
      </c>
      <c r="K193" s="76" t="n">
        <f aca="false">IFERROR(SQRT(2*(K191-K190)^2/(K191+K190)),"")</f>
        <v>0.408248290463863</v>
      </c>
      <c r="L193" s="76" t="str">
        <f aca="false">IFERROR(SQRT(2*(L191-L190)^2/(L191+L190)),"")</f>
        <v/>
      </c>
      <c r="M193" s="76" t="n">
        <f aca="false">IFERROR(SQRT(2*(M191-M190)^2/(M191+M190)),"")</f>
        <v>0</v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n">
        <f aca="false">IFERROR(SQRT(2*(Q191-Q190)^2/(Q191+Q190)),"")</f>
        <v>0.832050294337844</v>
      </c>
      <c r="R193" s="76" t="n">
        <f aca="false">IFERROR(SQRT(2*(R191-R190)^2/(R191+R190)),"")</f>
        <v>0.226455406828919</v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n">
        <f aca="false">IFERROR(SQRT(2*(U191-U190)^2/(U191+U190)),"")</f>
        <v>0</v>
      </c>
      <c r="V193" s="78" t="n">
        <f aca="false">IFERROR(SQRT(2*(V191-V190)^2/(V191+V190)),"")</f>
        <v>0.294883912309794</v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N194" s="4"/>
      <c r="O194" s="4"/>
      <c r="P194" s="4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5" t="s">
        <v>548</v>
      </c>
      <c r="D195" s="86"/>
      <c r="E195" s="81"/>
      <c r="F195" s="5"/>
      <c r="G195" s="5"/>
      <c r="H195" s="5"/>
      <c r="I195" s="5"/>
      <c r="J195" s="5"/>
      <c r="K195" s="5"/>
      <c r="L195" s="5"/>
      <c r="M195" s="5"/>
      <c r="N195" s="4"/>
      <c r="O195" s="4"/>
      <c r="P195" s="4"/>
      <c r="Q195" s="5"/>
      <c r="R195" s="5"/>
      <c r="S195" s="5"/>
      <c r="T195" s="5"/>
      <c r="U195" s="5"/>
      <c r="V195" s="82"/>
    </row>
    <row r="196" customFormat="false" ht="13.5" hidden="false" customHeight="true" outlineLevel="0" collapsed="false">
      <c r="A196" s="68"/>
      <c r="B196" s="69"/>
      <c r="C196" s="5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N198" s="4"/>
      <c r="O198" s="4"/>
      <c r="P198" s="4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5" t="s">
        <v>548</v>
      </c>
      <c r="D199" s="86"/>
      <c r="E199" s="81"/>
      <c r="F199" s="5"/>
      <c r="G199" s="5"/>
      <c r="H199" s="5"/>
      <c r="I199" s="5"/>
      <c r="J199" s="5"/>
      <c r="K199" s="5"/>
      <c r="L199" s="5"/>
      <c r="M199" s="5"/>
      <c r="N199" s="4"/>
      <c r="O199" s="4"/>
      <c r="P199" s="4"/>
      <c r="Q199" s="5"/>
      <c r="R199" s="5"/>
      <c r="S199" s="5"/>
      <c r="T199" s="5"/>
      <c r="U199" s="5"/>
      <c r="V199" s="82"/>
    </row>
    <row r="200" customFormat="false" ht="13.5" hidden="false" customHeight="true" outlineLevel="0" collapsed="false">
      <c r="A200" s="68"/>
      <c r="B200" s="69"/>
      <c r="C200" s="5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N202" s="4"/>
      <c r="O202" s="4"/>
      <c r="P202" s="4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5" t="s">
        <v>548</v>
      </c>
      <c r="D203" s="86"/>
      <c r="E203" s="81"/>
      <c r="F203" s="5"/>
      <c r="G203" s="5"/>
      <c r="H203" s="5"/>
      <c r="I203" s="5"/>
      <c r="J203" s="5"/>
      <c r="K203" s="5"/>
      <c r="L203" s="5"/>
      <c r="M203" s="5"/>
      <c r="N203" s="4"/>
      <c r="O203" s="4"/>
      <c r="P203" s="4"/>
      <c r="Q203" s="5"/>
      <c r="R203" s="5"/>
      <c r="S203" s="5"/>
      <c r="T203" s="5"/>
      <c r="U203" s="5"/>
      <c r="V203" s="82"/>
    </row>
    <row r="204" customFormat="false" ht="13.5" hidden="false" customHeight="true" outlineLevel="0" collapsed="false">
      <c r="A204" s="68"/>
      <c r="B204" s="69"/>
      <c r="C204" s="5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N206" s="4"/>
      <c r="O206" s="4"/>
      <c r="P206" s="4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5" t="s">
        <v>548</v>
      </c>
      <c r="D207" s="86"/>
      <c r="E207" s="81"/>
      <c r="F207" s="5"/>
      <c r="G207" s="5"/>
      <c r="H207" s="5"/>
      <c r="I207" s="5"/>
      <c r="J207" s="5"/>
      <c r="K207" s="5"/>
      <c r="L207" s="5"/>
      <c r="M207" s="5"/>
      <c r="N207" s="4"/>
      <c r="O207" s="4"/>
      <c r="P207" s="4"/>
      <c r="Q207" s="5"/>
      <c r="R207" s="5"/>
      <c r="S207" s="5"/>
      <c r="T207" s="5"/>
      <c r="U207" s="5"/>
      <c r="V207" s="82"/>
    </row>
    <row r="208" customFormat="false" ht="13.5" hidden="false" customHeight="true" outlineLevel="0" collapsed="false">
      <c r="A208" s="68"/>
      <c r="B208" s="69"/>
      <c r="C208" s="5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 t="n">
        <v>45820</v>
      </c>
      <c r="E210" s="72" t="n">
        <v>0.635416666666667</v>
      </c>
      <c r="F210" s="4" t="n">
        <v>658</v>
      </c>
      <c r="G210" s="4" t="n">
        <v>109</v>
      </c>
      <c r="H210" s="4" t="n">
        <v>76</v>
      </c>
      <c r="I210" s="4" t="n">
        <v>269</v>
      </c>
      <c r="J210" s="4" t="n">
        <v>204</v>
      </c>
      <c r="K210" s="4" t="n">
        <v>65</v>
      </c>
      <c r="L210" s="4" t="n">
        <v>22</v>
      </c>
      <c r="M210" s="4" t="n">
        <v>22</v>
      </c>
      <c r="N210" s="4" t="n">
        <v>24</v>
      </c>
      <c r="O210" s="4" t="n">
        <v>26</v>
      </c>
      <c r="P210" s="4" t="n">
        <v>26</v>
      </c>
      <c r="Q210" s="4" t="n">
        <v>38</v>
      </c>
      <c r="R210" s="4" t="n">
        <v>219</v>
      </c>
      <c r="S210" s="4" t="n">
        <v>12</v>
      </c>
      <c r="T210" s="4" t="n">
        <v>25</v>
      </c>
      <c r="U210" s="4" t="n">
        <v>144</v>
      </c>
      <c r="V210" s="4" t="n">
        <v>35</v>
      </c>
    </row>
    <row r="211" customFormat="false" ht="13.5" hidden="false" customHeight="true" outlineLevel="0" collapsed="false">
      <c r="A211" s="68"/>
      <c r="B211" s="69"/>
      <c r="C211" s="5" t="s">
        <v>548</v>
      </c>
      <c r="D211" s="71"/>
      <c r="E211" s="71"/>
      <c r="F211" s="4" t="n">
        <v>541</v>
      </c>
      <c r="G211" s="4" t="n">
        <v>75</v>
      </c>
      <c r="H211" s="4" t="n">
        <v>73</v>
      </c>
      <c r="I211" s="4" t="n">
        <v>244</v>
      </c>
      <c r="J211" s="4" t="n">
        <v>149</v>
      </c>
      <c r="K211" s="4" t="n">
        <v>36</v>
      </c>
      <c r="L211" s="4" t="n">
        <v>15</v>
      </c>
      <c r="M211" s="4" t="n">
        <v>24</v>
      </c>
      <c r="N211" s="4" t="n">
        <v>19</v>
      </c>
      <c r="O211" s="4" t="n">
        <v>28</v>
      </c>
      <c r="P211" s="4" t="n">
        <v>26</v>
      </c>
      <c r="Q211" s="4" t="n">
        <v>56</v>
      </c>
      <c r="R211" s="4" t="n">
        <v>180</v>
      </c>
      <c r="S211" s="4" t="n">
        <v>8</v>
      </c>
      <c r="T211" s="4" t="n">
        <v>27</v>
      </c>
      <c r="U211" s="4" t="n">
        <v>100</v>
      </c>
      <c r="V211" s="4" t="n">
        <v>22</v>
      </c>
    </row>
    <row r="212" customFormat="false" ht="13.5" hidden="false" customHeight="true" outlineLevel="0" collapsed="false">
      <c r="A212" s="68"/>
      <c r="B212" s="69"/>
      <c r="C212" s="5" t="s">
        <v>549</v>
      </c>
      <c r="D212" s="71"/>
      <c r="E212" s="71"/>
      <c r="F212" s="73" t="n">
        <f aca="false">IFERROR((F211-F210)/F210,"")</f>
        <v>-0.177811550151976</v>
      </c>
      <c r="G212" s="73" t="n">
        <f aca="false">IFERROR((G211-G210)/G210,"")</f>
        <v>-0.311926605504587</v>
      </c>
      <c r="H212" s="73" t="n">
        <f aca="false">IFERROR((H211-H210)/H210,"")</f>
        <v>-0.0394736842105263</v>
      </c>
      <c r="I212" s="73" t="n">
        <f aca="false">IFERROR((I211-I210)/I210,"")</f>
        <v>-0.0929368029739777</v>
      </c>
      <c r="J212" s="73" t="n">
        <f aca="false">IFERROR((J211-J210)/J210,"")</f>
        <v>-0.269607843137255</v>
      </c>
      <c r="K212" s="73" t="n">
        <f aca="false">IFERROR((K211-K210)/K210,"")</f>
        <v>-0.446153846153846</v>
      </c>
      <c r="L212" s="73" t="n">
        <f aca="false">IFERROR((L211-L210)/L210,"")</f>
        <v>-0.318181818181818</v>
      </c>
      <c r="M212" s="73" t="n">
        <f aca="false">IFERROR((M211-M210)/M210,"")</f>
        <v>0.0909090909090909</v>
      </c>
      <c r="N212" s="39" t="n">
        <f aca="false">IFERROR((N211-N210)/N210,"")</f>
        <v>-0.208333333333333</v>
      </c>
      <c r="O212" s="39" t="n">
        <f aca="false">IFERROR((O211-O210)/O210,"")</f>
        <v>0.0769230769230769</v>
      </c>
      <c r="P212" s="39" t="n">
        <f aca="false">IFERROR((P211-P210)/P210,"")</f>
        <v>0</v>
      </c>
      <c r="Q212" s="73" t="n">
        <f aca="false">IFERROR((Q211-Q210)/Q210,"")</f>
        <v>0.473684210526316</v>
      </c>
      <c r="R212" s="73" t="n">
        <f aca="false">IFERROR((R211-R210)/R210,"")</f>
        <v>-0.178082191780822</v>
      </c>
      <c r="S212" s="73" t="n">
        <f aca="false">IFERROR((S211-S210)/S210,"")</f>
        <v>-0.333333333333333</v>
      </c>
      <c r="T212" s="73" t="n">
        <f aca="false">IFERROR((T211-T210)/T210,"")</f>
        <v>0.08</v>
      </c>
      <c r="U212" s="73" t="n">
        <f aca="false">IFERROR((U211-U210)/U210,"")</f>
        <v>-0.305555555555556</v>
      </c>
      <c r="V212" s="74" t="n">
        <f aca="false">IFERROR((V211-V210)/V210,"")</f>
        <v>-0.371428571428571</v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n">
        <f aca="false">IFERROR(SQRT(2*(F211-F210)^2/(F211+F210)),"")</f>
        <v>4.77849645358916</v>
      </c>
      <c r="G213" s="76" t="n">
        <f aca="false">IFERROR(SQRT(2*(G211-G210)^2/(G211+G210)),"")</f>
        <v>3.54474503897027</v>
      </c>
      <c r="H213" s="76" t="n">
        <f aca="false">IFERROR(SQRT(2*(H211-H210)^2/(H211+H210)),"")</f>
        <v>0.347570667818095</v>
      </c>
      <c r="I213" s="76" t="n">
        <f aca="false">IFERROR(SQRT(2*(I211-I210)^2/(I211+I210)),"")</f>
        <v>1.56097635263616</v>
      </c>
      <c r="J213" s="76" t="n">
        <f aca="false">IFERROR(SQRT(2*(J211-J210)^2/(J211+J210)),"")</f>
        <v>4.1399046122224</v>
      </c>
      <c r="K213" s="76" t="n">
        <f aca="false">IFERROR(SQRT(2*(K211-K210)^2/(K211+K210)),"")</f>
        <v>4.08086575943569</v>
      </c>
      <c r="L213" s="76" t="n">
        <f aca="false">IFERROR(SQRT(2*(L211-L210)^2/(L211+L210)),"")</f>
        <v>1.62746694241347</v>
      </c>
      <c r="M213" s="76" t="n">
        <f aca="false">IFERROR(SQRT(2*(M211-M210)^2/(M211+M210)),"")</f>
        <v>0.41702882811415</v>
      </c>
      <c r="N213" s="77" t="n">
        <f aca="false">IFERROR(SQRT(2*(N211-N210)^2/(N211+N210)),"")</f>
        <v>1.07832773203438</v>
      </c>
      <c r="O213" s="77" t="n">
        <f aca="false">IFERROR(SQRT(2*(O211-O210)^2/(O211+O210)),"")</f>
        <v>0.384900179459751</v>
      </c>
      <c r="P213" s="77" t="n">
        <f aca="false">IFERROR(SQRT(2*(P211-P210)^2/(P211+P210)),"")</f>
        <v>0</v>
      </c>
      <c r="Q213" s="76" t="n">
        <f aca="false">IFERROR(SQRT(2*(Q211-Q210)^2/(Q211+Q210)),"")</f>
        <v>2.6255698469621</v>
      </c>
      <c r="R213" s="76" t="n">
        <f aca="false">IFERROR(SQRT(2*(R211-R210)^2/(R211+R210)),"")</f>
        <v>2.76117006907868</v>
      </c>
      <c r="S213" s="76" t="n">
        <f aca="false">IFERROR(SQRT(2*(S211-S210)^2/(S211+S210)),"")</f>
        <v>1.26491106406735</v>
      </c>
      <c r="T213" s="76" t="n">
        <f aca="false">IFERROR(SQRT(2*(T211-T210)^2/(T211+T210)),"")</f>
        <v>0.392232270276368</v>
      </c>
      <c r="U213" s="76" t="n">
        <f aca="false">IFERROR(SQRT(2*(U211-U210)^2/(U211+U210)),"")</f>
        <v>3.98357282587082</v>
      </c>
      <c r="V213" s="78" t="n">
        <f aca="false">IFERROR(SQRT(2*(V211-V210)^2/(V211+V210)),"")</f>
        <v>2.4351231101124</v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 t="n">
        <v>45820</v>
      </c>
      <c r="E214" s="72" t="n">
        <v>0.354166666666667</v>
      </c>
      <c r="F214" s="4" t="n">
        <v>390</v>
      </c>
      <c r="G214" s="4" t="n">
        <v>248</v>
      </c>
      <c r="H214" s="4" t="n">
        <v>203</v>
      </c>
      <c r="I214" s="4" t="n">
        <v>0</v>
      </c>
      <c r="J214" s="4" t="n">
        <v>52</v>
      </c>
      <c r="K214" s="4" t="n">
        <v>63</v>
      </c>
      <c r="L214" s="4" t="n">
        <v>185</v>
      </c>
      <c r="M214" s="4" t="n">
        <v>0</v>
      </c>
      <c r="N214" s="4" t="n">
        <v>1</v>
      </c>
      <c r="O214" s="4" t="n">
        <f aca="false">SUM(76+98)</f>
        <v>174</v>
      </c>
      <c r="P214" s="4" t="n">
        <f aca="false">SUM(14+14)</f>
        <v>28</v>
      </c>
      <c r="Q214" s="4" t="n">
        <v>0</v>
      </c>
      <c r="R214" s="4" t="n">
        <v>0</v>
      </c>
      <c r="S214" s="4" t="n">
        <v>0</v>
      </c>
      <c r="T214" s="4" t="n">
        <v>12</v>
      </c>
      <c r="U214" s="4" t="n">
        <v>1</v>
      </c>
      <c r="V214" s="4" t="n">
        <v>39</v>
      </c>
    </row>
    <row r="215" customFormat="false" ht="13.5" hidden="false" customHeight="true" outlineLevel="0" collapsed="false">
      <c r="A215" s="68"/>
      <c r="B215" s="69"/>
      <c r="C215" s="5" t="s">
        <v>548</v>
      </c>
      <c r="D215" s="71"/>
      <c r="E215" s="71"/>
      <c r="F215" s="4" t="n">
        <v>505</v>
      </c>
      <c r="G215" s="4" t="n">
        <v>253</v>
      </c>
      <c r="H215" s="4" t="n">
        <v>206</v>
      </c>
      <c r="I215" s="4" t="n">
        <v>0</v>
      </c>
      <c r="J215" s="4" t="n">
        <v>46</v>
      </c>
      <c r="K215" s="4" t="n">
        <f aca="false">SUM(35+31)</f>
        <v>66</v>
      </c>
      <c r="L215" s="4" t="n">
        <f aca="false">SUM(123+60)</f>
        <v>183</v>
      </c>
      <c r="M215" s="4" t="n">
        <v>4</v>
      </c>
      <c r="N215" s="4" t="n">
        <v>0</v>
      </c>
      <c r="O215" s="4" t="n">
        <f aca="false">SUM(103+76)</f>
        <v>179</v>
      </c>
      <c r="P215" s="4" t="n">
        <v>27</v>
      </c>
      <c r="Q215" s="4" t="n">
        <v>0</v>
      </c>
      <c r="R215" s="4" t="n">
        <v>0</v>
      </c>
      <c r="S215" s="4" t="n">
        <v>0</v>
      </c>
      <c r="T215" s="4" t="n">
        <v>12</v>
      </c>
      <c r="U215" s="4" t="n">
        <v>0</v>
      </c>
      <c r="V215" s="4" t="n">
        <v>34</v>
      </c>
    </row>
    <row r="216" customFormat="false" ht="13.5" hidden="false" customHeight="true" outlineLevel="0" collapsed="false">
      <c r="A216" s="68"/>
      <c r="B216" s="69"/>
      <c r="C216" s="5" t="s">
        <v>549</v>
      </c>
      <c r="D216" s="71"/>
      <c r="E216" s="71"/>
      <c r="F216" s="73" t="n">
        <f aca="false">IFERROR((F215-F214)/F214,"")</f>
        <v>0.294871794871795</v>
      </c>
      <c r="G216" s="73" t="n">
        <f aca="false">IFERROR((G215-G214)/G214,"")</f>
        <v>0.0201612903225806</v>
      </c>
      <c r="H216" s="73" t="n">
        <f aca="false">IFERROR((H215-H214)/H214,"")</f>
        <v>0.0147783251231527</v>
      </c>
      <c r="I216" s="73" t="str">
        <f aca="false">IFERROR((I215-I214)/I214,"")</f>
        <v/>
      </c>
      <c r="J216" s="73" t="n">
        <f aca="false">IFERROR((J215-J214)/J214,"")</f>
        <v>-0.115384615384615</v>
      </c>
      <c r="K216" s="73" t="n">
        <f aca="false">IFERROR((K215-K214)/K214,"")</f>
        <v>0.0476190476190476</v>
      </c>
      <c r="L216" s="73" t="n">
        <f aca="false">IFERROR((L215-L214)/L214,"")</f>
        <v>-0.0108108108108108</v>
      </c>
      <c r="M216" s="73" t="str">
        <f aca="false">IFERROR((M215-M214)/M214,"")</f>
        <v/>
      </c>
      <c r="N216" s="39" t="n">
        <f aca="false">IFERROR((N215-N214)/N214,"")</f>
        <v>-1</v>
      </c>
      <c r="O216" s="39" t="n">
        <f aca="false">IFERROR((O215-O214)/O214,"")</f>
        <v>0.028735632183908</v>
      </c>
      <c r="P216" s="39" t="n">
        <f aca="false">IFERROR((P215-P214)/P214,"")</f>
        <v>-0.0357142857142857</v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n">
        <f aca="false">IFERROR((T215-T214)/T214,"")</f>
        <v>0</v>
      </c>
      <c r="U216" s="73" t="n">
        <f aca="false">IFERROR((U215-U214)/U214,"")</f>
        <v>-1</v>
      </c>
      <c r="V216" s="74" t="n">
        <f aca="false">IFERROR((V215-V214)/V214,"")</f>
        <v>-0.128205128205128</v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n">
        <f aca="false">IFERROR(SQRT(2*(F215-F214)^2/(F215+F214)),"")</f>
        <v>5.43627378134125</v>
      </c>
      <c r="G217" s="76" t="n">
        <f aca="false">IFERROR(SQRT(2*(G215-G214)^2/(G215+G214)),"")</f>
        <v>0.315912011803282</v>
      </c>
      <c r="H217" s="76" t="n">
        <f aca="false">IFERROR(SQRT(2*(H215-H214)^2/(H215+H214)),"")</f>
        <v>0.20978508038252</v>
      </c>
      <c r="I217" s="76" t="str">
        <f aca="false">IFERROR(SQRT(2*(I215-I214)^2/(I215+I214)),"")</f>
        <v/>
      </c>
      <c r="J217" s="76" t="n">
        <f aca="false">IFERROR(SQRT(2*(J215-J214)^2/(J215+J214)),"")</f>
        <v>0.857142857142857</v>
      </c>
      <c r="K217" s="76" t="n">
        <f aca="false">IFERROR(SQRT(2*(K215-K214)^2/(K215+K214)),"")</f>
        <v>0.373543683818814</v>
      </c>
      <c r="L217" s="76" t="n">
        <f aca="false">IFERROR(SQRT(2*(L215-L214)^2/(L215+L214)),"")</f>
        <v>0.147441956154897</v>
      </c>
      <c r="M217" s="76" t="n">
        <f aca="false">IFERROR(SQRT(2*(M215-M214)^2/(M215+M214)),"")</f>
        <v>2.82842712474619</v>
      </c>
      <c r="N217" s="77" t="n">
        <f aca="false">IFERROR(SQRT(2*(N215-N214)^2/(N215+N214)),"")</f>
        <v>1.4142135623731</v>
      </c>
      <c r="O217" s="77" t="n">
        <f aca="false">IFERROR(SQRT(2*(O215-O214)^2/(O215+O214)),"")</f>
        <v>0.376354964747491</v>
      </c>
      <c r="P217" s="77" t="n">
        <f aca="false">IFERROR(SQRT(2*(P215-P214)^2/(P215+P214)),"")</f>
        <v>0.190692517849118</v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n">
        <f aca="false">IFERROR(SQRT(2*(T215-T214)^2/(T215+T214)),"")</f>
        <v>0</v>
      </c>
      <c r="U217" s="76" t="n">
        <f aca="false">IFERROR(SQRT(2*(U215-U214)^2/(U215+U214)),"")</f>
        <v>1.4142135623731</v>
      </c>
      <c r="V217" s="78" t="n">
        <f aca="false">IFERROR(SQRT(2*(V215-V214)^2/(V215+V214)),"")</f>
        <v>0.827605888602368</v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N218" s="4"/>
      <c r="O218" s="4"/>
      <c r="P218" s="4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5" t="s">
        <v>548</v>
      </c>
      <c r="D219" s="86"/>
      <c r="E219" s="81"/>
      <c r="F219" s="5"/>
      <c r="G219" s="5"/>
      <c r="H219" s="5"/>
      <c r="I219" s="5"/>
      <c r="J219" s="5"/>
      <c r="K219" s="5"/>
      <c r="L219" s="5"/>
      <c r="M219" s="5"/>
      <c r="N219" s="4"/>
      <c r="O219" s="4"/>
      <c r="P219" s="4"/>
      <c r="Q219" s="5"/>
      <c r="R219" s="5"/>
      <c r="S219" s="5"/>
      <c r="T219" s="5"/>
      <c r="U219" s="5"/>
      <c r="V219" s="82"/>
    </row>
    <row r="220" customFormat="false" ht="13.5" hidden="false" customHeight="true" outlineLevel="0" collapsed="false">
      <c r="A220" s="68"/>
      <c r="B220" s="69"/>
      <c r="C220" s="5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N222" s="4"/>
      <c r="O222" s="4"/>
      <c r="P222" s="4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5" t="s">
        <v>548</v>
      </c>
      <c r="D223" s="86"/>
      <c r="E223" s="81"/>
      <c r="F223" s="5"/>
      <c r="G223" s="5"/>
      <c r="H223" s="5"/>
      <c r="I223" s="5"/>
      <c r="J223" s="5"/>
      <c r="K223" s="5"/>
      <c r="L223" s="5"/>
      <c r="M223" s="5"/>
      <c r="N223" s="4"/>
      <c r="O223" s="4"/>
      <c r="P223" s="4"/>
      <c r="Q223" s="5"/>
      <c r="R223" s="5"/>
      <c r="S223" s="5"/>
      <c r="T223" s="5"/>
      <c r="U223" s="5"/>
      <c r="V223" s="82"/>
    </row>
    <row r="224" customFormat="false" ht="13.5" hidden="false" customHeight="true" outlineLevel="0" collapsed="false">
      <c r="A224" s="68"/>
      <c r="B224" s="69"/>
      <c r="C224" s="5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N226" s="4"/>
      <c r="O226" s="4"/>
      <c r="P226" s="4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5" t="s">
        <v>548</v>
      </c>
      <c r="D227" s="86"/>
      <c r="E227" s="81"/>
      <c r="F227" s="5"/>
      <c r="G227" s="5"/>
      <c r="H227" s="5"/>
      <c r="I227" s="5"/>
      <c r="J227" s="5"/>
      <c r="K227" s="5"/>
      <c r="L227" s="5"/>
      <c r="M227" s="5"/>
      <c r="N227" s="4"/>
      <c r="O227" s="4"/>
      <c r="P227" s="4"/>
      <c r="Q227" s="5"/>
      <c r="R227" s="5"/>
      <c r="S227" s="5"/>
      <c r="T227" s="5"/>
      <c r="U227" s="5"/>
      <c r="V227" s="82"/>
    </row>
    <row r="228" customFormat="false" ht="13.5" hidden="false" customHeight="true" outlineLevel="0" collapsed="false">
      <c r="A228" s="68"/>
      <c r="B228" s="69"/>
      <c r="C228" s="5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N230" s="4"/>
      <c r="O230" s="4"/>
      <c r="P230" s="4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5" t="s">
        <v>548</v>
      </c>
      <c r="D231" s="86"/>
      <c r="E231" s="81"/>
      <c r="F231" s="5"/>
      <c r="G231" s="5"/>
      <c r="H231" s="5"/>
      <c r="I231" s="5"/>
      <c r="J231" s="5"/>
      <c r="K231" s="5"/>
      <c r="L231" s="5"/>
      <c r="M231" s="5"/>
      <c r="N231" s="4"/>
      <c r="O231" s="4"/>
      <c r="P231" s="4"/>
      <c r="Q231" s="5"/>
      <c r="R231" s="5"/>
      <c r="S231" s="5"/>
      <c r="T231" s="5"/>
      <c r="U231" s="5"/>
      <c r="V231" s="82"/>
    </row>
    <row r="232" customFormat="false" ht="13.5" hidden="false" customHeight="true" outlineLevel="0" collapsed="false">
      <c r="A232" s="68"/>
      <c r="B232" s="69"/>
      <c r="C232" s="5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 t="n">
        <v>45820</v>
      </c>
      <c r="E234" s="72" t="n">
        <v>0.53125</v>
      </c>
      <c r="F234" s="4" t="n">
        <v>166</v>
      </c>
      <c r="G234" s="4" t="n">
        <v>0</v>
      </c>
      <c r="H234" s="4" t="n">
        <v>113</v>
      </c>
      <c r="I234" s="4" t="n">
        <v>53</v>
      </c>
      <c r="J234" s="4" t="n">
        <v>0</v>
      </c>
      <c r="K234" s="4" t="n">
        <v>0</v>
      </c>
      <c r="L234" s="4" t="n">
        <v>0</v>
      </c>
      <c r="M234" s="4" t="n">
        <v>0</v>
      </c>
      <c r="N234" s="4" t="n">
        <v>0</v>
      </c>
      <c r="O234" s="4" t="n">
        <v>0</v>
      </c>
      <c r="P234" s="4" t="n">
        <v>113</v>
      </c>
      <c r="Q234" s="4" t="n">
        <v>52</v>
      </c>
      <c r="R234" s="4" t="n">
        <v>0</v>
      </c>
      <c r="S234" s="4" t="n">
        <v>1</v>
      </c>
      <c r="T234" s="4" t="n">
        <v>0</v>
      </c>
      <c r="U234" s="4" t="n">
        <v>0</v>
      </c>
      <c r="V234" s="4" t="n">
        <v>0</v>
      </c>
    </row>
    <row r="235" customFormat="false" ht="13.5" hidden="false" customHeight="true" outlineLevel="0" collapsed="false">
      <c r="A235" s="68"/>
      <c r="B235" s="69"/>
      <c r="C235" s="5" t="s">
        <v>548</v>
      </c>
      <c r="D235" s="71"/>
      <c r="E235" s="71"/>
      <c r="F235" s="4" t="n">
        <v>170</v>
      </c>
      <c r="G235" s="4" t="n">
        <v>2</v>
      </c>
      <c r="H235" s="4" t="n">
        <v>112</v>
      </c>
      <c r="I235" s="4" t="n">
        <v>56</v>
      </c>
      <c r="J235" s="4" t="n">
        <v>0</v>
      </c>
      <c r="K235" s="4" t="n">
        <v>1</v>
      </c>
      <c r="L235" s="4" t="n">
        <v>0</v>
      </c>
      <c r="M235" s="4" t="n">
        <v>1</v>
      </c>
      <c r="N235" s="4" t="n">
        <v>0</v>
      </c>
      <c r="O235" s="4" t="n">
        <v>0</v>
      </c>
      <c r="P235" s="4" t="n">
        <v>112</v>
      </c>
      <c r="Q235" s="4" t="n">
        <v>54</v>
      </c>
      <c r="R235" s="4" t="n">
        <v>0</v>
      </c>
      <c r="S235" s="4" t="n">
        <v>2</v>
      </c>
      <c r="T235" s="4" t="n">
        <v>0</v>
      </c>
      <c r="U235" s="4" t="n">
        <v>0</v>
      </c>
      <c r="V235" s="4" t="n">
        <v>0</v>
      </c>
    </row>
    <row r="236" customFormat="false" ht="13.5" hidden="false" customHeight="true" outlineLevel="0" collapsed="false">
      <c r="A236" s="68"/>
      <c r="B236" s="69"/>
      <c r="C236" s="5" t="s">
        <v>549</v>
      </c>
      <c r="D236" s="71"/>
      <c r="E236" s="71"/>
      <c r="F236" s="73" t="n">
        <f aca="false">IFERROR((F235-F234)/F234,"")</f>
        <v>0.0240963855421687</v>
      </c>
      <c r="G236" s="73" t="str">
        <f aca="false">IFERROR((G235-G234)/G234,"")</f>
        <v/>
      </c>
      <c r="H236" s="73" t="n">
        <f aca="false">IFERROR((H235-H234)/H234,"")</f>
        <v>-0.00884955752212389</v>
      </c>
      <c r="I236" s="73" t="n">
        <f aca="false">IFERROR((I235-I234)/I234,"")</f>
        <v>0.0566037735849057</v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n">
        <f aca="false">IFERROR((P235-P234)/P234,"")</f>
        <v>-0.00884955752212389</v>
      </c>
      <c r="Q236" s="73" t="n">
        <f aca="false">IFERROR((Q235-Q234)/Q234,"")</f>
        <v>0.0384615384615385</v>
      </c>
      <c r="R236" s="73" t="str">
        <f aca="false">IFERROR((R235-R234)/R234,"")</f>
        <v/>
      </c>
      <c r="S236" s="73" t="n">
        <f aca="false">IFERROR((S235-S234)/S234,"")</f>
        <v>1</v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n">
        <f aca="false">IFERROR(SQRT(2*(F235-F234)^2/(F235+F234)),"")</f>
        <v>0.308606699924184</v>
      </c>
      <c r="G237" s="76" t="n">
        <f aca="false">IFERROR(SQRT(2*(G235-G234)^2/(G235+G234)),"")</f>
        <v>2</v>
      </c>
      <c r="H237" s="76" t="n">
        <f aca="false">IFERROR(SQRT(2*(H235-H234)^2/(H235+H234)),"")</f>
        <v>0.0942809041582063</v>
      </c>
      <c r="I237" s="76" t="n">
        <f aca="false">IFERROR(SQRT(2*(I235-I234)^2/(I235+I234)),"")</f>
        <v>0.406371276887158</v>
      </c>
      <c r="J237" s="76" t="str">
        <f aca="false">IFERROR(SQRT(2*(J235-J234)^2/(J235+J234)),"")</f>
        <v/>
      </c>
      <c r="K237" s="76" t="n">
        <f aca="false">IFERROR(SQRT(2*(K235-K234)^2/(K235+K234)),"")</f>
        <v>1.4142135623731</v>
      </c>
      <c r="L237" s="76" t="str">
        <f aca="false">IFERROR(SQRT(2*(L235-L234)^2/(L235+L234)),"")</f>
        <v/>
      </c>
      <c r="M237" s="76" t="n">
        <f aca="false">IFERROR(SQRT(2*(M235-M234)^2/(M235+M234)),"")</f>
        <v>1.4142135623731</v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n">
        <f aca="false">IFERROR(SQRT(2*(P235-P234)^2/(P235+P234)),"")</f>
        <v>0.0942809041582063</v>
      </c>
      <c r="Q237" s="76" t="n">
        <f aca="false">IFERROR(SQRT(2*(Q235-Q234)^2/(Q235+Q234)),"")</f>
        <v>0.274721127897378</v>
      </c>
      <c r="R237" s="76" t="str">
        <f aca="false">IFERROR(SQRT(2*(R235-R234)^2/(R235+R234)),"")</f>
        <v/>
      </c>
      <c r="S237" s="76" t="n">
        <f aca="false">IFERROR(SQRT(2*(S235-S234)^2/(S235+S234)),"")</f>
        <v>0.816496580927726</v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N238" s="4"/>
      <c r="O238" s="4"/>
      <c r="P238" s="4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5" t="s">
        <v>548</v>
      </c>
      <c r="D239" s="86"/>
      <c r="E239" s="81"/>
      <c r="F239" s="5"/>
      <c r="G239" s="5"/>
      <c r="H239" s="5"/>
      <c r="I239" s="5"/>
      <c r="J239" s="5"/>
      <c r="K239" s="5"/>
      <c r="L239" s="5"/>
      <c r="M239" s="5"/>
      <c r="N239" s="4"/>
      <c r="O239" s="4"/>
      <c r="P239" s="4"/>
      <c r="Q239" s="5"/>
      <c r="R239" s="5"/>
      <c r="S239" s="5"/>
      <c r="T239" s="5"/>
      <c r="U239" s="5"/>
      <c r="V239" s="82"/>
    </row>
    <row r="240" customFormat="false" ht="13.5" hidden="false" customHeight="true" outlineLevel="0" collapsed="false">
      <c r="A240" s="68"/>
      <c r="B240" s="69"/>
      <c r="C240" s="5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N242" s="4"/>
      <c r="O242" s="4"/>
      <c r="P242" s="4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5" t="s">
        <v>548</v>
      </c>
      <c r="D243" s="86"/>
      <c r="E243" s="81"/>
      <c r="F243" s="5"/>
      <c r="G243" s="5"/>
      <c r="H243" s="5"/>
      <c r="I243" s="5"/>
      <c r="J243" s="5"/>
      <c r="K243" s="5"/>
      <c r="L243" s="5"/>
      <c r="M243" s="5"/>
      <c r="N243" s="4"/>
      <c r="O243" s="4"/>
      <c r="P243" s="4"/>
      <c r="Q243" s="5"/>
      <c r="R243" s="5"/>
      <c r="S243" s="5"/>
      <c r="T243" s="5"/>
      <c r="U243" s="5"/>
      <c r="V243" s="82"/>
    </row>
    <row r="244" customFormat="false" ht="13.5" hidden="false" customHeight="true" outlineLevel="0" collapsed="false">
      <c r="A244" s="68"/>
      <c r="B244" s="69"/>
      <c r="C244" s="5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N246" s="4"/>
      <c r="O246" s="4"/>
      <c r="P246" s="4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5" t="s">
        <v>548</v>
      </c>
      <c r="D247" s="86"/>
      <c r="E247" s="81"/>
      <c r="F247" s="5"/>
      <c r="G247" s="5"/>
      <c r="H247" s="5"/>
      <c r="I247" s="5"/>
      <c r="J247" s="5"/>
      <c r="K247" s="5"/>
      <c r="L247" s="5"/>
      <c r="M247" s="5"/>
      <c r="N247" s="4"/>
      <c r="O247" s="4"/>
      <c r="P247" s="4"/>
      <c r="Q247" s="5"/>
      <c r="R247" s="5"/>
      <c r="S247" s="5"/>
      <c r="T247" s="5"/>
      <c r="U247" s="5"/>
      <c r="V247" s="82"/>
    </row>
    <row r="248" customFormat="false" ht="13.5" hidden="false" customHeight="true" outlineLevel="0" collapsed="false">
      <c r="A248" s="68"/>
      <c r="B248" s="69"/>
      <c r="C248" s="5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 t="n">
        <v>45821</v>
      </c>
      <c r="E250" s="72" t="n">
        <v>0.322916666666667</v>
      </c>
      <c r="F250" s="4" t="n">
        <v>214</v>
      </c>
      <c r="G250" s="4" t="n">
        <v>66</v>
      </c>
      <c r="H250" s="4" t="n">
        <v>60</v>
      </c>
      <c r="I250" s="4" t="n">
        <v>61</v>
      </c>
      <c r="J250" s="4" t="n">
        <v>27</v>
      </c>
      <c r="K250" s="4" t="n">
        <v>4</v>
      </c>
      <c r="L250" s="4" t="n">
        <v>51</v>
      </c>
      <c r="M250" s="4" t="n">
        <v>11</v>
      </c>
      <c r="N250" s="4" t="n">
        <v>10</v>
      </c>
      <c r="O250" s="4" t="n">
        <v>39</v>
      </c>
      <c r="P250" s="4" t="n">
        <v>11</v>
      </c>
      <c r="Q250" s="4" t="n">
        <v>41</v>
      </c>
      <c r="R250" s="4" t="n">
        <v>4</v>
      </c>
      <c r="S250" s="4" t="n">
        <v>16</v>
      </c>
      <c r="T250" s="4" t="n">
        <v>10</v>
      </c>
      <c r="U250" s="4" t="n">
        <v>7</v>
      </c>
      <c r="V250" s="4" t="n">
        <v>10</v>
      </c>
    </row>
    <row r="251" customFormat="false" ht="13.5" hidden="false" customHeight="true" outlineLevel="0" collapsed="false">
      <c r="A251" s="68"/>
      <c r="B251" s="69"/>
      <c r="C251" s="5" t="s">
        <v>548</v>
      </c>
      <c r="D251" s="71"/>
      <c r="E251" s="71"/>
      <c r="F251" s="4" t="n">
        <v>193</v>
      </c>
      <c r="G251" s="4" t="n">
        <v>65</v>
      </c>
      <c r="H251" s="4" t="n">
        <v>55</v>
      </c>
      <c r="I251" s="4" t="n">
        <v>54</v>
      </c>
      <c r="J251" s="4" t="n">
        <v>19</v>
      </c>
      <c r="K251" s="4" t="n">
        <v>3</v>
      </c>
      <c r="L251" s="4" t="n">
        <v>51</v>
      </c>
      <c r="M251" s="4" t="n">
        <v>11</v>
      </c>
      <c r="N251" s="4" t="n">
        <v>9</v>
      </c>
      <c r="O251" s="4" t="n">
        <v>36</v>
      </c>
      <c r="P251" s="4" t="n">
        <v>10</v>
      </c>
      <c r="Q251" s="4" t="n">
        <v>31</v>
      </c>
      <c r="R251" s="4" t="n">
        <v>8</v>
      </c>
      <c r="S251" s="4" t="n">
        <v>15</v>
      </c>
      <c r="T251" s="4" t="n">
        <v>11</v>
      </c>
      <c r="U251" s="4" t="n">
        <v>3</v>
      </c>
      <c r="V251" s="4" t="n">
        <v>5</v>
      </c>
    </row>
    <row r="252" customFormat="false" ht="13.5" hidden="false" customHeight="true" outlineLevel="0" collapsed="false">
      <c r="A252" s="68"/>
      <c r="B252" s="69"/>
      <c r="C252" s="5" t="s">
        <v>549</v>
      </c>
      <c r="D252" s="71"/>
      <c r="E252" s="71"/>
      <c r="F252" s="73" t="n">
        <f aca="false">IFERROR((F251-F250)/F250,"")</f>
        <v>-0.0981308411214953</v>
      </c>
      <c r="G252" s="73" t="n">
        <f aca="false">IFERROR((G251-G250)/G250,"")</f>
        <v>-0.0151515151515152</v>
      </c>
      <c r="H252" s="73" t="n">
        <f aca="false">IFERROR((H251-H250)/H250,"")</f>
        <v>-0.0833333333333333</v>
      </c>
      <c r="I252" s="73" t="n">
        <f aca="false">IFERROR((I251-I250)/I250,"")</f>
        <v>-0.114754098360656</v>
      </c>
      <c r="J252" s="73" t="n">
        <f aca="false">IFERROR((J251-J250)/J250,"")</f>
        <v>-0.296296296296296</v>
      </c>
      <c r="K252" s="73" t="n">
        <f aca="false">IFERROR((K251-K250)/K250,"")</f>
        <v>-0.25</v>
      </c>
      <c r="L252" s="73" t="n">
        <f aca="false">IFERROR((L251-L250)/L250,"")</f>
        <v>0</v>
      </c>
      <c r="M252" s="73" t="n">
        <f aca="false">IFERROR((M251-M250)/M250,"")</f>
        <v>0</v>
      </c>
      <c r="N252" s="39" t="n">
        <f aca="false">IFERROR((N251-N250)/N250,"")</f>
        <v>-0.1</v>
      </c>
      <c r="O252" s="39" t="n">
        <f aca="false">IFERROR((O251-O250)/O250,"")</f>
        <v>-0.0769230769230769</v>
      </c>
      <c r="P252" s="39" t="n">
        <f aca="false">IFERROR((P251-P250)/P250,"")</f>
        <v>-0.0909090909090909</v>
      </c>
      <c r="Q252" s="73" t="n">
        <f aca="false">IFERROR((Q251-Q250)/Q250,"")</f>
        <v>-0.24390243902439</v>
      </c>
      <c r="R252" s="73" t="n">
        <f aca="false">IFERROR((R251-R250)/R250,"")</f>
        <v>1</v>
      </c>
      <c r="S252" s="73" t="n">
        <f aca="false">IFERROR((S251-S250)/S250,"")</f>
        <v>-0.0625</v>
      </c>
      <c r="T252" s="73" t="n">
        <f aca="false">IFERROR((T251-T250)/T250,"")</f>
        <v>0.1</v>
      </c>
      <c r="U252" s="73" t="n">
        <f aca="false">IFERROR((U251-U250)/U250,"")</f>
        <v>-0.571428571428571</v>
      </c>
      <c r="V252" s="74" t="n">
        <f aca="false">IFERROR((V251-V250)/V250,"")</f>
        <v>-0.5</v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n">
        <f aca="false">IFERROR(SQRT(2*(F251-F250)^2/(F251+F250)),"")</f>
        <v>1.47209923818884</v>
      </c>
      <c r="G253" s="76" t="n">
        <f aca="false">IFERROR(SQRT(2*(G251-G250)^2/(G251+G250)),"")</f>
        <v>0.123560412643043</v>
      </c>
      <c r="H253" s="76" t="n">
        <f aca="false">IFERROR(SQRT(2*(H251-H250)^2/(H251+H250)),"")</f>
        <v>0.659380473395787</v>
      </c>
      <c r="I253" s="76" t="n">
        <f aca="false">IFERROR(SQRT(2*(I251-I250)^2/(I251+I250)),"")</f>
        <v>0.923132662754102</v>
      </c>
      <c r="J253" s="76" t="n">
        <f aca="false">IFERROR(SQRT(2*(J251-J250)^2/(J251+J250)),"")</f>
        <v>1.6681153124566</v>
      </c>
      <c r="K253" s="76" t="n">
        <f aca="false">IFERROR(SQRT(2*(K251-K250)^2/(K251+K250)),"")</f>
        <v>0.534522483824849</v>
      </c>
      <c r="L253" s="76" t="n">
        <f aca="false">IFERROR(SQRT(2*(L251-L250)^2/(L251+L250)),"")</f>
        <v>0</v>
      </c>
      <c r="M253" s="76" t="n">
        <f aca="false">IFERROR(SQRT(2*(M251-M250)^2/(M251+M250)),"")</f>
        <v>0</v>
      </c>
      <c r="N253" s="77" t="n">
        <f aca="false">IFERROR(SQRT(2*(N251-N250)^2/(N251+N250)),"")</f>
        <v>0.324442842261525</v>
      </c>
      <c r="O253" s="77" t="n">
        <f aca="false">IFERROR(SQRT(2*(O251-O250)^2/(O251+O250)),"")</f>
        <v>0.489897948556636</v>
      </c>
      <c r="P253" s="77" t="n">
        <f aca="false">IFERROR(SQRT(2*(P251-P250)^2/(P251+P250)),"")</f>
        <v>0.308606699924184</v>
      </c>
      <c r="Q253" s="76" t="n">
        <f aca="false">IFERROR(SQRT(2*(Q251-Q250)^2/(Q251+Q250)),"")</f>
        <v>1.66666666666667</v>
      </c>
      <c r="R253" s="76" t="n">
        <f aca="false">IFERROR(SQRT(2*(R251-R250)^2/(R251+R250)),"")</f>
        <v>1.63299316185545</v>
      </c>
      <c r="S253" s="76" t="n">
        <f aca="false">IFERROR(SQRT(2*(S251-S250)^2/(S251+S250)),"")</f>
        <v>0.254000254000381</v>
      </c>
      <c r="T253" s="76" t="n">
        <f aca="false">IFERROR(SQRT(2*(T251-T250)^2/(T251+T250)),"")</f>
        <v>0.308606699924184</v>
      </c>
      <c r="U253" s="76" t="n">
        <f aca="false">IFERROR(SQRT(2*(U251-U250)^2/(U251+U250)),"")</f>
        <v>1.78885438199983</v>
      </c>
      <c r="V253" s="78" t="n">
        <f aca="false">IFERROR(SQRT(2*(V251-V250)^2/(V251+V250)),"")</f>
        <v>1.82574185835055</v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 t="n">
        <v>45749</v>
      </c>
      <c r="E254" s="72" t="n">
        <v>0.322916666666667</v>
      </c>
      <c r="F254" s="4" t="n">
        <v>174</v>
      </c>
      <c r="G254" s="4" t="n">
        <v>6</v>
      </c>
      <c r="H254" s="4" t="n">
        <v>26</v>
      </c>
      <c r="I254" s="4" t="n">
        <v>68</v>
      </c>
      <c r="J254" s="4" t="n">
        <v>74</v>
      </c>
      <c r="K254" s="4" t="n">
        <v>3</v>
      </c>
      <c r="L254" s="4" t="n">
        <v>1</v>
      </c>
      <c r="M254" s="4" t="n">
        <v>2</v>
      </c>
      <c r="N254" s="4" t="n">
        <v>9</v>
      </c>
      <c r="O254" s="4" t="n">
        <v>11</v>
      </c>
      <c r="P254" s="4" t="n">
        <v>6</v>
      </c>
      <c r="Q254" s="4" t="n">
        <v>1</v>
      </c>
      <c r="R254" s="4" t="n">
        <v>63</v>
      </c>
      <c r="S254" s="4" t="n">
        <v>4</v>
      </c>
      <c r="T254" s="4" t="n">
        <v>1</v>
      </c>
      <c r="U254" s="4" t="n">
        <v>64</v>
      </c>
      <c r="V254" s="4" t="n">
        <v>9</v>
      </c>
    </row>
    <row r="255" customFormat="false" ht="13.5" hidden="false" customHeight="true" outlineLevel="0" collapsed="false">
      <c r="A255" s="68"/>
      <c r="B255" s="69"/>
      <c r="C255" s="5" t="s">
        <v>548</v>
      </c>
      <c r="D255" s="71"/>
      <c r="E255" s="71"/>
      <c r="F255" s="4" t="n">
        <v>185</v>
      </c>
      <c r="G255" s="4" t="n">
        <v>6</v>
      </c>
      <c r="H255" s="4" t="n">
        <v>28</v>
      </c>
      <c r="I255" s="4" t="n">
        <v>75</v>
      </c>
      <c r="J255" s="4" t="n">
        <v>76</v>
      </c>
      <c r="K255" s="59" t="n">
        <v>3</v>
      </c>
      <c r="L255" s="59" t="n">
        <v>1</v>
      </c>
      <c r="M255" s="59" t="n">
        <v>2</v>
      </c>
      <c r="N255" s="59" t="n">
        <v>11</v>
      </c>
      <c r="O255" s="59" t="n">
        <v>12</v>
      </c>
      <c r="P255" s="59" t="n">
        <v>5</v>
      </c>
      <c r="Q255" s="59" t="n">
        <v>2</v>
      </c>
      <c r="R255" s="59" t="n">
        <v>70</v>
      </c>
      <c r="S255" s="59" t="n">
        <v>3</v>
      </c>
      <c r="T255" s="59" t="n">
        <v>1</v>
      </c>
      <c r="U255" s="59" t="n">
        <v>69</v>
      </c>
      <c r="V255" s="59" t="n">
        <v>6</v>
      </c>
    </row>
    <row r="256" customFormat="false" ht="13.5" hidden="false" customHeight="true" outlineLevel="0" collapsed="false">
      <c r="A256" s="68"/>
      <c r="B256" s="69"/>
      <c r="C256" s="5" t="s">
        <v>549</v>
      </c>
      <c r="D256" s="71"/>
      <c r="E256" s="71"/>
      <c r="F256" s="73" t="n">
        <f aca="false">IFERROR((F255-F254)/F254,"")</f>
        <v>0.0632183908045977</v>
      </c>
      <c r="G256" s="73" t="n">
        <f aca="false">IFERROR((G255-G254)/G254,"")</f>
        <v>0</v>
      </c>
      <c r="H256" s="73" t="n">
        <f aca="false">IFERROR((H255-H254)/H254,"")</f>
        <v>0.0769230769230769</v>
      </c>
      <c r="I256" s="73" t="n">
        <f aca="false">IFERROR((I255-I254)/I254,"")</f>
        <v>0.102941176470588</v>
      </c>
      <c r="J256" s="73" t="n">
        <f aca="false">IFERROR((J255-J254)/J254,"")</f>
        <v>0.027027027027027</v>
      </c>
      <c r="K256" s="73" t="n">
        <f aca="false">IFERROR((K255-K254)/K254,"")</f>
        <v>0</v>
      </c>
      <c r="L256" s="73" t="n">
        <f aca="false">IFERROR((L255-L254)/L254,"")</f>
        <v>0</v>
      </c>
      <c r="M256" s="73" t="n">
        <f aca="false">IFERROR((M255-M254)/M254,"")</f>
        <v>0</v>
      </c>
      <c r="N256" s="39" t="n">
        <f aca="false">IFERROR((N255-N254)/N254,"")</f>
        <v>0.222222222222222</v>
      </c>
      <c r="O256" s="39" t="n">
        <f aca="false">IFERROR((O255-O254)/O254,"")</f>
        <v>0.0909090909090909</v>
      </c>
      <c r="P256" s="39" t="n">
        <f aca="false">IFERROR((P255-P254)/P254,"")</f>
        <v>-0.166666666666667</v>
      </c>
      <c r="Q256" s="73" t="n">
        <f aca="false">IFERROR((Q255-Q254)/Q254,"")</f>
        <v>1</v>
      </c>
      <c r="R256" s="73" t="n">
        <f aca="false">IFERROR((R255-R254)/R254,"")</f>
        <v>0.111111111111111</v>
      </c>
      <c r="S256" s="73" t="n">
        <f aca="false">IFERROR((S255-S254)/S254,"")</f>
        <v>-0.25</v>
      </c>
      <c r="T256" s="73" t="n">
        <f aca="false">IFERROR((T255-T254)/T254,"")</f>
        <v>0</v>
      </c>
      <c r="U256" s="73" t="n">
        <f aca="false">IFERROR((U255-U254)/U254,"")</f>
        <v>0.078125</v>
      </c>
      <c r="V256" s="74" t="n">
        <f aca="false">IFERROR((V255-V254)/V254,"")</f>
        <v>-0.333333333333333</v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n">
        <f aca="false">IFERROR(SQRT(2*(F255-F254)^2/(F255+F254)),"")</f>
        <v>0.821032707948284</v>
      </c>
      <c r="G257" s="76" t="n">
        <f aca="false">IFERROR(SQRT(2*(G255-G254)^2/(G255+G254)),"")</f>
        <v>0</v>
      </c>
      <c r="H257" s="76" t="n">
        <f aca="false">IFERROR(SQRT(2*(H255-H254)^2/(H255+H254)),"")</f>
        <v>0.384900179459751</v>
      </c>
      <c r="I257" s="76" t="n">
        <f aca="false">IFERROR(SQRT(2*(I255-I254)^2/(I255+I254)),"")</f>
        <v>0.827837354384716</v>
      </c>
      <c r="J257" s="76" t="n">
        <f aca="false">IFERROR(SQRT(2*(J255-J254)^2/(J255+J254)),"")</f>
        <v>0.23094010767585</v>
      </c>
      <c r="K257" s="76" t="n">
        <f aca="false">IFERROR(SQRT(2*(K255-K254)^2/(K255+K254)),"")</f>
        <v>0</v>
      </c>
      <c r="L257" s="76" t="n">
        <f aca="false">IFERROR(SQRT(2*(L255-L254)^2/(L255+L254)),"")</f>
        <v>0</v>
      </c>
      <c r="M257" s="76" t="n">
        <f aca="false">IFERROR(SQRT(2*(M255-M254)^2/(M255+M254)),"")</f>
        <v>0</v>
      </c>
      <c r="N257" s="77" t="n">
        <f aca="false">IFERROR(SQRT(2*(N255-N254)^2/(N255+N254)),"")</f>
        <v>0.632455532033676</v>
      </c>
      <c r="O257" s="77" t="n">
        <f aca="false">IFERROR(SQRT(2*(O255-O254)^2/(O255+O254)),"")</f>
        <v>0.294883912309794</v>
      </c>
      <c r="P257" s="77" t="n">
        <f aca="false">IFERROR(SQRT(2*(P255-P254)^2/(P255+P254)),"")</f>
        <v>0.426401432711221</v>
      </c>
      <c r="Q257" s="76" t="n">
        <f aca="false">IFERROR(SQRT(2*(Q255-Q254)^2/(Q255+Q254)),"")</f>
        <v>0.816496580927726</v>
      </c>
      <c r="R257" s="76" t="n">
        <f aca="false">IFERROR(SQRT(2*(R255-R254)^2/(R255+R254)),"")</f>
        <v>0.858395075278952</v>
      </c>
      <c r="S257" s="76" t="n">
        <f aca="false">IFERROR(SQRT(2*(S255-S254)^2/(S255+S254)),"")</f>
        <v>0.534522483824849</v>
      </c>
      <c r="T257" s="76" t="n">
        <f aca="false">IFERROR(SQRT(2*(T255-T254)^2/(T255+T254)),"")</f>
        <v>0</v>
      </c>
      <c r="U257" s="76" t="n">
        <f aca="false">IFERROR(SQRT(2*(U255-U254)^2/(U255+U254)),"")</f>
        <v>0.613139339484966</v>
      </c>
      <c r="V257" s="78" t="n">
        <f aca="false">IFERROR(SQRT(2*(V255-V254)^2/(V255+V254)),"")</f>
        <v>1.09544511501033</v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 t="n">
        <v>45821</v>
      </c>
      <c r="E258" s="72" t="n">
        <v>0.625</v>
      </c>
      <c r="F258" s="4" t="n">
        <v>308</v>
      </c>
      <c r="G258" s="4" t="n">
        <v>29</v>
      </c>
      <c r="H258" s="4" t="n">
        <v>33</v>
      </c>
      <c r="I258" s="4" t="n">
        <v>129</v>
      </c>
      <c r="J258" s="4" t="n">
        <v>117</v>
      </c>
      <c r="K258" s="4" t="n">
        <v>23</v>
      </c>
      <c r="L258" s="4" t="n">
        <v>2</v>
      </c>
      <c r="M258" s="4" t="n">
        <v>4</v>
      </c>
      <c r="N258" s="4" t="n">
        <v>8</v>
      </c>
      <c r="O258" s="4" t="n">
        <v>7</v>
      </c>
      <c r="P258" s="4" t="n">
        <v>18</v>
      </c>
      <c r="Q258" s="4" t="n">
        <v>10</v>
      </c>
      <c r="R258" s="4" t="n">
        <v>102</v>
      </c>
      <c r="S258" s="4" t="n">
        <v>17</v>
      </c>
      <c r="T258" s="4" t="n">
        <v>20</v>
      </c>
      <c r="U258" s="4" t="n">
        <v>66</v>
      </c>
      <c r="V258" s="4" t="n">
        <v>31</v>
      </c>
    </row>
    <row r="259" customFormat="false" ht="13.5" hidden="false" customHeight="true" outlineLevel="0" collapsed="false">
      <c r="A259" s="68"/>
      <c r="B259" s="69"/>
      <c r="C259" s="5" t="s">
        <v>548</v>
      </c>
      <c r="D259" s="71"/>
      <c r="E259" s="71"/>
      <c r="F259" s="4" t="n">
        <v>354</v>
      </c>
      <c r="G259" s="4" t="n">
        <v>30</v>
      </c>
      <c r="H259" s="4" t="n">
        <v>34</v>
      </c>
      <c r="I259" s="4" t="n">
        <v>166</v>
      </c>
      <c r="J259" s="4" t="n">
        <v>124</v>
      </c>
      <c r="K259" s="4" t="n">
        <v>17</v>
      </c>
      <c r="L259" s="4" t="n">
        <v>9</v>
      </c>
      <c r="M259" s="4" t="n">
        <v>4</v>
      </c>
      <c r="N259" s="4" t="n">
        <v>7</v>
      </c>
      <c r="O259" s="4" t="n">
        <v>10</v>
      </c>
      <c r="P259" s="4" t="n">
        <v>17</v>
      </c>
      <c r="Q259" s="4" t="n">
        <v>10</v>
      </c>
      <c r="R259" s="4" t="n">
        <v>137</v>
      </c>
      <c r="S259" s="4" t="n">
        <v>19</v>
      </c>
      <c r="T259" s="4" t="n">
        <v>20</v>
      </c>
      <c r="U259" s="4" t="n">
        <v>74</v>
      </c>
      <c r="V259" s="4" t="n">
        <v>30</v>
      </c>
    </row>
    <row r="260" customFormat="false" ht="13.5" hidden="false" customHeight="true" outlineLevel="0" collapsed="false">
      <c r="A260" s="68"/>
      <c r="B260" s="69"/>
      <c r="C260" s="5" t="s">
        <v>549</v>
      </c>
      <c r="D260" s="71"/>
      <c r="E260" s="71"/>
      <c r="F260" s="73" t="n">
        <f aca="false">IFERROR((F259-F258)/F258,"")</f>
        <v>0.149350649350649</v>
      </c>
      <c r="G260" s="73" t="n">
        <f aca="false">IFERROR((G259-G258)/G258,"")</f>
        <v>0.0344827586206897</v>
      </c>
      <c r="H260" s="73" t="n">
        <f aca="false">IFERROR((H259-H258)/H258,"")</f>
        <v>0.0303030303030303</v>
      </c>
      <c r="I260" s="73" t="n">
        <f aca="false">IFERROR((I259-I258)/I258,"")</f>
        <v>0.286821705426357</v>
      </c>
      <c r="J260" s="73" t="n">
        <f aca="false">IFERROR((J259-J258)/J258,"")</f>
        <v>0.0598290598290598</v>
      </c>
      <c r="K260" s="73" t="n">
        <f aca="false">IFERROR((K259-K258)/K258,"")</f>
        <v>-0.260869565217391</v>
      </c>
      <c r="L260" s="73" t="n">
        <f aca="false">IFERROR((L259-L258)/L258,"")</f>
        <v>3.5</v>
      </c>
      <c r="M260" s="73" t="n">
        <f aca="false">IFERROR((M259-M258)/M258,"")</f>
        <v>0</v>
      </c>
      <c r="N260" s="39" t="n">
        <f aca="false">IFERROR((N259-N258)/N258,"")</f>
        <v>-0.125</v>
      </c>
      <c r="O260" s="39" t="n">
        <f aca="false">IFERROR((O259-O258)/O258,"")</f>
        <v>0.428571428571429</v>
      </c>
      <c r="P260" s="39" t="n">
        <f aca="false">IFERROR((P259-P258)/P258,"")</f>
        <v>-0.0555555555555556</v>
      </c>
      <c r="Q260" s="73" t="n">
        <f aca="false">IFERROR((Q259-Q258)/Q258,"")</f>
        <v>0</v>
      </c>
      <c r="R260" s="73" t="n">
        <f aca="false">IFERROR((R259-R258)/R258,"")</f>
        <v>0.343137254901961</v>
      </c>
      <c r="S260" s="73" t="n">
        <f aca="false">IFERROR((S259-S258)/S258,"")</f>
        <v>0.117647058823529</v>
      </c>
      <c r="T260" s="73" t="n">
        <f aca="false">IFERROR((T259-T258)/T258,"")</f>
        <v>0</v>
      </c>
      <c r="U260" s="73" t="n">
        <f aca="false">IFERROR((U259-U258)/U258,"")</f>
        <v>0.121212121212121</v>
      </c>
      <c r="V260" s="74" t="n">
        <f aca="false">IFERROR((V259-V258)/V258,"")</f>
        <v>-0.032258064516129</v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n">
        <f aca="false">IFERROR(SQRT(2*(F259-F258)^2/(F259+F258)),"")</f>
        <v>2.52838866567484</v>
      </c>
      <c r="G261" s="76" t="n">
        <f aca="false">IFERROR(SQRT(2*(G259-G258)^2/(G259+G258)),"")</f>
        <v>0.184114923579665</v>
      </c>
      <c r="H261" s="76" t="n">
        <f aca="false">IFERROR(SQRT(2*(H259-H258)^2/(H259+H258)),"")</f>
        <v>0.172773685116272</v>
      </c>
      <c r="I261" s="76" t="n">
        <f aca="false">IFERROR(SQRT(2*(I259-I258)^2/(I259+I258)),"")</f>
        <v>3.04653178749269</v>
      </c>
      <c r="J261" s="76" t="n">
        <f aca="false">IFERROR(SQRT(2*(J259-J258)^2/(J259+J258)),"")</f>
        <v>0.637682526143988</v>
      </c>
      <c r="K261" s="76" t="n">
        <f aca="false">IFERROR(SQRT(2*(K259-K258)^2/(K259+K258)),"")</f>
        <v>1.34164078649987</v>
      </c>
      <c r="L261" s="76" t="n">
        <f aca="false">IFERROR(SQRT(2*(L259-L258)^2/(L259+L258)),"")</f>
        <v>2.98481002897855</v>
      </c>
      <c r="M261" s="76" t="n">
        <f aca="false">IFERROR(SQRT(2*(M259-M258)^2/(M259+M258)),"")</f>
        <v>0</v>
      </c>
      <c r="N261" s="77" t="n">
        <f aca="false">IFERROR(SQRT(2*(N259-N258)^2/(N259+N258)),"")</f>
        <v>0.365148371670111</v>
      </c>
      <c r="O261" s="77" t="n">
        <f aca="false">IFERROR(SQRT(2*(O259-O258)^2/(O259+O258)),"")</f>
        <v>1.02899151085505</v>
      </c>
      <c r="P261" s="77" t="n">
        <f aca="false">IFERROR(SQRT(2*(P259-P258)^2/(P259+P258)),"")</f>
        <v>0.239045721866879</v>
      </c>
      <c r="Q261" s="76" t="n">
        <f aca="false">IFERROR(SQRT(2*(Q259-Q258)^2/(Q259+Q258)),"")</f>
        <v>0</v>
      </c>
      <c r="R261" s="76" t="n">
        <f aca="false">IFERROR(SQRT(2*(R259-R258)^2/(R259+R258)),"")</f>
        <v>3.20172547622444</v>
      </c>
      <c r="S261" s="76" t="n">
        <f aca="false">IFERROR(SQRT(2*(S259-S258)^2/(S259+S258)),"")</f>
        <v>0.471404520791032</v>
      </c>
      <c r="T261" s="76" t="n">
        <f aca="false">IFERROR(SQRT(2*(T259-T258)^2/(T259+T258)),"")</f>
        <v>0</v>
      </c>
      <c r="U261" s="76" t="n">
        <f aca="false">IFERROR(SQRT(2*(U259-U258)^2/(U259+U258)),"")</f>
        <v>0.956182887467515</v>
      </c>
      <c r="V261" s="78" t="n">
        <f aca="false">IFERROR(SQRT(2*(V259-V258)^2/(V259+V258)),"")</f>
        <v>0.181071492085037</v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 t="n">
        <v>45747</v>
      </c>
      <c r="E262" s="72" t="n">
        <v>0.322916666666667</v>
      </c>
      <c r="F262" s="4" t="n">
        <v>176</v>
      </c>
      <c r="G262" s="4" t="n">
        <v>18</v>
      </c>
      <c r="H262" s="4" t="n">
        <v>12</v>
      </c>
      <c r="I262" s="4" t="n">
        <v>59</v>
      </c>
      <c r="J262" s="4" t="n">
        <v>87</v>
      </c>
      <c r="K262" s="4" t="n">
        <v>3</v>
      </c>
      <c r="L262" s="4" t="n">
        <v>12</v>
      </c>
      <c r="M262" s="4" t="n">
        <v>3</v>
      </c>
      <c r="N262" s="4" t="n">
        <v>2</v>
      </c>
      <c r="O262" s="4" t="n">
        <v>3</v>
      </c>
      <c r="P262" s="4" t="n">
        <v>7</v>
      </c>
      <c r="Q262" s="4" t="n">
        <v>1</v>
      </c>
      <c r="R262" s="4" t="n">
        <v>58</v>
      </c>
      <c r="S262" s="4" t="n">
        <v>0</v>
      </c>
      <c r="T262" s="4" t="n">
        <v>9</v>
      </c>
      <c r="U262" s="4" t="n">
        <v>73</v>
      </c>
      <c r="V262" s="4" t="n">
        <v>5</v>
      </c>
    </row>
    <row r="263" customFormat="false" ht="13.5" hidden="false" customHeight="true" outlineLevel="0" collapsed="false">
      <c r="A263" s="68"/>
      <c r="B263" s="69"/>
      <c r="C263" s="5" t="s">
        <v>548</v>
      </c>
      <c r="D263" s="71"/>
      <c r="E263" s="71"/>
      <c r="F263" s="4" t="n">
        <v>290</v>
      </c>
      <c r="G263" s="4" t="n">
        <v>21</v>
      </c>
      <c r="H263" s="4" t="n">
        <v>0</v>
      </c>
      <c r="I263" s="4" t="n">
        <v>0</v>
      </c>
      <c r="J263" s="4" t="n">
        <v>0</v>
      </c>
      <c r="K263" s="59" t="n">
        <v>2</v>
      </c>
      <c r="L263" s="59" t="n">
        <v>16</v>
      </c>
      <c r="M263" s="59" t="n">
        <v>3</v>
      </c>
      <c r="N263" s="59" t="n">
        <v>0</v>
      </c>
      <c r="O263" s="59" t="n">
        <v>0</v>
      </c>
      <c r="P263" s="59" t="n">
        <v>0</v>
      </c>
      <c r="Q263" s="59" t="n">
        <v>0</v>
      </c>
      <c r="R263" s="59" t="n">
        <v>0</v>
      </c>
      <c r="S263" s="59" t="n">
        <v>0</v>
      </c>
      <c r="T263" s="59" t="n">
        <v>0</v>
      </c>
      <c r="U263" s="59" t="n">
        <v>0</v>
      </c>
      <c r="V263" s="59" t="n">
        <v>0</v>
      </c>
    </row>
    <row r="264" customFormat="false" ht="13.5" hidden="false" customHeight="true" outlineLevel="0" collapsed="false">
      <c r="A264" s="68"/>
      <c r="B264" s="69"/>
      <c r="C264" s="5" t="s">
        <v>549</v>
      </c>
      <c r="D264" s="71"/>
      <c r="E264" s="71"/>
      <c r="F264" s="73" t="n">
        <f aca="false">IFERROR((F263-F262)/F262,"")</f>
        <v>0.647727272727273</v>
      </c>
      <c r="G264" s="73" t="n">
        <f aca="false">IFERROR((G263-G262)/G262,"")</f>
        <v>0.166666666666667</v>
      </c>
      <c r="H264" s="73" t="n">
        <f aca="false">IFERROR((H263-H262)/H262,"")</f>
        <v>-1</v>
      </c>
      <c r="I264" s="73" t="n">
        <f aca="false">IFERROR((I263-I262)/I262,"")</f>
        <v>-1</v>
      </c>
      <c r="J264" s="73" t="n">
        <f aca="false">IFERROR((J263-J262)/J262,"")</f>
        <v>-1</v>
      </c>
      <c r="K264" s="73" t="n">
        <f aca="false">IFERROR((K263-K262)/K262,"")</f>
        <v>-0.333333333333333</v>
      </c>
      <c r="L264" s="73" t="n">
        <f aca="false">IFERROR((L263-L262)/L262,"")</f>
        <v>0.333333333333333</v>
      </c>
      <c r="M264" s="73" t="n">
        <f aca="false">IFERROR((M263-M262)/M262,"")</f>
        <v>0</v>
      </c>
      <c r="N264" s="39" t="n">
        <f aca="false">IFERROR((N263-N262)/N262,"")</f>
        <v>-1</v>
      </c>
      <c r="O264" s="39" t="n">
        <f aca="false">IFERROR((O263-O262)/O262,"")</f>
        <v>-1</v>
      </c>
      <c r="P264" s="39" t="n">
        <f aca="false">IFERROR((P263-P262)/P262,"")</f>
        <v>-1</v>
      </c>
      <c r="Q264" s="73" t="n">
        <f aca="false">IFERROR((Q263-Q262)/Q262,"")</f>
        <v>-1</v>
      </c>
      <c r="R264" s="73" t="n">
        <f aca="false">IFERROR((R263-R262)/R262,"")</f>
        <v>-1</v>
      </c>
      <c r="S264" s="73" t="str">
        <f aca="false">IFERROR((S263-S262)/S262,"")</f>
        <v/>
      </c>
      <c r="T264" s="73" t="n">
        <f aca="false">IFERROR((T263-T262)/T262,"")</f>
        <v>-1</v>
      </c>
      <c r="U264" s="73" t="n">
        <f aca="false">IFERROR((U263-U262)/U262,"")</f>
        <v>-1</v>
      </c>
      <c r="V264" s="74" t="n">
        <f aca="false">IFERROR((V263-V262)/V262,"")</f>
        <v>-1</v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n">
        <f aca="false">IFERROR(SQRT(2*(F263-F262)^2/(F263+F262)),"")</f>
        <v>7.46838831571677</v>
      </c>
      <c r="G265" s="76" t="n">
        <f aca="false">IFERROR(SQRT(2*(G263-G262)^2/(G263+G262)),"")</f>
        <v>0.679366220486757</v>
      </c>
      <c r="H265" s="76" t="n">
        <f aca="false">IFERROR(SQRT(2*(H263-H262)^2/(H263+H262)),"")</f>
        <v>4.89897948556636</v>
      </c>
      <c r="I265" s="76" t="n">
        <f aca="false">IFERROR(SQRT(2*(I263-I262)^2/(I263+I262)),"")</f>
        <v>10.8627804912002</v>
      </c>
      <c r="J265" s="76" t="n">
        <f aca="false">IFERROR(SQRT(2*(J263-J262)^2/(J263+J262)),"")</f>
        <v>13.1909059582729</v>
      </c>
      <c r="K265" s="76" t="n">
        <f aca="false">IFERROR(SQRT(2*(K263-K262)^2/(K263+K262)),"")</f>
        <v>0.632455532033676</v>
      </c>
      <c r="L265" s="76" t="n">
        <f aca="false">IFERROR(SQRT(2*(L263-L262)^2/(L263+L262)),"")</f>
        <v>1.0690449676497</v>
      </c>
      <c r="M265" s="76" t="n">
        <f aca="false">IFERROR(SQRT(2*(M263-M262)^2/(M263+M262)),"")</f>
        <v>0</v>
      </c>
      <c r="N265" s="77" t="n">
        <f aca="false">IFERROR(SQRT(2*(N263-N262)^2/(N263+N262)),"")</f>
        <v>2</v>
      </c>
      <c r="O265" s="77" t="n">
        <f aca="false">IFERROR(SQRT(2*(O263-O262)^2/(O263+O262)),"")</f>
        <v>2.44948974278318</v>
      </c>
      <c r="P265" s="77" t="n">
        <f aca="false">IFERROR(SQRT(2*(P263-P262)^2/(P263+P262)),"")</f>
        <v>3.74165738677394</v>
      </c>
      <c r="Q265" s="76" t="n">
        <f aca="false">IFERROR(SQRT(2*(Q263-Q262)^2/(Q263+Q262)),"")</f>
        <v>1.4142135623731</v>
      </c>
      <c r="R265" s="76" t="n">
        <f aca="false">IFERROR(SQRT(2*(R263-R262)^2/(R263+R262)),"")</f>
        <v>10.770329614269</v>
      </c>
      <c r="S265" s="76" t="str">
        <f aca="false">IFERROR(SQRT(2*(S263-S262)^2/(S263+S262)),"")</f>
        <v/>
      </c>
      <c r="T265" s="76" t="n">
        <f aca="false">IFERROR(SQRT(2*(T263-T262)^2/(T263+T262)),"")</f>
        <v>4.24264068711929</v>
      </c>
      <c r="U265" s="76" t="n">
        <f aca="false">IFERROR(SQRT(2*(U263-U262)^2/(U263+U262)),"")</f>
        <v>12.0830459735946</v>
      </c>
      <c r="V265" s="78" t="n">
        <f aca="false">IFERROR(SQRT(2*(V263-V262)^2/(V263+V262)),"")</f>
        <v>3.16227766016838</v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N266" s="4"/>
      <c r="O266" s="4"/>
      <c r="P266" s="4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5" t="s">
        <v>548</v>
      </c>
      <c r="D267" s="86"/>
      <c r="E267" s="81"/>
      <c r="F267" s="5"/>
      <c r="G267" s="5"/>
      <c r="H267" s="5"/>
      <c r="I267" s="5"/>
      <c r="J267" s="5"/>
      <c r="K267" s="5"/>
      <c r="L267" s="5"/>
      <c r="M267" s="5"/>
      <c r="N267" s="4"/>
      <c r="O267" s="4"/>
      <c r="P267" s="4"/>
      <c r="Q267" s="5"/>
      <c r="R267" s="5"/>
      <c r="S267" s="5"/>
      <c r="T267" s="5"/>
      <c r="U267" s="5"/>
      <c r="V267" s="82"/>
    </row>
    <row r="268" customFormat="false" ht="13.5" hidden="false" customHeight="true" outlineLevel="0" collapsed="false">
      <c r="A268" s="68"/>
      <c r="B268" s="69"/>
      <c r="C268" s="5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N270" s="4"/>
      <c r="O270" s="4"/>
      <c r="P270" s="4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5" t="s">
        <v>548</v>
      </c>
      <c r="D271" s="86"/>
      <c r="E271" s="81"/>
      <c r="F271" s="5"/>
      <c r="G271" s="5"/>
      <c r="H271" s="5"/>
      <c r="I271" s="5"/>
      <c r="J271" s="5"/>
      <c r="K271" s="5"/>
      <c r="L271" s="5"/>
      <c r="M271" s="5"/>
      <c r="N271" s="4"/>
      <c r="O271" s="4"/>
      <c r="P271" s="4"/>
      <c r="Q271" s="5"/>
      <c r="R271" s="5"/>
      <c r="S271" s="5"/>
      <c r="T271" s="5"/>
      <c r="U271" s="5"/>
      <c r="V271" s="82"/>
    </row>
    <row r="272" customFormat="false" ht="13.5" hidden="false" customHeight="true" outlineLevel="0" collapsed="false">
      <c r="A272" s="68"/>
      <c r="B272" s="69"/>
      <c r="C272" s="5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N274" s="4"/>
      <c r="O274" s="4"/>
      <c r="P274" s="4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5" t="s">
        <v>548</v>
      </c>
      <c r="D275" s="86"/>
      <c r="E275" s="81"/>
      <c r="F275" s="5"/>
      <c r="G275" s="5"/>
      <c r="H275" s="5"/>
      <c r="I275" s="5"/>
      <c r="J275" s="5"/>
      <c r="K275" s="5"/>
      <c r="L275" s="5"/>
      <c r="M275" s="5"/>
      <c r="N275" s="4"/>
      <c r="O275" s="4"/>
      <c r="P275" s="4"/>
      <c r="Q275" s="5"/>
      <c r="R275" s="5"/>
      <c r="S275" s="5"/>
      <c r="T275" s="5"/>
      <c r="U275" s="5"/>
      <c r="V275" s="82"/>
    </row>
    <row r="276" customFormat="false" ht="13.5" hidden="false" customHeight="true" outlineLevel="0" collapsed="false">
      <c r="A276" s="68"/>
      <c r="B276" s="69"/>
      <c r="C276" s="5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N278" s="4"/>
      <c r="O278" s="4"/>
      <c r="P278" s="4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5" t="s">
        <v>548</v>
      </c>
      <c r="D279" s="86"/>
      <c r="E279" s="81"/>
      <c r="F279" s="5"/>
      <c r="G279" s="5"/>
      <c r="H279" s="5"/>
      <c r="I279" s="5"/>
      <c r="J279" s="5"/>
      <c r="K279" s="5"/>
      <c r="L279" s="5"/>
      <c r="M279" s="5"/>
      <c r="N279" s="4"/>
      <c r="O279" s="4"/>
      <c r="P279" s="4"/>
      <c r="Q279" s="5"/>
      <c r="R279" s="5"/>
      <c r="S279" s="5"/>
      <c r="T279" s="5"/>
      <c r="U279" s="5"/>
      <c r="V279" s="82"/>
    </row>
    <row r="280" customFormat="false" ht="13.5" hidden="false" customHeight="true" outlineLevel="0" collapsed="false">
      <c r="A280" s="68"/>
      <c r="B280" s="69"/>
      <c r="C280" s="5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N282" s="4"/>
      <c r="O282" s="4"/>
      <c r="P282" s="4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5" t="s">
        <v>548</v>
      </c>
      <c r="D283" s="86"/>
      <c r="E283" s="81"/>
      <c r="F283" s="5"/>
      <c r="G283" s="5"/>
      <c r="H283" s="5"/>
      <c r="I283" s="5"/>
      <c r="J283" s="5"/>
      <c r="K283" s="5"/>
      <c r="L283" s="5"/>
      <c r="M283" s="5"/>
      <c r="N283" s="4"/>
      <c r="O283" s="4"/>
      <c r="P283" s="4"/>
      <c r="Q283" s="5"/>
      <c r="R283" s="5"/>
      <c r="S283" s="5"/>
      <c r="T283" s="5"/>
      <c r="U283" s="5"/>
      <c r="V283" s="82"/>
    </row>
    <row r="284" customFormat="false" ht="13.5" hidden="false" customHeight="true" outlineLevel="0" collapsed="false">
      <c r="A284" s="68"/>
      <c r="B284" s="69"/>
      <c r="C284" s="5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N286" s="4"/>
      <c r="O286" s="4"/>
      <c r="P286" s="4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5" t="s">
        <v>548</v>
      </c>
      <c r="D287" s="86"/>
      <c r="E287" s="81"/>
      <c r="F287" s="5"/>
      <c r="G287" s="5"/>
      <c r="H287" s="5"/>
      <c r="I287" s="5"/>
      <c r="J287" s="5"/>
      <c r="K287" s="5"/>
      <c r="L287" s="5"/>
      <c r="M287" s="5"/>
      <c r="N287" s="4"/>
      <c r="O287" s="4"/>
      <c r="P287" s="4"/>
      <c r="Q287" s="5"/>
      <c r="R287" s="5"/>
      <c r="S287" s="5"/>
      <c r="T287" s="5"/>
      <c r="U287" s="5"/>
      <c r="V287" s="82"/>
    </row>
    <row r="288" customFormat="false" ht="13.5" hidden="false" customHeight="true" outlineLevel="0" collapsed="false">
      <c r="A288" s="68"/>
      <c r="B288" s="69"/>
      <c r="C288" s="5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 t="n">
        <v>45824</v>
      </c>
      <c r="E290" s="72" t="n">
        <v>0.53125</v>
      </c>
      <c r="F290" s="4" t="n">
        <v>397</v>
      </c>
      <c r="G290" s="4" t="n">
        <v>188</v>
      </c>
      <c r="H290" s="4" t="n">
        <v>66</v>
      </c>
      <c r="I290" s="4" t="n">
        <v>67</v>
      </c>
      <c r="J290" s="4" t="n">
        <v>76</v>
      </c>
      <c r="K290" s="4" t="n">
        <v>93</v>
      </c>
      <c r="L290" s="4" t="n">
        <v>53</v>
      </c>
      <c r="M290" s="4" t="n">
        <v>42</v>
      </c>
      <c r="N290" s="4" t="n">
        <v>9</v>
      </c>
      <c r="O290" s="4" t="n">
        <v>44</v>
      </c>
      <c r="P290" s="4" t="n">
        <v>13</v>
      </c>
      <c r="Q290" s="4" t="n">
        <v>35</v>
      </c>
      <c r="R290" s="4" t="n">
        <v>21</v>
      </c>
      <c r="S290" s="4" t="n">
        <v>11</v>
      </c>
      <c r="T290" s="4" t="n">
        <v>5</v>
      </c>
      <c r="U290" s="4" t="n">
        <v>16</v>
      </c>
      <c r="V290" s="4" t="n">
        <v>55</v>
      </c>
    </row>
    <row r="291" customFormat="false" ht="13.5" hidden="false" customHeight="true" outlineLevel="0" collapsed="false">
      <c r="A291" s="68"/>
      <c r="B291" s="69"/>
      <c r="C291" s="5" t="s">
        <v>548</v>
      </c>
      <c r="D291" s="71"/>
      <c r="E291" s="71"/>
      <c r="F291" s="4" t="n">
        <v>391</v>
      </c>
      <c r="G291" s="4" t="n">
        <v>173</v>
      </c>
      <c r="H291" s="4" t="n">
        <v>71</v>
      </c>
      <c r="I291" s="4" t="n">
        <v>64</v>
      </c>
      <c r="J291" s="4" t="n">
        <v>83</v>
      </c>
      <c r="K291" s="4" t="n">
        <v>76</v>
      </c>
      <c r="L291" s="4" t="n">
        <v>53</v>
      </c>
      <c r="M291" s="4" t="n">
        <v>44</v>
      </c>
      <c r="N291" s="4" t="n">
        <v>9</v>
      </c>
      <c r="O291" s="4" t="n">
        <v>49</v>
      </c>
      <c r="P291" s="4" t="n">
        <v>13</v>
      </c>
      <c r="Q291" s="4" t="n">
        <v>28</v>
      </c>
      <c r="R291" s="4" t="n">
        <v>26</v>
      </c>
      <c r="S291" s="4" t="n">
        <v>10</v>
      </c>
      <c r="T291" s="4" t="n">
        <v>6</v>
      </c>
      <c r="U291" s="4" t="n">
        <v>17</v>
      </c>
      <c r="V291" s="4" t="n">
        <v>60</v>
      </c>
    </row>
    <row r="292" customFormat="false" ht="13.5" hidden="false" customHeight="true" outlineLevel="0" collapsed="false">
      <c r="A292" s="68"/>
      <c r="B292" s="69"/>
      <c r="C292" s="5" t="s">
        <v>549</v>
      </c>
      <c r="D292" s="71"/>
      <c r="E292" s="71"/>
      <c r="F292" s="73" t="n">
        <f aca="false">IFERROR((F291-F290)/F290,"")</f>
        <v>-0.0151133501259446</v>
      </c>
      <c r="G292" s="73" t="n">
        <f aca="false">IFERROR((G291-G290)/G290,"")</f>
        <v>-0.0797872340425532</v>
      </c>
      <c r="H292" s="73" t="n">
        <f aca="false">IFERROR((H291-H290)/H290,"")</f>
        <v>0.0757575757575758</v>
      </c>
      <c r="I292" s="73" t="n">
        <f aca="false">IFERROR((I291-I290)/I290,"")</f>
        <v>-0.0447761194029851</v>
      </c>
      <c r="J292" s="73" t="n">
        <f aca="false">IFERROR((J291-J290)/J290,"")</f>
        <v>0.0921052631578947</v>
      </c>
      <c r="K292" s="73" t="n">
        <f aca="false">IFERROR((K291-K290)/K290,"")</f>
        <v>-0.182795698924731</v>
      </c>
      <c r="L292" s="73" t="n">
        <f aca="false">IFERROR((L291-L290)/L290,"")</f>
        <v>0</v>
      </c>
      <c r="M292" s="73" t="n">
        <f aca="false">IFERROR((M291-M290)/M290,"")</f>
        <v>0.0476190476190476</v>
      </c>
      <c r="N292" s="39" t="n">
        <f aca="false">IFERROR((N291-N290)/N290,"")</f>
        <v>0</v>
      </c>
      <c r="O292" s="39" t="n">
        <f aca="false">IFERROR((O291-O290)/O290,"")</f>
        <v>0.113636363636364</v>
      </c>
      <c r="P292" s="39" t="n">
        <f aca="false">IFERROR((P291-P290)/P290,"")</f>
        <v>0</v>
      </c>
      <c r="Q292" s="73" t="n">
        <f aca="false">IFERROR((Q291-Q290)/Q290,"")</f>
        <v>-0.2</v>
      </c>
      <c r="R292" s="73" t="n">
        <f aca="false">IFERROR((R291-R290)/R290,"")</f>
        <v>0.238095238095238</v>
      </c>
      <c r="S292" s="73" t="n">
        <f aca="false">IFERROR((S291-S290)/S290,"")</f>
        <v>-0.0909090909090909</v>
      </c>
      <c r="T292" s="73" t="n">
        <f aca="false">IFERROR((T291-T290)/T290,"")</f>
        <v>0.2</v>
      </c>
      <c r="U292" s="73" t="n">
        <f aca="false">IFERROR((U291-U290)/U290,"")</f>
        <v>0.0625</v>
      </c>
      <c r="V292" s="74" t="n">
        <f aca="false">IFERROR((V291-V290)/V290,"")</f>
        <v>0.0909090909090909</v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n">
        <f aca="false">IFERROR(SQRT(2*(F291-F290)^2/(F291+F290)),"")</f>
        <v>0.302275633115927</v>
      </c>
      <c r="G293" s="76" t="n">
        <f aca="false">IFERROR(SQRT(2*(G291-G290)^2/(G291+G290)),"")</f>
        <v>1.11648439134718</v>
      </c>
      <c r="H293" s="76" t="n">
        <f aca="false">IFERROR(SQRT(2*(H291-H290)^2/(H291+H290)),"")</f>
        <v>0.604122093330177</v>
      </c>
      <c r="I293" s="76" t="n">
        <f aca="false">IFERROR(SQRT(2*(I291-I290)^2/(I291+I290)),"")</f>
        <v>0.370681237929129</v>
      </c>
      <c r="J293" s="76" t="n">
        <f aca="false">IFERROR(SQRT(2*(J291-J290)^2/(J291+J290)),"")</f>
        <v>0.785081015728862</v>
      </c>
      <c r="K293" s="76" t="n">
        <f aca="false">IFERROR(SQRT(2*(K291-K290)^2/(K291+K290)),"")</f>
        <v>1.84935619694943</v>
      </c>
      <c r="L293" s="76" t="n">
        <f aca="false">IFERROR(SQRT(2*(L291-L290)^2/(L291+L290)),"")</f>
        <v>0</v>
      </c>
      <c r="M293" s="76" t="n">
        <f aca="false">IFERROR(SQRT(2*(M291-M290)^2/(M291+M290)),"")</f>
        <v>0.304997140665209</v>
      </c>
      <c r="N293" s="77" t="n">
        <f aca="false">IFERROR(SQRT(2*(N291-N290)^2/(N291+N290)),"")</f>
        <v>0</v>
      </c>
      <c r="O293" s="77" t="n">
        <f aca="false">IFERROR(SQRT(2*(O291-O290)^2/(O291+O290)),"")</f>
        <v>0.733235575106766</v>
      </c>
      <c r="P293" s="77" t="n">
        <f aca="false">IFERROR(SQRT(2*(P291-P290)^2/(P291+P290)),"")</f>
        <v>0</v>
      </c>
      <c r="Q293" s="76" t="n">
        <f aca="false">IFERROR(SQRT(2*(Q291-Q290)^2/(Q291+Q290)),"")</f>
        <v>1.24721912892465</v>
      </c>
      <c r="R293" s="76" t="n">
        <f aca="false">IFERROR(SQRT(2*(R291-R290)^2/(R291+R290)),"")</f>
        <v>1.03142124625879</v>
      </c>
      <c r="S293" s="76" t="n">
        <f aca="false">IFERROR(SQRT(2*(S291-S290)^2/(S291+S290)),"")</f>
        <v>0.308606699924184</v>
      </c>
      <c r="T293" s="76" t="n">
        <f aca="false">IFERROR(SQRT(2*(T291-T290)^2/(T291+T290)),"")</f>
        <v>0.426401432711221</v>
      </c>
      <c r="U293" s="76" t="n">
        <f aca="false">IFERROR(SQRT(2*(U291-U290)^2/(U291+U290)),"")</f>
        <v>0.246182981958665</v>
      </c>
      <c r="V293" s="78" t="n">
        <f aca="false">IFERROR(SQRT(2*(V291-V290)^2/(V291+V290)),"")</f>
        <v>0.659380473395787</v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 t="n">
        <v>45826</v>
      </c>
      <c r="E294" s="72" t="n">
        <v>0.65625</v>
      </c>
      <c r="F294" s="4" t="n">
        <v>353</v>
      </c>
      <c r="G294" s="4" t="n">
        <v>94</v>
      </c>
      <c r="H294" s="4" t="n">
        <v>149</v>
      </c>
      <c r="I294" s="4" t="n">
        <v>80</v>
      </c>
      <c r="J294" s="4" t="n">
        <v>30</v>
      </c>
      <c r="K294" s="4" t="n">
        <v>5</v>
      </c>
      <c r="L294" s="4" t="n">
        <v>76</v>
      </c>
      <c r="M294" s="4" t="n">
        <v>13</v>
      </c>
      <c r="N294" s="4" t="n">
        <v>43</v>
      </c>
      <c r="O294" s="4" t="n">
        <v>93</v>
      </c>
      <c r="P294" s="4" t="n">
        <v>13</v>
      </c>
      <c r="Q294" s="4" t="n">
        <v>25</v>
      </c>
      <c r="R294" s="4" t="n">
        <v>2</v>
      </c>
      <c r="S294" s="4" t="n">
        <v>53</v>
      </c>
      <c r="T294" s="4" t="n">
        <v>21</v>
      </c>
      <c r="U294" s="4" t="n">
        <v>3</v>
      </c>
      <c r="V294" s="4" t="n">
        <v>6</v>
      </c>
    </row>
    <row r="295" customFormat="false" ht="13.5" hidden="false" customHeight="true" outlineLevel="0" collapsed="false">
      <c r="A295" s="68"/>
      <c r="B295" s="69"/>
      <c r="C295" s="5" t="s">
        <v>548</v>
      </c>
      <c r="D295" s="71"/>
      <c r="E295" s="71"/>
      <c r="F295" s="4" t="n">
        <v>343</v>
      </c>
      <c r="G295" s="4" t="n">
        <v>92</v>
      </c>
      <c r="H295" s="4" t="n">
        <v>149</v>
      </c>
      <c r="I295" s="4" t="n">
        <v>74</v>
      </c>
      <c r="J295" s="4" t="n">
        <v>28</v>
      </c>
      <c r="K295" s="4" t="n">
        <v>6</v>
      </c>
      <c r="L295" s="4" t="n">
        <v>73</v>
      </c>
      <c r="M295" s="4" t="n">
        <v>13</v>
      </c>
      <c r="N295" s="4" t="n">
        <v>43</v>
      </c>
      <c r="O295" s="4" t="n">
        <v>93</v>
      </c>
      <c r="P295" s="4" t="n">
        <v>13</v>
      </c>
      <c r="Q295" s="4" t="n">
        <v>24</v>
      </c>
      <c r="R295" s="4" t="n">
        <v>2</v>
      </c>
      <c r="S295" s="4" t="n">
        <v>48</v>
      </c>
      <c r="T295" s="4" t="n">
        <v>19</v>
      </c>
      <c r="U295" s="4" t="n">
        <v>3</v>
      </c>
      <c r="V295" s="4" t="n">
        <v>6</v>
      </c>
    </row>
    <row r="296" customFormat="false" ht="13.5" hidden="false" customHeight="true" outlineLevel="0" collapsed="false">
      <c r="A296" s="68"/>
      <c r="B296" s="69"/>
      <c r="C296" s="5" t="s">
        <v>549</v>
      </c>
      <c r="D296" s="71"/>
      <c r="E296" s="71"/>
      <c r="F296" s="73" t="n">
        <f aca="false">IFERROR((F295-F294)/F294,"")</f>
        <v>-0.028328611898017</v>
      </c>
      <c r="G296" s="73" t="n">
        <f aca="false">IFERROR((G295-G294)/G294,"")</f>
        <v>-0.0212765957446809</v>
      </c>
      <c r="H296" s="73" t="n">
        <f aca="false">IFERROR((H295-H294)/H294,"")</f>
        <v>0</v>
      </c>
      <c r="I296" s="73" t="n">
        <f aca="false">IFERROR((I295-I294)/I294,"")</f>
        <v>-0.075</v>
      </c>
      <c r="J296" s="73" t="n">
        <f aca="false">IFERROR((J295-J294)/J294,"")</f>
        <v>-0.0666666666666667</v>
      </c>
      <c r="K296" s="73" t="n">
        <f aca="false">IFERROR((K295-K294)/K294,"")</f>
        <v>0.2</v>
      </c>
      <c r="L296" s="73" t="n">
        <f aca="false">IFERROR((L295-L294)/L294,"")</f>
        <v>-0.0394736842105263</v>
      </c>
      <c r="M296" s="73" t="n">
        <f aca="false">IFERROR((M295-M294)/M294,"")</f>
        <v>0</v>
      </c>
      <c r="N296" s="39" t="n">
        <f aca="false">IFERROR((N295-N294)/N294,"")</f>
        <v>0</v>
      </c>
      <c r="O296" s="39" t="n">
        <f aca="false">IFERROR((O295-O294)/O294,"")</f>
        <v>0</v>
      </c>
      <c r="P296" s="39" t="n">
        <f aca="false">IFERROR((P295-P294)/P294,"")</f>
        <v>0</v>
      </c>
      <c r="Q296" s="73" t="n">
        <f aca="false">IFERROR((Q295-Q294)/Q294,"")</f>
        <v>-0.04</v>
      </c>
      <c r="R296" s="73" t="n">
        <f aca="false">IFERROR((R295-R294)/R294,"")</f>
        <v>0</v>
      </c>
      <c r="S296" s="73" t="n">
        <f aca="false">IFERROR((S295-S294)/S294,"")</f>
        <v>-0.0943396226415094</v>
      </c>
      <c r="T296" s="73" t="n">
        <f aca="false">IFERROR((T295-T294)/T294,"")</f>
        <v>-0.0952380952380952</v>
      </c>
      <c r="U296" s="73" t="n">
        <f aca="false">IFERROR((U295-U294)/U294,"")</f>
        <v>0</v>
      </c>
      <c r="V296" s="74" t="n">
        <f aca="false">IFERROR((V295-V294)/V294,"")</f>
        <v>0</v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n">
        <f aca="false">IFERROR(SQRT(2*(F295-F294)^2/(F295+F294)),"")</f>
        <v>0.536056267418897</v>
      </c>
      <c r="G297" s="76" t="n">
        <f aca="false">IFERROR(SQRT(2*(G295-G294)^2/(G295+G294)),"")</f>
        <v>0.207390338946085</v>
      </c>
      <c r="H297" s="76" t="n">
        <f aca="false">IFERROR(SQRT(2*(H295-H294)^2/(H295+H294)),"")</f>
        <v>0</v>
      </c>
      <c r="I297" s="76" t="n">
        <f aca="false">IFERROR(SQRT(2*(I295-I294)^2/(I295+I294)),"")</f>
        <v>0.683763458757828</v>
      </c>
      <c r="J297" s="76" t="n">
        <f aca="false">IFERROR(SQRT(2*(J295-J294)^2/(J295+J294)),"")</f>
        <v>0.371390676354104</v>
      </c>
      <c r="K297" s="76" t="n">
        <f aca="false">IFERROR(SQRT(2*(K295-K294)^2/(K295+K294)),"")</f>
        <v>0.426401432711221</v>
      </c>
      <c r="L297" s="76" t="n">
        <f aca="false">IFERROR(SQRT(2*(L295-L294)^2/(L295+L294)),"")</f>
        <v>0.347570667818095</v>
      </c>
      <c r="M297" s="76" t="n">
        <f aca="false">IFERROR(SQRT(2*(M295-M294)^2/(M295+M294)),"")</f>
        <v>0</v>
      </c>
      <c r="N297" s="77" t="n">
        <f aca="false">IFERROR(SQRT(2*(N295-N294)^2/(N295+N294)),"")</f>
        <v>0</v>
      </c>
      <c r="O297" s="77" t="n">
        <f aca="false">IFERROR(SQRT(2*(O295-O294)^2/(O295+O294)),"")</f>
        <v>0</v>
      </c>
      <c r="P297" s="77" t="n">
        <f aca="false">IFERROR(SQRT(2*(P295-P294)^2/(P295+P294)),"")</f>
        <v>0</v>
      </c>
      <c r="Q297" s="76" t="n">
        <f aca="false">IFERROR(SQRT(2*(Q295-Q294)^2/(Q295+Q294)),"")</f>
        <v>0.202030508910442</v>
      </c>
      <c r="R297" s="76" t="n">
        <f aca="false">IFERROR(SQRT(2*(R295-R294)^2/(R295+R294)),"")</f>
        <v>0</v>
      </c>
      <c r="S297" s="76" t="n">
        <f aca="false">IFERROR(SQRT(2*(S295-S294)^2/(S295+S294)),"")</f>
        <v>0.703597544730292</v>
      </c>
      <c r="T297" s="76" t="n">
        <f aca="false">IFERROR(SQRT(2*(T295-T294)^2/(T295+T294)),"")</f>
        <v>0.447213595499958</v>
      </c>
      <c r="U297" s="76" t="n">
        <f aca="false">IFERROR(SQRT(2*(U295-U294)^2/(U295+U294)),"")</f>
        <v>0</v>
      </c>
      <c r="V297" s="78" t="n">
        <f aca="false">IFERROR(SQRT(2*(V295-V294)^2/(V295+V294)),"")</f>
        <v>0</v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 t="n">
        <v>45827</v>
      </c>
      <c r="E298" s="72" t="n">
        <v>0.322916666666667</v>
      </c>
      <c r="F298" s="4" t="n">
        <v>157</v>
      </c>
      <c r="G298" s="4" t="n">
        <v>86</v>
      </c>
      <c r="H298" s="4" t="n">
        <v>65</v>
      </c>
      <c r="I298" s="4" t="n">
        <v>0</v>
      </c>
      <c r="J298" s="4" t="n">
        <v>6</v>
      </c>
      <c r="K298" s="4" t="n">
        <v>20</v>
      </c>
      <c r="L298" s="4" t="n">
        <v>66</v>
      </c>
      <c r="M298" s="4" t="n">
        <v>0</v>
      </c>
      <c r="N298" s="4" t="n">
        <v>0</v>
      </c>
      <c r="O298" s="4" t="n">
        <v>63</v>
      </c>
      <c r="P298" s="4" t="n">
        <v>2</v>
      </c>
      <c r="Q298" s="4" t="n">
        <v>0</v>
      </c>
      <c r="R298" s="4" t="n">
        <v>0</v>
      </c>
      <c r="S298" s="4" t="n">
        <v>0</v>
      </c>
      <c r="T298" s="4" t="n">
        <v>2</v>
      </c>
      <c r="U298" s="4" t="n">
        <v>0</v>
      </c>
      <c r="V298" s="4" t="n">
        <v>4</v>
      </c>
    </row>
    <row r="299" customFormat="false" ht="13.5" hidden="false" customHeight="true" outlineLevel="0" collapsed="false">
      <c r="A299" s="68"/>
      <c r="B299" s="69"/>
      <c r="C299" s="5" t="s">
        <v>548</v>
      </c>
      <c r="D299" s="71"/>
      <c r="E299" s="71"/>
      <c r="F299" s="4" t="n">
        <v>159</v>
      </c>
      <c r="G299" s="4" t="n">
        <v>85</v>
      </c>
      <c r="H299" s="4" t="n">
        <v>68</v>
      </c>
      <c r="I299" s="4" t="n">
        <v>0</v>
      </c>
      <c r="J299" s="4" t="n">
        <v>6</v>
      </c>
      <c r="K299" s="4" t="n">
        <v>19</v>
      </c>
      <c r="L299" s="4" t="n">
        <v>65</v>
      </c>
      <c r="M299" s="4" t="n">
        <v>1</v>
      </c>
      <c r="N299" s="4" t="n">
        <v>0</v>
      </c>
      <c r="O299" s="4" t="n">
        <v>66</v>
      </c>
      <c r="P299" s="4" t="n">
        <v>2</v>
      </c>
      <c r="Q299" s="4" t="n">
        <v>0</v>
      </c>
      <c r="R299" s="4" t="n">
        <v>0</v>
      </c>
      <c r="S299" s="4" t="n">
        <v>0</v>
      </c>
      <c r="T299" s="4" t="n">
        <v>2</v>
      </c>
      <c r="U299" s="4" t="n">
        <v>0</v>
      </c>
      <c r="V299" s="4" t="n">
        <v>4</v>
      </c>
    </row>
    <row r="300" customFormat="false" ht="13.5" hidden="false" customHeight="true" outlineLevel="0" collapsed="false">
      <c r="A300" s="68"/>
      <c r="B300" s="69"/>
      <c r="C300" s="5" t="s">
        <v>549</v>
      </c>
      <c r="D300" s="71"/>
      <c r="E300" s="71"/>
      <c r="F300" s="73" t="n">
        <f aca="false">IFERROR((F299-F298)/F298,"")</f>
        <v>0.0127388535031847</v>
      </c>
      <c r="G300" s="73" t="n">
        <f aca="false">IFERROR((G299-G298)/G298,"")</f>
        <v>-0.0116279069767442</v>
      </c>
      <c r="H300" s="73" t="n">
        <f aca="false">IFERROR((H299-H298)/H298,"")</f>
        <v>0.0461538461538462</v>
      </c>
      <c r="I300" s="73" t="str">
        <f aca="false">IFERROR((I299-I298)/I298,"")</f>
        <v/>
      </c>
      <c r="J300" s="73" t="n">
        <f aca="false">IFERROR((J299-J298)/J298,"")</f>
        <v>0</v>
      </c>
      <c r="K300" s="73" t="n">
        <f aca="false">IFERROR((K299-K298)/K298,"")</f>
        <v>-0.05</v>
      </c>
      <c r="L300" s="73" t="n">
        <f aca="false">IFERROR((L299-L298)/L298,"")</f>
        <v>-0.0151515151515152</v>
      </c>
      <c r="M300" s="73" t="str">
        <f aca="false">IFERROR((M299-M298)/M298,"")</f>
        <v/>
      </c>
      <c r="N300" s="39" t="str">
        <f aca="false">IFERROR((N299-N298)/N298,"")</f>
        <v/>
      </c>
      <c r="O300" s="39" t="n">
        <f aca="false">IFERROR((O299-O298)/O298,"")</f>
        <v>0.0476190476190476</v>
      </c>
      <c r="P300" s="39" t="n">
        <f aca="false">IFERROR((P299-P298)/P298,"")</f>
        <v>0</v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n">
        <f aca="false">IFERROR((T299-T298)/T298,"")</f>
        <v>0</v>
      </c>
      <c r="U300" s="73" t="str">
        <f aca="false">IFERROR((U299-U298)/U298,"")</f>
        <v/>
      </c>
      <c r="V300" s="74" t="n">
        <f aca="false">IFERROR((V299-V298)/V298,"")</f>
        <v>0</v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n">
        <f aca="false">IFERROR(SQRT(2*(F299-F298)^2/(F299+F298)),"")</f>
        <v>0.159111456835146</v>
      </c>
      <c r="G301" s="76" t="n">
        <f aca="false">IFERROR(SQRT(2*(G299-G298)^2/(G299+G298)),"")</f>
        <v>0.108147614087175</v>
      </c>
      <c r="H301" s="76" t="n">
        <f aca="false">IFERROR(SQRT(2*(H299-H298)^2/(H299+H298)),"")</f>
        <v>0.36788360369098</v>
      </c>
      <c r="I301" s="76" t="str">
        <f aca="false">IFERROR(SQRT(2*(I299-I298)^2/(I299+I298)),"")</f>
        <v/>
      </c>
      <c r="J301" s="76" t="n">
        <f aca="false">IFERROR(SQRT(2*(J299-J298)^2/(J299+J298)),"")</f>
        <v>0</v>
      </c>
      <c r="K301" s="76" t="n">
        <f aca="false">IFERROR(SQRT(2*(K299-K298)^2/(K299+K298)),"")</f>
        <v>0.226455406828919</v>
      </c>
      <c r="L301" s="76" t="n">
        <f aca="false">IFERROR(SQRT(2*(L299-L298)^2/(L299+L298)),"")</f>
        <v>0.123560412643043</v>
      </c>
      <c r="M301" s="76" t="n">
        <f aca="false">IFERROR(SQRT(2*(M299-M298)^2/(M299+M298)),"")</f>
        <v>1.4142135623731</v>
      </c>
      <c r="N301" s="77" t="str">
        <f aca="false">IFERROR(SQRT(2*(N299-N298)^2/(N299+N298)),"")</f>
        <v/>
      </c>
      <c r="O301" s="77" t="n">
        <f aca="false">IFERROR(SQRT(2*(O299-O298)^2/(O299+O298)),"")</f>
        <v>0.373543683818814</v>
      </c>
      <c r="P301" s="77" t="n">
        <f aca="false">IFERROR(SQRT(2*(P299-P298)^2/(P299+P298)),"")</f>
        <v>0</v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n">
        <f aca="false">IFERROR(SQRT(2*(T299-T298)^2/(T299+T298)),"")</f>
        <v>0</v>
      </c>
      <c r="U301" s="76" t="str">
        <f aca="false">IFERROR(SQRT(2*(U299-U298)^2/(U299+U298)),"")</f>
        <v/>
      </c>
      <c r="V301" s="78" t="n">
        <f aca="false">IFERROR(SQRT(2*(V299-V298)^2/(V299+V298)),"")</f>
        <v>0</v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 t="n">
        <v>45765</v>
      </c>
      <c r="E302" s="72" t="n">
        <v>0.322916666666667</v>
      </c>
      <c r="F302" s="4" t="n">
        <v>433</v>
      </c>
      <c r="G302" s="4" t="n">
        <v>63</v>
      </c>
      <c r="H302" s="4" t="n">
        <v>113</v>
      </c>
      <c r="I302" s="4" t="n">
        <v>128</v>
      </c>
      <c r="J302" s="4" t="n">
        <v>129</v>
      </c>
      <c r="K302" s="4" t="n">
        <v>18</v>
      </c>
      <c r="L302" s="4" t="n">
        <v>44</v>
      </c>
      <c r="M302" s="4" t="n">
        <v>1</v>
      </c>
      <c r="N302" s="4" t="n">
        <v>16</v>
      </c>
      <c r="O302" s="4" t="n">
        <v>15</v>
      </c>
      <c r="P302" s="4" t="n">
        <v>82</v>
      </c>
      <c r="Q302" s="4" t="n">
        <v>5</v>
      </c>
      <c r="R302" s="4" t="n">
        <v>96</v>
      </c>
      <c r="S302" s="4" t="n">
        <v>27</v>
      </c>
      <c r="T302" s="4" t="n">
        <v>74</v>
      </c>
      <c r="U302" s="4" t="n">
        <v>47</v>
      </c>
      <c r="V302" s="4" t="n">
        <v>8</v>
      </c>
    </row>
    <row r="303" customFormat="false" ht="13.5" hidden="false" customHeight="true" outlineLevel="0" collapsed="false">
      <c r="A303" s="68"/>
      <c r="B303" s="69"/>
      <c r="C303" s="5" t="s">
        <v>548</v>
      </c>
      <c r="D303" s="71"/>
      <c r="E303" s="71"/>
      <c r="F303" s="4" t="n">
        <v>396</v>
      </c>
      <c r="G303" s="4" t="n">
        <v>55</v>
      </c>
      <c r="H303" s="4" t="n">
        <v>129</v>
      </c>
      <c r="I303" s="4" t="n">
        <v>96</v>
      </c>
      <c r="J303" s="4" t="n">
        <v>116</v>
      </c>
      <c r="K303" s="59" t="n">
        <v>17</v>
      </c>
      <c r="L303" s="59" t="n">
        <v>37</v>
      </c>
      <c r="M303" s="59" t="n">
        <v>1</v>
      </c>
      <c r="N303" s="59" t="n">
        <v>16</v>
      </c>
      <c r="O303" s="59" t="n">
        <v>15</v>
      </c>
      <c r="P303" s="59" t="n">
        <v>98</v>
      </c>
      <c r="Q303" s="59" t="n">
        <v>1</v>
      </c>
      <c r="R303" s="59" t="n">
        <v>94</v>
      </c>
      <c r="S303" s="59" t="n">
        <v>1</v>
      </c>
      <c r="T303" s="59" t="n">
        <v>69</v>
      </c>
      <c r="U303" s="59" t="n">
        <v>46</v>
      </c>
      <c r="V303" s="59" t="n">
        <v>1</v>
      </c>
    </row>
    <row r="304" customFormat="false" ht="13.5" hidden="false" customHeight="true" outlineLevel="0" collapsed="false">
      <c r="A304" s="68"/>
      <c r="B304" s="69"/>
      <c r="C304" s="5" t="s">
        <v>549</v>
      </c>
      <c r="D304" s="71"/>
      <c r="E304" s="71"/>
      <c r="F304" s="73" t="n">
        <f aca="false">IFERROR((F303-F302)/F302,"")</f>
        <v>-0.0854503464203233</v>
      </c>
      <c r="G304" s="73" t="n">
        <f aca="false">IFERROR((G303-G302)/G302,"")</f>
        <v>-0.126984126984127</v>
      </c>
      <c r="H304" s="73" t="n">
        <f aca="false">IFERROR((H303-H302)/H302,"")</f>
        <v>0.141592920353982</v>
      </c>
      <c r="I304" s="73" t="n">
        <f aca="false">IFERROR((I303-I302)/I302,"")</f>
        <v>-0.25</v>
      </c>
      <c r="J304" s="73" t="n">
        <f aca="false">IFERROR((J303-J302)/J302,"")</f>
        <v>-0.10077519379845</v>
      </c>
      <c r="K304" s="73" t="n">
        <f aca="false">IFERROR((K303-K302)/K302,"")</f>
        <v>-0.0555555555555556</v>
      </c>
      <c r="L304" s="73" t="n">
        <f aca="false">IFERROR((L303-L302)/L302,"")</f>
        <v>-0.159090909090909</v>
      </c>
      <c r="M304" s="73" t="n">
        <f aca="false">IFERROR((M303-M302)/M302,"")</f>
        <v>0</v>
      </c>
      <c r="N304" s="39" t="n">
        <f aca="false">IFERROR((N303-N302)/N302,"")</f>
        <v>0</v>
      </c>
      <c r="O304" s="39" t="n">
        <f aca="false">IFERROR((O303-O302)/O302,"")</f>
        <v>0</v>
      </c>
      <c r="P304" s="39" t="n">
        <f aca="false">IFERROR((P303-P302)/P302,"")</f>
        <v>0.195121951219512</v>
      </c>
      <c r="Q304" s="73" t="n">
        <f aca="false">IFERROR((Q303-Q302)/Q302,"")</f>
        <v>-0.8</v>
      </c>
      <c r="R304" s="73" t="n">
        <f aca="false">IFERROR((R303-R302)/R302,"")</f>
        <v>-0.0208333333333333</v>
      </c>
      <c r="S304" s="73" t="n">
        <f aca="false">IFERROR((S303-S302)/S302,"")</f>
        <v>-0.962962962962963</v>
      </c>
      <c r="T304" s="73" t="n">
        <f aca="false">IFERROR((T303-T302)/T302,"")</f>
        <v>-0.0675675675675676</v>
      </c>
      <c r="U304" s="73" t="n">
        <f aca="false">IFERROR((U303-U302)/U302,"")</f>
        <v>-0.0212765957446809</v>
      </c>
      <c r="V304" s="74" t="n">
        <f aca="false">IFERROR((V303-V302)/V302,"")</f>
        <v>-0.875</v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n">
        <f aca="false">IFERROR(SQRT(2*(F303-F302)^2/(F303+F302)),"")</f>
        <v>1.81735368792663</v>
      </c>
      <c r="G305" s="76" t="n">
        <f aca="false">IFERROR(SQRT(2*(G303-G302)^2/(G303+G302)),"")</f>
        <v>1.04151128784659</v>
      </c>
      <c r="H305" s="76" t="n">
        <f aca="false">IFERROR(SQRT(2*(H303-H302)^2/(H303+H302)),"")</f>
        <v>1.45454545454545</v>
      </c>
      <c r="I305" s="76" t="n">
        <f aca="false">IFERROR(SQRT(2*(I303-I302)^2/(I303+I302)),"")</f>
        <v>3.02371578407382</v>
      </c>
      <c r="J305" s="76" t="n">
        <f aca="false">IFERROR(SQRT(2*(J303-J302)^2/(J303+J302)),"")</f>
        <v>1.17456027377683</v>
      </c>
      <c r="K305" s="76" t="n">
        <f aca="false">IFERROR(SQRT(2*(K303-K302)^2/(K303+K302)),"")</f>
        <v>0.239045721866879</v>
      </c>
      <c r="L305" s="76" t="n">
        <f aca="false">IFERROR(SQRT(2*(L303-L302)^2/(L303+L302)),"")</f>
        <v>1.09994388184574</v>
      </c>
      <c r="M305" s="76" t="n">
        <f aca="false">IFERROR(SQRT(2*(M303-M302)^2/(M303+M302)),"")</f>
        <v>0</v>
      </c>
      <c r="N305" s="77" t="n">
        <f aca="false">IFERROR(SQRT(2*(N303-N302)^2/(N303+N302)),"")</f>
        <v>0</v>
      </c>
      <c r="O305" s="77" t="n">
        <f aca="false">IFERROR(SQRT(2*(O303-O302)^2/(O303+O302)),"")</f>
        <v>0</v>
      </c>
      <c r="P305" s="77" t="n">
        <f aca="false">IFERROR(SQRT(2*(P303-P302)^2/(P303+P302)),"")</f>
        <v>1.68654808542314</v>
      </c>
      <c r="Q305" s="76" t="n">
        <f aca="false">IFERROR(SQRT(2*(Q303-Q302)^2/(Q303+Q302)),"")</f>
        <v>2.3094010767585</v>
      </c>
      <c r="R305" s="76" t="n">
        <f aca="false">IFERROR(SQRT(2*(R303-R302)^2/(R303+R302)),"")</f>
        <v>0.205195670417031</v>
      </c>
      <c r="S305" s="76" t="n">
        <f aca="false">IFERROR(SQRT(2*(S303-S302)^2/(S303+S302)),"")</f>
        <v>6.94879228972303</v>
      </c>
      <c r="T305" s="76" t="n">
        <f aca="false">IFERROR(SQRT(2*(T303-T302)^2/(T303+T302)),"")</f>
        <v>0.591312395989083</v>
      </c>
      <c r="U305" s="76" t="n">
        <f aca="false">IFERROR(SQRT(2*(U303-U302)^2/(U303+U302)),"")</f>
        <v>0.146647115021353</v>
      </c>
      <c r="V305" s="78" t="n">
        <f aca="false">IFERROR(SQRT(2*(V303-V302)^2/(V303+V302)),"")</f>
        <v>3.29983164553722</v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N306" s="4"/>
      <c r="O306" s="4"/>
      <c r="P306" s="4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5" t="s">
        <v>548</v>
      </c>
      <c r="D307" s="86"/>
      <c r="E307" s="81"/>
      <c r="F307" s="5"/>
      <c r="G307" s="5"/>
      <c r="H307" s="5"/>
      <c r="I307" s="5"/>
      <c r="J307" s="5"/>
      <c r="K307" s="5"/>
      <c r="L307" s="5"/>
      <c r="M307" s="5"/>
      <c r="N307" s="4"/>
      <c r="O307" s="4"/>
      <c r="P307" s="4"/>
      <c r="Q307" s="5"/>
      <c r="R307" s="5"/>
      <c r="S307" s="5"/>
      <c r="T307" s="5"/>
      <c r="U307" s="5"/>
      <c r="V307" s="82"/>
    </row>
    <row r="308" customFormat="false" ht="13.5" hidden="false" customHeight="true" outlineLevel="0" collapsed="false">
      <c r="A308" s="68"/>
      <c r="B308" s="69"/>
      <c r="C308" s="5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N310" s="4"/>
      <c r="O310" s="4"/>
      <c r="P310" s="4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5" t="s">
        <v>548</v>
      </c>
      <c r="D311" s="86"/>
      <c r="E311" s="81"/>
      <c r="F311" s="5"/>
      <c r="G311" s="5"/>
      <c r="H311" s="5"/>
      <c r="I311" s="5"/>
      <c r="J311" s="5"/>
      <c r="K311" s="5"/>
      <c r="L311" s="5"/>
      <c r="M311" s="5"/>
      <c r="N311" s="4"/>
      <c r="O311" s="4"/>
      <c r="P311" s="4"/>
      <c r="Q311" s="5"/>
      <c r="R311" s="5"/>
      <c r="S311" s="5"/>
      <c r="T311" s="5"/>
      <c r="U311" s="5"/>
      <c r="V311" s="82"/>
    </row>
    <row r="312" customFormat="false" ht="13.5" hidden="false" customHeight="true" outlineLevel="0" collapsed="false">
      <c r="A312" s="68"/>
      <c r="B312" s="69"/>
      <c r="C312" s="5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 t="n">
        <v>45827</v>
      </c>
      <c r="E314" s="72" t="n">
        <v>0.53125</v>
      </c>
      <c r="F314" s="57" t="n">
        <v>369</v>
      </c>
      <c r="G314" s="4" t="n">
        <v>162</v>
      </c>
      <c r="H314" s="4" t="n">
        <v>176</v>
      </c>
      <c r="I314" s="4" t="n">
        <v>0</v>
      </c>
      <c r="J314" s="4" t="n">
        <v>31</v>
      </c>
      <c r="K314" s="4" t="n">
        <v>22</v>
      </c>
      <c r="L314" s="4" t="n">
        <v>140</v>
      </c>
      <c r="M314" s="4" t="n">
        <v>0</v>
      </c>
      <c r="N314" s="4" t="n">
        <v>0</v>
      </c>
      <c r="O314" s="4" t="n">
        <v>168</v>
      </c>
      <c r="P314" s="4" t="n">
        <v>8</v>
      </c>
      <c r="Q314" s="4" t="n">
        <v>0</v>
      </c>
      <c r="R314" s="4" t="n">
        <v>0</v>
      </c>
      <c r="S314" s="4" t="n">
        <v>0</v>
      </c>
      <c r="T314" s="4" t="n">
        <v>7</v>
      </c>
      <c r="U314" s="4" t="n">
        <v>0</v>
      </c>
      <c r="V314" s="4" t="n">
        <v>24</v>
      </c>
    </row>
    <row r="315" customFormat="false" ht="13.5" hidden="false" customHeight="true" outlineLevel="0" collapsed="false">
      <c r="A315" s="68"/>
      <c r="B315" s="69"/>
      <c r="C315" s="5" t="s">
        <v>548</v>
      </c>
      <c r="D315" s="71"/>
      <c r="E315" s="71"/>
      <c r="F315" s="4" t="n">
        <v>360</v>
      </c>
      <c r="G315" s="4" t="n">
        <v>158</v>
      </c>
      <c r="H315" s="4" t="n">
        <v>171</v>
      </c>
      <c r="I315" s="4" t="n">
        <v>0</v>
      </c>
      <c r="J315" s="4" t="n">
        <v>31</v>
      </c>
      <c r="K315" s="4" t="n">
        <v>21</v>
      </c>
      <c r="L315" s="4" t="n">
        <v>137</v>
      </c>
      <c r="M315" s="4" t="n">
        <v>0</v>
      </c>
      <c r="N315" s="4" t="n">
        <v>0</v>
      </c>
      <c r="O315" s="4" t="n">
        <v>164</v>
      </c>
      <c r="P315" s="4" t="n">
        <v>7</v>
      </c>
      <c r="Q315" s="4" t="n">
        <v>0</v>
      </c>
      <c r="R315" s="4" t="n">
        <v>0</v>
      </c>
      <c r="S315" s="4" t="n">
        <v>0</v>
      </c>
      <c r="T315" s="4" t="n">
        <v>7</v>
      </c>
      <c r="U315" s="4" t="n">
        <v>0</v>
      </c>
      <c r="V315" s="4" t="n">
        <v>24</v>
      </c>
    </row>
    <row r="316" customFormat="false" ht="13.5" hidden="false" customHeight="true" outlineLevel="0" collapsed="false">
      <c r="A316" s="68"/>
      <c r="B316" s="69"/>
      <c r="C316" s="5" t="s">
        <v>549</v>
      </c>
      <c r="D316" s="71"/>
      <c r="E316" s="71"/>
      <c r="F316" s="73" t="n">
        <f aca="false">IFERROR((F315-F314)/F314,"")</f>
        <v>-0.024390243902439</v>
      </c>
      <c r="G316" s="73" t="n">
        <f aca="false">IFERROR((G315-G314)/G314,"")</f>
        <v>-0.0246913580246914</v>
      </c>
      <c r="H316" s="73" t="n">
        <f aca="false">IFERROR((H315-H314)/H314,"")</f>
        <v>-0.0284090909090909</v>
      </c>
      <c r="I316" s="73" t="str">
        <f aca="false">IFERROR((I315-I314)/I314,"")</f>
        <v/>
      </c>
      <c r="J316" s="73" t="n">
        <f aca="false">IFERROR((J315-J314)/J314,"")</f>
        <v>0</v>
      </c>
      <c r="K316" s="73" t="n">
        <f aca="false">IFERROR((K315-K314)/K314,"")</f>
        <v>-0.0454545454545455</v>
      </c>
      <c r="L316" s="73" t="n">
        <f aca="false">IFERROR((L315-L314)/L314,"")</f>
        <v>-0.0214285714285714</v>
      </c>
      <c r="M316" s="73" t="str">
        <f aca="false">IFERROR((M315-M314)/M314,"")</f>
        <v/>
      </c>
      <c r="N316" s="39" t="str">
        <f aca="false">IFERROR((N315-N314)/N314,"")</f>
        <v/>
      </c>
      <c r="O316" s="39" t="n">
        <f aca="false">IFERROR((O315-O314)/O314,"")</f>
        <v>-0.0238095238095238</v>
      </c>
      <c r="P316" s="39" t="n">
        <f aca="false">IFERROR((P315-P314)/P314,"")</f>
        <v>-0.125</v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n">
        <f aca="false">IFERROR((T315-T314)/T314,"")</f>
        <v>0</v>
      </c>
      <c r="U316" s="73" t="str">
        <f aca="false">IFERROR((U315-U314)/U314,"")</f>
        <v/>
      </c>
      <c r="V316" s="74" t="n">
        <f aca="false">IFERROR((V315-V314)/V314,"")</f>
        <v>0</v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n">
        <f aca="false">IFERROR(SQRT(2*(F315-F314)^2/(F315+F314)),"")</f>
        <v>0.471404520791032</v>
      </c>
      <c r="G317" s="76" t="n">
        <f aca="false">IFERROR(SQRT(2*(G315-G314)^2/(G315+G314)),"")</f>
        <v>0.316227766016838</v>
      </c>
      <c r="H317" s="76" t="n">
        <f aca="false">IFERROR(SQRT(2*(H315-H314)^2/(H315+H314)),"")</f>
        <v>0.379594809000562</v>
      </c>
      <c r="I317" s="76" t="str">
        <f aca="false">IFERROR(SQRT(2*(I315-I314)^2/(I315+I314)),"")</f>
        <v/>
      </c>
      <c r="J317" s="76" t="n">
        <f aca="false">IFERROR(SQRT(2*(J315-J314)^2/(J315+J314)),"")</f>
        <v>0</v>
      </c>
      <c r="K317" s="76" t="n">
        <f aca="false">IFERROR(SQRT(2*(K315-K314)^2/(K315+K314)),"")</f>
        <v>0.215665546406877</v>
      </c>
      <c r="L317" s="76" t="n">
        <f aca="false">IFERROR(SQRT(2*(L315-L314)^2/(L315+L314)),"")</f>
        <v>0.254915573197252</v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n">
        <f aca="false">IFERROR(SQRT(2*(O315-O314)^2/(O315+O314)),"")</f>
        <v>0.310460210282533</v>
      </c>
      <c r="P317" s="77" t="n">
        <f aca="false">IFERROR(SQRT(2*(P315-P314)^2/(P315+P314)),"")</f>
        <v>0.365148371670111</v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n">
        <f aca="false">IFERROR(SQRT(2*(T315-T314)^2/(T315+T314)),"")</f>
        <v>0</v>
      </c>
      <c r="U317" s="76" t="str">
        <f aca="false">IFERROR(SQRT(2*(U315-U314)^2/(U315+U314)),"")</f>
        <v/>
      </c>
      <c r="V317" s="78" t="n">
        <f aca="false">IFERROR(SQRT(2*(V315-V314)^2/(V315+V314)),"")</f>
        <v>0</v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N318" s="4"/>
      <c r="O318" s="4"/>
      <c r="P318" s="4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5" t="s">
        <v>548</v>
      </c>
      <c r="D319" s="86"/>
      <c r="E319" s="81"/>
      <c r="F319" s="5"/>
      <c r="G319" s="5"/>
      <c r="H319" s="5"/>
      <c r="I319" s="5"/>
      <c r="J319" s="5"/>
      <c r="K319" s="5"/>
      <c r="L319" s="5"/>
      <c r="M319" s="5"/>
      <c r="N319" s="4"/>
      <c r="O319" s="4"/>
      <c r="P319" s="4"/>
      <c r="Q319" s="5"/>
      <c r="R319" s="5"/>
      <c r="S319" s="5"/>
      <c r="T319" s="5"/>
      <c r="U319" s="5"/>
      <c r="V319" s="82"/>
    </row>
    <row r="320" customFormat="false" ht="13.5" hidden="false" customHeight="true" outlineLevel="0" collapsed="false">
      <c r="A320" s="68"/>
      <c r="B320" s="69"/>
      <c r="C320" s="5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N322" s="4"/>
      <c r="O322" s="4"/>
      <c r="P322" s="4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5" t="s">
        <v>548</v>
      </c>
      <c r="D323" s="86"/>
      <c r="E323" s="81"/>
      <c r="F323" s="5"/>
      <c r="G323" s="5"/>
      <c r="H323" s="5"/>
      <c r="I323" s="5"/>
      <c r="J323" s="5"/>
      <c r="K323" s="5"/>
      <c r="L323" s="5"/>
      <c r="M323" s="5"/>
      <c r="N323" s="4"/>
      <c r="O323" s="4"/>
      <c r="P323" s="4"/>
      <c r="Q323" s="5"/>
      <c r="R323" s="5"/>
      <c r="S323" s="5"/>
      <c r="T323" s="5"/>
      <c r="U323" s="5"/>
      <c r="V323" s="82"/>
    </row>
    <row r="324" customFormat="false" ht="13.5" hidden="false" customHeight="true" outlineLevel="0" collapsed="false">
      <c r="A324" s="68"/>
      <c r="B324" s="69"/>
      <c r="C324" s="5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N326" s="4"/>
      <c r="O326" s="4"/>
      <c r="P326" s="4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5" t="s">
        <v>548</v>
      </c>
      <c r="D327" s="86"/>
      <c r="E327" s="81"/>
      <c r="F327" s="5"/>
      <c r="G327" s="5"/>
      <c r="H327" s="5"/>
      <c r="I327" s="5"/>
      <c r="J327" s="5"/>
      <c r="K327" s="5"/>
      <c r="L327" s="5"/>
      <c r="M327" s="5"/>
      <c r="N327" s="4"/>
      <c r="O327" s="4"/>
      <c r="P327" s="4"/>
      <c r="Q327" s="5"/>
      <c r="R327" s="5"/>
      <c r="S327" s="5"/>
      <c r="T327" s="5"/>
      <c r="U327" s="5"/>
      <c r="V327" s="82"/>
    </row>
    <row r="328" customFormat="false" ht="13.5" hidden="false" customHeight="true" outlineLevel="0" collapsed="false">
      <c r="A328" s="68"/>
      <c r="B328" s="69"/>
      <c r="C328" s="5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 t="n">
        <v>414613</v>
      </c>
      <c r="E330" s="72" t="n">
        <v>0.385416666666667</v>
      </c>
      <c r="F330" s="4" t="n">
        <v>476</v>
      </c>
      <c r="G330" s="4" t="n">
        <v>25</v>
      </c>
      <c r="H330" s="4" t="n">
        <v>44</v>
      </c>
      <c r="I330" s="4" t="n">
        <v>195</v>
      </c>
      <c r="J330" s="4" t="n">
        <v>212</v>
      </c>
      <c r="K330" s="4" t="n">
        <v>16</v>
      </c>
      <c r="L330" s="4" t="n">
        <v>2</v>
      </c>
      <c r="M330" s="4" t="n">
        <v>7</v>
      </c>
      <c r="N330" s="4" t="n">
        <v>9</v>
      </c>
      <c r="O330" s="4" t="n">
        <v>3</v>
      </c>
      <c r="P330" s="4" t="n">
        <v>32</v>
      </c>
      <c r="Q330" s="4" t="n">
        <v>8</v>
      </c>
      <c r="R330" s="4" t="n">
        <v>174</v>
      </c>
      <c r="S330" s="4" t="n">
        <v>13</v>
      </c>
      <c r="T330" s="4" t="n">
        <v>21</v>
      </c>
      <c r="U330" s="4" t="n">
        <v>174</v>
      </c>
      <c r="V330" s="4" t="n">
        <v>17</v>
      </c>
    </row>
    <row r="331" customFormat="false" ht="13.5" hidden="false" customHeight="true" outlineLevel="0" collapsed="false">
      <c r="A331" s="68"/>
      <c r="B331" s="69"/>
      <c r="C331" s="5" t="s">
        <v>548</v>
      </c>
      <c r="D331" s="71"/>
      <c r="E331" s="71"/>
      <c r="F331" s="4" t="n">
        <v>408</v>
      </c>
      <c r="G331" s="4" t="n">
        <v>24</v>
      </c>
      <c r="H331" s="4" t="n">
        <v>12</v>
      </c>
      <c r="I331" s="4" t="n">
        <v>177</v>
      </c>
      <c r="J331" s="4" t="n">
        <v>195</v>
      </c>
      <c r="K331" s="4" t="n">
        <v>17</v>
      </c>
      <c r="L331" s="4" t="n">
        <v>0</v>
      </c>
      <c r="M331" s="4" t="n">
        <v>7</v>
      </c>
      <c r="N331" s="4" t="n">
        <v>9</v>
      </c>
      <c r="O331" s="4" t="n">
        <v>3</v>
      </c>
      <c r="P331" s="4" t="n">
        <v>0</v>
      </c>
      <c r="Q331" s="4" t="n">
        <v>8</v>
      </c>
      <c r="R331" s="4" t="n">
        <v>160</v>
      </c>
      <c r="S331" s="4" t="n">
        <v>9</v>
      </c>
      <c r="T331" s="4" t="n">
        <v>21</v>
      </c>
      <c r="U331" s="4" t="n">
        <v>164</v>
      </c>
      <c r="V331" s="4" t="n">
        <v>10</v>
      </c>
    </row>
    <row r="332" customFormat="false" ht="13.5" hidden="false" customHeight="true" outlineLevel="0" collapsed="false">
      <c r="A332" s="68"/>
      <c r="B332" s="69"/>
      <c r="C332" s="5" t="s">
        <v>549</v>
      </c>
      <c r="D332" s="71"/>
      <c r="E332" s="71"/>
      <c r="F332" s="73" t="n">
        <f aca="false">IFERROR((F331-F330)/F330,"")</f>
        <v>-0.142857142857143</v>
      </c>
      <c r="G332" s="73" t="n">
        <f aca="false">IFERROR((G331-G330)/G330,"")</f>
        <v>-0.04</v>
      </c>
      <c r="H332" s="73" t="n">
        <f aca="false">IFERROR((H331-H330)/H330,"")</f>
        <v>-0.727272727272727</v>
      </c>
      <c r="I332" s="73" t="n">
        <f aca="false">IFERROR((I331-I330)/I330,"")</f>
        <v>-0.0923076923076923</v>
      </c>
      <c r="J332" s="73" t="n">
        <f aca="false">IFERROR((J331-J330)/J330,"")</f>
        <v>-0.080188679245283</v>
      </c>
      <c r="K332" s="73" t="n">
        <f aca="false">IFERROR((K331-K330)/K330,"")</f>
        <v>0.0625</v>
      </c>
      <c r="L332" s="73" t="n">
        <f aca="false">IFERROR((L331-L330)/L330,"")</f>
        <v>-1</v>
      </c>
      <c r="M332" s="73" t="n">
        <f aca="false">IFERROR((M331-M330)/M330,"")</f>
        <v>0</v>
      </c>
      <c r="N332" s="39" t="n">
        <f aca="false">IFERROR((N331-N330)/N330,"")</f>
        <v>0</v>
      </c>
      <c r="O332" s="39" t="n">
        <f aca="false">IFERROR((O331-O330)/O330,"")</f>
        <v>0</v>
      </c>
      <c r="P332" s="39" t="n">
        <f aca="false">IFERROR((P331-P330)/P330,"")</f>
        <v>-1</v>
      </c>
      <c r="Q332" s="73" t="n">
        <f aca="false">IFERROR((Q331-Q330)/Q330,"")</f>
        <v>0</v>
      </c>
      <c r="R332" s="73" t="n">
        <f aca="false">IFERROR((R331-R330)/R330,"")</f>
        <v>-0.0804597701149425</v>
      </c>
      <c r="S332" s="73" t="n">
        <f aca="false">IFERROR((S331-S330)/S330,"")</f>
        <v>-0.307692307692308</v>
      </c>
      <c r="T332" s="73" t="n">
        <f aca="false">IFERROR((T331-T330)/T330,"")</f>
        <v>0</v>
      </c>
      <c r="U332" s="73" t="n">
        <f aca="false">IFERROR((U331-U330)/U330,"")</f>
        <v>-0.0574712643678161</v>
      </c>
      <c r="V332" s="74" t="n">
        <f aca="false">IFERROR((V331-V330)/V330,"")</f>
        <v>-0.411764705882353</v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n">
        <f aca="false">IFERROR(SQRT(2*(F331-F330)^2/(F331+F330)),"")</f>
        <v>3.23443016025056</v>
      </c>
      <c r="G333" s="76" t="n">
        <f aca="false">IFERROR(SQRT(2*(G331-G330)^2/(G331+G330)),"")</f>
        <v>0.202030508910442</v>
      </c>
      <c r="H333" s="76" t="n">
        <f aca="false">IFERROR(SQRT(2*(H331-H330)^2/(H331+H330)),"")</f>
        <v>6.04743156814764</v>
      </c>
      <c r="I333" s="76" t="n">
        <f aca="false">IFERROR(SQRT(2*(I331-I330)^2/(I331+I330)),"")</f>
        <v>1.31982403519218</v>
      </c>
      <c r="J333" s="76" t="n">
        <f aca="false">IFERROR(SQRT(2*(J331-J330)^2/(J331+J330)),"")</f>
        <v>1.19169938329573</v>
      </c>
      <c r="K333" s="76" t="n">
        <f aca="false">IFERROR(SQRT(2*(K331-K330)^2/(K331+K330)),"")</f>
        <v>0.246182981958665</v>
      </c>
      <c r="L333" s="76" t="n">
        <f aca="false">IFERROR(SQRT(2*(L331-L330)^2/(L331+L330)),"")</f>
        <v>2</v>
      </c>
      <c r="M333" s="76" t="n">
        <f aca="false">IFERROR(SQRT(2*(M331-M330)^2/(M331+M330)),"")</f>
        <v>0</v>
      </c>
      <c r="N333" s="77" t="n">
        <f aca="false">IFERROR(SQRT(2*(N331-N330)^2/(N331+N330)),"")</f>
        <v>0</v>
      </c>
      <c r="O333" s="77" t="n">
        <f aca="false">IFERROR(SQRT(2*(O331-O330)^2/(O331+O330)),"")</f>
        <v>0</v>
      </c>
      <c r="P333" s="77" t="n">
        <f aca="false">IFERROR(SQRT(2*(P331-P330)^2/(P331+P330)),"")</f>
        <v>8</v>
      </c>
      <c r="Q333" s="76" t="n">
        <f aca="false">IFERROR(SQRT(2*(Q331-Q330)^2/(Q331+Q330)),"")</f>
        <v>0</v>
      </c>
      <c r="R333" s="76" t="n">
        <f aca="false">IFERROR(SQRT(2*(R331-R330)^2/(R331+R330)),"")</f>
        <v>1.08335252554779</v>
      </c>
      <c r="S333" s="76" t="n">
        <f aca="false">IFERROR(SQRT(2*(S331-S330)^2/(S331+S330)),"")</f>
        <v>1.20604537831105</v>
      </c>
      <c r="T333" s="76" t="n">
        <f aca="false">IFERROR(SQRT(2*(T331-T330)^2/(T331+T330)),"")</f>
        <v>0</v>
      </c>
      <c r="U333" s="76" t="n">
        <f aca="false">IFERROR(SQRT(2*(U331-U330)^2/(U331+U330)),"")</f>
        <v>0.769230769230769</v>
      </c>
      <c r="V333" s="78" t="n">
        <f aca="false">IFERROR(SQRT(2*(V331-V330)^2/(V331+V330)),"")</f>
        <v>1.90515868883136</v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N334" s="4"/>
      <c r="O334" s="4"/>
      <c r="P334" s="4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5" t="s">
        <v>548</v>
      </c>
      <c r="D335" s="86"/>
      <c r="E335" s="81"/>
      <c r="F335" s="5"/>
      <c r="G335" s="5"/>
      <c r="H335" s="5"/>
      <c r="I335" s="5"/>
      <c r="J335" s="5"/>
      <c r="K335" s="5"/>
      <c r="L335" s="5"/>
      <c r="M335" s="5"/>
      <c r="N335" s="4"/>
      <c r="O335" s="4"/>
      <c r="P335" s="4"/>
      <c r="Q335" s="5"/>
      <c r="R335" s="5"/>
      <c r="S335" s="5"/>
      <c r="T335" s="5"/>
      <c r="U335" s="5"/>
      <c r="V335" s="82"/>
    </row>
    <row r="336" customFormat="false" ht="13.5" hidden="false" customHeight="true" outlineLevel="0" collapsed="false">
      <c r="A336" s="68"/>
      <c r="B336" s="69"/>
      <c r="C336" s="5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N338" s="4"/>
      <c r="O338" s="4"/>
      <c r="P338" s="4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5" t="s">
        <v>548</v>
      </c>
      <c r="D339" s="86"/>
      <c r="E339" s="81"/>
      <c r="F339" s="5"/>
      <c r="G339" s="5"/>
      <c r="H339" s="5"/>
      <c r="I339" s="5"/>
      <c r="J339" s="5"/>
      <c r="K339" s="5"/>
      <c r="L339" s="5"/>
      <c r="M339" s="5"/>
      <c r="N339" s="4"/>
      <c r="O339" s="4"/>
      <c r="P339" s="4"/>
      <c r="Q339" s="5"/>
      <c r="R339" s="5"/>
      <c r="S339" s="5"/>
      <c r="T339" s="5"/>
      <c r="U339" s="5"/>
      <c r="V339" s="82"/>
    </row>
    <row r="340" customFormat="false" ht="13.5" hidden="false" customHeight="true" outlineLevel="0" collapsed="false">
      <c r="A340" s="68"/>
      <c r="B340" s="69"/>
      <c r="C340" s="5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N342" s="4"/>
      <c r="O342" s="4"/>
      <c r="P342" s="4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5" t="s">
        <v>548</v>
      </c>
      <c r="D343" s="86"/>
      <c r="E343" s="81"/>
      <c r="F343" s="5"/>
      <c r="G343" s="5"/>
      <c r="H343" s="5"/>
      <c r="I343" s="5"/>
      <c r="J343" s="5"/>
      <c r="K343" s="5"/>
      <c r="L343" s="5"/>
      <c r="M343" s="5"/>
      <c r="N343" s="4"/>
      <c r="O343" s="4"/>
      <c r="P343" s="4"/>
      <c r="Q343" s="5"/>
      <c r="R343" s="5"/>
      <c r="S343" s="5"/>
      <c r="T343" s="5"/>
      <c r="U343" s="5"/>
      <c r="V343" s="82"/>
    </row>
    <row r="344" customFormat="false" ht="13.5" hidden="false" customHeight="true" outlineLevel="0" collapsed="false">
      <c r="A344" s="68"/>
      <c r="B344" s="69"/>
      <c r="C344" s="5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 t="n">
        <v>45723</v>
      </c>
      <c r="E346" s="72" t="n">
        <v>0.354166666666667</v>
      </c>
      <c r="F346" s="4" t="n">
        <v>242</v>
      </c>
      <c r="G346" s="4" t="n">
        <v>98</v>
      </c>
      <c r="H346" s="4" t="n">
        <v>100</v>
      </c>
      <c r="I346" s="4" t="n">
        <v>16</v>
      </c>
      <c r="J346" s="4" t="n">
        <v>28</v>
      </c>
      <c r="K346" s="4" t="n">
        <v>7</v>
      </c>
      <c r="L346" s="4" t="n">
        <v>76</v>
      </c>
      <c r="M346" s="4" t="n">
        <v>15</v>
      </c>
      <c r="N346" s="4" t="n">
        <v>6</v>
      </c>
      <c r="O346" s="4" t="n">
        <v>65</v>
      </c>
      <c r="P346" s="4" t="n">
        <v>29</v>
      </c>
      <c r="Q346" s="4" t="n">
        <v>7</v>
      </c>
      <c r="R346" s="4" t="n">
        <v>6</v>
      </c>
      <c r="S346" s="4" t="n">
        <v>3</v>
      </c>
      <c r="T346" s="4" t="n">
        <v>19</v>
      </c>
      <c r="U346" s="4" t="n">
        <v>6</v>
      </c>
      <c r="V346" s="4" t="n">
        <v>3</v>
      </c>
    </row>
    <row r="347" customFormat="false" ht="13.5" hidden="false" customHeight="true" outlineLevel="0" collapsed="false">
      <c r="A347" s="68"/>
      <c r="B347" s="69"/>
      <c r="C347" s="5" t="s">
        <v>548</v>
      </c>
      <c r="D347" s="71"/>
      <c r="E347" s="71"/>
      <c r="F347" s="4" t="n">
        <v>233</v>
      </c>
      <c r="G347" s="4" t="n">
        <v>86</v>
      </c>
      <c r="H347" s="4" t="n">
        <v>101</v>
      </c>
      <c r="I347" s="4" t="n">
        <v>19</v>
      </c>
      <c r="J347" s="4" t="n">
        <v>27</v>
      </c>
      <c r="K347" s="4" t="n">
        <v>8</v>
      </c>
      <c r="L347" s="4" t="n">
        <v>67</v>
      </c>
      <c r="M347" s="4" t="n">
        <v>11</v>
      </c>
      <c r="N347" s="4" t="n">
        <v>8</v>
      </c>
      <c r="O347" s="4" t="n">
        <v>64</v>
      </c>
      <c r="P347" s="4" t="n">
        <v>29</v>
      </c>
      <c r="Q347" s="4" t="n">
        <v>6</v>
      </c>
      <c r="R347" s="4" t="n">
        <v>9</v>
      </c>
      <c r="S347" s="4" t="n">
        <v>4</v>
      </c>
      <c r="T347" s="4" t="n">
        <v>17</v>
      </c>
      <c r="U347" s="4" t="n">
        <v>6</v>
      </c>
      <c r="V347" s="4" t="n">
        <v>4</v>
      </c>
    </row>
    <row r="348" customFormat="false" ht="13.5" hidden="false" customHeight="true" outlineLevel="0" collapsed="false">
      <c r="A348" s="68"/>
      <c r="B348" s="69"/>
      <c r="C348" s="5" t="s">
        <v>549</v>
      </c>
      <c r="D348" s="71"/>
      <c r="E348" s="71"/>
      <c r="F348" s="73" t="n">
        <f aca="false">IFERROR((F347-F346)/F346,"")</f>
        <v>-0.0371900826446281</v>
      </c>
      <c r="G348" s="73" t="n">
        <f aca="false">IFERROR((G347-G346)/G346,"")</f>
        <v>-0.122448979591837</v>
      </c>
      <c r="H348" s="73" t="n">
        <f aca="false">IFERROR((H347-H346)/H346,"")</f>
        <v>0.01</v>
      </c>
      <c r="I348" s="73" t="n">
        <f aca="false">IFERROR((I347-I346)/I346,"")</f>
        <v>0.1875</v>
      </c>
      <c r="J348" s="73" t="n">
        <f aca="false">IFERROR((J347-J346)/J346,"")</f>
        <v>-0.0357142857142857</v>
      </c>
      <c r="K348" s="73" t="n">
        <f aca="false">IFERROR((K347-K346)/K346,"")</f>
        <v>0.142857142857143</v>
      </c>
      <c r="L348" s="73" t="n">
        <f aca="false">IFERROR((L347-L346)/L346,"")</f>
        <v>-0.118421052631579</v>
      </c>
      <c r="M348" s="73" t="n">
        <f aca="false">IFERROR((M347-M346)/M346,"")</f>
        <v>-0.266666666666667</v>
      </c>
      <c r="N348" s="39" t="n">
        <f aca="false">IFERROR((N347-N346)/N346,"")</f>
        <v>0.333333333333333</v>
      </c>
      <c r="O348" s="39" t="n">
        <f aca="false">IFERROR((O347-O346)/O346,"")</f>
        <v>-0.0153846153846154</v>
      </c>
      <c r="P348" s="39" t="n">
        <f aca="false">IFERROR((P347-P346)/P346,"")</f>
        <v>0</v>
      </c>
      <c r="Q348" s="73" t="n">
        <f aca="false">IFERROR((Q347-Q346)/Q346,"")</f>
        <v>-0.142857142857143</v>
      </c>
      <c r="R348" s="73" t="n">
        <f aca="false">IFERROR((R347-R346)/R346,"")</f>
        <v>0.5</v>
      </c>
      <c r="S348" s="73" t="n">
        <f aca="false">IFERROR((S347-S346)/S346,"")</f>
        <v>0.333333333333333</v>
      </c>
      <c r="T348" s="73" t="n">
        <f aca="false">IFERROR((T347-T346)/T346,"")</f>
        <v>-0.105263157894737</v>
      </c>
      <c r="U348" s="73" t="n">
        <f aca="false">IFERROR((U347-U346)/U346,"")</f>
        <v>0</v>
      </c>
      <c r="V348" s="74" t="n">
        <f aca="false">IFERROR((V347-V346)/V346,"")</f>
        <v>0.333333333333333</v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n">
        <f aca="false">IFERROR(SQRT(2*(F347-F346)^2/(F347+F346)),"")</f>
        <v>0.583997116070745</v>
      </c>
      <c r="G349" s="76" t="n">
        <f aca="false">IFERROR(SQRT(2*(G347-G346)^2/(G347+G346)),"")</f>
        <v>1.25108648434245</v>
      </c>
      <c r="H349" s="76" t="n">
        <f aca="false">IFERROR(SQRT(2*(H347-H346)^2/(H347+H346)),"")</f>
        <v>0.0997509336107633</v>
      </c>
      <c r="I349" s="76" t="n">
        <f aca="false">IFERROR(SQRT(2*(I347-I346)^2/(I347+I346)),"")</f>
        <v>0.717137165600636</v>
      </c>
      <c r="J349" s="76" t="n">
        <f aca="false">IFERROR(SQRT(2*(J347-J346)^2/(J347+J346)),"")</f>
        <v>0.190692517849118</v>
      </c>
      <c r="K349" s="76" t="n">
        <f aca="false">IFERROR(SQRT(2*(K347-K346)^2/(K347+K346)),"")</f>
        <v>0.365148371670111</v>
      </c>
      <c r="L349" s="76" t="n">
        <f aca="false">IFERROR(SQRT(2*(L347-L346)^2/(L347+L346)),"")</f>
        <v>1.06436231278035</v>
      </c>
      <c r="M349" s="76" t="n">
        <f aca="false">IFERROR(SQRT(2*(M347-M346)^2/(M347+M346)),"")</f>
        <v>1.10940039245046</v>
      </c>
      <c r="N349" s="77" t="n">
        <f aca="false">IFERROR(SQRT(2*(N347-N346)^2/(N347+N346)),"")</f>
        <v>0.755928946018454</v>
      </c>
      <c r="O349" s="77" t="n">
        <f aca="false">IFERROR(SQRT(2*(O347-O346)^2/(O347+O346)),"")</f>
        <v>0.124514561272938</v>
      </c>
      <c r="P349" s="77" t="n">
        <f aca="false">IFERROR(SQRT(2*(P347-P346)^2/(P347+P346)),"")</f>
        <v>0</v>
      </c>
      <c r="Q349" s="76" t="n">
        <f aca="false">IFERROR(SQRT(2*(Q347-Q346)^2/(Q347+Q346)),"")</f>
        <v>0.392232270276368</v>
      </c>
      <c r="R349" s="76" t="n">
        <f aca="false">IFERROR(SQRT(2*(R347-R346)^2/(R347+R346)),"")</f>
        <v>1.09544511501033</v>
      </c>
      <c r="S349" s="76" t="n">
        <f aca="false">IFERROR(SQRT(2*(S347-S346)^2/(S347+S346)),"")</f>
        <v>0.534522483824849</v>
      </c>
      <c r="T349" s="76" t="n">
        <f aca="false">IFERROR(SQRT(2*(T347-T346)^2/(T347+T346)),"")</f>
        <v>0.471404520791032</v>
      </c>
      <c r="U349" s="76" t="n">
        <f aca="false">IFERROR(SQRT(2*(U347-U346)^2/(U347+U346)),"")</f>
        <v>0</v>
      </c>
      <c r="V349" s="78" t="n">
        <f aca="false">IFERROR(SQRT(2*(V347-V346)^2/(V347+V346)),"")</f>
        <v>0.534522483824849</v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N350" s="4"/>
      <c r="O350" s="4"/>
      <c r="P350" s="4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5" t="s">
        <v>548</v>
      </c>
      <c r="D351" s="81"/>
      <c r="E351" s="81"/>
      <c r="F351" s="5"/>
      <c r="G351" s="5"/>
      <c r="H351" s="5"/>
      <c r="I351" s="5"/>
      <c r="J351" s="5"/>
      <c r="K351" s="5"/>
      <c r="L351" s="5"/>
      <c r="M351" s="5"/>
      <c r="N351" s="4"/>
      <c r="O351" s="4"/>
      <c r="P351" s="4"/>
      <c r="Q351" s="5"/>
      <c r="R351" s="5"/>
      <c r="S351" s="5"/>
      <c r="T351" s="5"/>
      <c r="U351" s="5"/>
      <c r="V351" s="82"/>
    </row>
    <row r="352" customFormat="false" ht="13.5" hidden="false" customHeight="true" outlineLevel="0" collapsed="false">
      <c r="A352" s="68"/>
      <c r="B352" s="69"/>
      <c r="C352" s="5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N354" s="4"/>
      <c r="O354" s="4"/>
      <c r="P354" s="4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5" t="s">
        <v>548</v>
      </c>
      <c r="D355" s="86"/>
      <c r="E355" s="81"/>
      <c r="F355" s="5"/>
      <c r="G355" s="5"/>
      <c r="H355" s="5"/>
      <c r="I355" s="5"/>
      <c r="J355" s="5"/>
      <c r="K355" s="5"/>
      <c r="L355" s="5"/>
      <c r="M355" s="5"/>
      <c r="N355" s="4"/>
      <c r="O355" s="4"/>
      <c r="P355" s="4"/>
      <c r="Q355" s="5"/>
      <c r="R355" s="5"/>
      <c r="S355" s="5"/>
      <c r="T355" s="5"/>
      <c r="U355" s="5"/>
      <c r="V355" s="82"/>
    </row>
    <row r="356" customFormat="false" ht="13.5" hidden="false" customHeight="true" outlineLevel="0" collapsed="false">
      <c r="A356" s="68"/>
      <c r="B356" s="69"/>
      <c r="C356" s="5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N358" s="4"/>
      <c r="O358" s="4"/>
      <c r="P358" s="4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5" t="s">
        <v>548</v>
      </c>
      <c r="D359" s="86"/>
      <c r="E359" s="81"/>
      <c r="F359" s="5"/>
      <c r="G359" s="5"/>
      <c r="H359" s="5"/>
      <c r="I359" s="5"/>
      <c r="J359" s="5"/>
      <c r="K359" s="5"/>
      <c r="L359" s="5"/>
      <c r="M359" s="5"/>
      <c r="N359" s="4"/>
      <c r="O359" s="4"/>
      <c r="P359" s="4"/>
      <c r="Q359" s="5"/>
      <c r="R359" s="5"/>
      <c r="S359" s="5"/>
      <c r="T359" s="5"/>
      <c r="U359" s="5"/>
      <c r="V359" s="82"/>
    </row>
    <row r="360" customFormat="false" ht="13.5" hidden="false" customHeight="true" outlineLevel="0" collapsed="false">
      <c r="A360" s="68"/>
      <c r="B360" s="69"/>
      <c r="C360" s="5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N362" s="4"/>
      <c r="O362" s="4"/>
      <c r="P362" s="4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5" t="s">
        <v>548</v>
      </c>
      <c r="D363" s="86"/>
      <c r="E363" s="81"/>
      <c r="F363" s="5"/>
      <c r="G363" s="5"/>
      <c r="H363" s="5"/>
      <c r="I363" s="5"/>
      <c r="J363" s="5"/>
      <c r="K363" s="5"/>
      <c r="L363" s="5"/>
      <c r="M363" s="5"/>
      <c r="N363" s="4"/>
      <c r="O363" s="4"/>
      <c r="P363" s="4"/>
      <c r="Q363" s="5"/>
      <c r="R363" s="5"/>
      <c r="S363" s="5"/>
      <c r="T363" s="5"/>
      <c r="U363" s="5"/>
      <c r="V363" s="82"/>
    </row>
    <row r="364" customFormat="false" ht="13.5" hidden="false" customHeight="true" outlineLevel="0" collapsed="false">
      <c r="A364" s="68"/>
      <c r="B364" s="69"/>
      <c r="C364" s="5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 t="n">
        <v>45754</v>
      </c>
      <c r="E366" s="72" t="n">
        <v>0.53125</v>
      </c>
      <c r="F366" s="4" t="n">
        <v>81</v>
      </c>
      <c r="G366" s="4" t="n">
        <v>3</v>
      </c>
      <c r="H366" s="4" t="n">
        <v>9</v>
      </c>
      <c r="I366" s="4" t="n">
        <v>29</v>
      </c>
      <c r="J366" s="4" t="n">
        <v>40</v>
      </c>
      <c r="K366" s="4" t="n">
        <v>0</v>
      </c>
      <c r="L366" s="4" t="n">
        <v>0</v>
      </c>
      <c r="M366" s="4" t="n">
        <v>3</v>
      </c>
      <c r="N366" s="4" t="n">
        <v>2</v>
      </c>
      <c r="O366" s="4" t="n">
        <v>0</v>
      </c>
      <c r="P366" s="4" t="n">
        <v>7</v>
      </c>
      <c r="Q366" s="4" t="n">
        <v>3</v>
      </c>
      <c r="R366" s="4" t="n">
        <v>23</v>
      </c>
      <c r="S366" s="4" t="n">
        <v>3</v>
      </c>
      <c r="T366" s="4" t="n">
        <v>6</v>
      </c>
      <c r="U366" s="4" t="n">
        <v>34</v>
      </c>
      <c r="V366" s="4" t="n">
        <v>0</v>
      </c>
    </row>
    <row r="367" customFormat="false" ht="13.5" hidden="false" customHeight="true" outlineLevel="0" collapsed="false">
      <c r="A367" s="68"/>
      <c r="B367" s="69"/>
      <c r="C367" s="5" t="s">
        <v>548</v>
      </c>
      <c r="D367" s="71"/>
      <c r="E367" s="71"/>
      <c r="F367" s="4" t="n">
        <v>74</v>
      </c>
      <c r="G367" s="4" t="n">
        <v>2</v>
      </c>
      <c r="H367" s="4" t="n">
        <v>6</v>
      </c>
      <c r="I367" s="4" t="n">
        <v>23</v>
      </c>
      <c r="J367" s="4" t="n">
        <v>41</v>
      </c>
      <c r="K367" s="4" t="n">
        <v>0</v>
      </c>
      <c r="L367" s="4" t="n">
        <v>0</v>
      </c>
      <c r="M367" s="4" t="n">
        <v>2</v>
      </c>
      <c r="N367" s="4" t="n">
        <v>2</v>
      </c>
      <c r="O367" s="4" t="n">
        <v>0</v>
      </c>
      <c r="P367" s="4" t="n">
        <v>4</v>
      </c>
      <c r="Q367" s="4" t="n">
        <v>3</v>
      </c>
      <c r="R367" s="4" t="n">
        <v>19</v>
      </c>
      <c r="S367" s="4" t="n">
        <v>1</v>
      </c>
      <c r="T367" s="4" t="n">
        <v>6</v>
      </c>
      <c r="U367" s="4" t="n">
        <v>35</v>
      </c>
      <c r="V367" s="4" t="n">
        <v>0</v>
      </c>
    </row>
    <row r="368" customFormat="false" ht="13.5" hidden="false" customHeight="true" outlineLevel="0" collapsed="false">
      <c r="A368" s="68"/>
      <c r="B368" s="69"/>
      <c r="C368" s="5" t="s">
        <v>549</v>
      </c>
      <c r="D368" s="71"/>
      <c r="E368" s="71"/>
      <c r="F368" s="73" t="n">
        <f aca="false">IFERROR((F367-F366)/F366,"")</f>
        <v>-0.0864197530864198</v>
      </c>
      <c r="G368" s="73" t="n">
        <f aca="false">IFERROR((G367-G366)/G366,"")</f>
        <v>-0.333333333333333</v>
      </c>
      <c r="H368" s="73" t="n">
        <f aca="false">IFERROR((H367-H366)/H366,"")</f>
        <v>-0.333333333333333</v>
      </c>
      <c r="I368" s="73" t="n">
        <f aca="false">IFERROR((I367-I366)/I366,"")</f>
        <v>-0.206896551724138</v>
      </c>
      <c r="J368" s="73" t="n">
        <f aca="false">IFERROR((J367-J366)/J366,"")</f>
        <v>0.025</v>
      </c>
      <c r="K368" s="73" t="str">
        <f aca="false">IFERROR((K367-K366)/K366,"")</f>
        <v/>
      </c>
      <c r="L368" s="73" t="str">
        <f aca="false">IFERROR((L367-L366)/L366,"")</f>
        <v/>
      </c>
      <c r="M368" s="73" t="n">
        <f aca="false">IFERROR((M367-M366)/M366,"")</f>
        <v>-0.333333333333333</v>
      </c>
      <c r="N368" s="39" t="n">
        <f aca="false">IFERROR((N367-N366)/N366,"")</f>
        <v>0</v>
      </c>
      <c r="O368" s="39" t="str">
        <f aca="false">IFERROR((O367-O366)/O366,"")</f>
        <v/>
      </c>
      <c r="P368" s="39" t="n">
        <f aca="false">IFERROR((P367-P366)/P366,"")</f>
        <v>-0.428571428571429</v>
      </c>
      <c r="Q368" s="73" t="n">
        <f aca="false">IFERROR((Q367-Q366)/Q366,"")</f>
        <v>0</v>
      </c>
      <c r="R368" s="73" t="n">
        <f aca="false">IFERROR((R367-R366)/R366,"")</f>
        <v>-0.173913043478261</v>
      </c>
      <c r="S368" s="73" t="n">
        <f aca="false">IFERROR((S367-S366)/S366,"")</f>
        <v>-0.666666666666667</v>
      </c>
      <c r="T368" s="73" t="n">
        <f aca="false">IFERROR((T367-T366)/T366,"")</f>
        <v>0</v>
      </c>
      <c r="U368" s="73" t="n">
        <f aca="false">IFERROR((U367-U366)/U366,"")</f>
        <v>0.0294117647058824</v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n">
        <f aca="false">IFERROR(SQRT(2*(F367-F366)^2/(F367+F366)),"")</f>
        <v>0.795146567945891</v>
      </c>
      <c r="G369" s="76" t="n">
        <f aca="false">IFERROR(SQRT(2*(G367-G366)^2/(G367+G366)),"")</f>
        <v>0.632455532033676</v>
      </c>
      <c r="H369" s="76" t="n">
        <f aca="false">IFERROR(SQRT(2*(H367-H366)^2/(H367+H366)),"")</f>
        <v>1.09544511501033</v>
      </c>
      <c r="I369" s="76" t="n">
        <f aca="false">IFERROR(SQRT(2*(I367-I366)^2/(I367+I366)),"")</f>
        <v>1.1766968108291</v>
      </c>
      <c r="J369" s="76" t="n">
        <f aca="false">IFERROR(SQRT(2*(J367-J366)^2/(J367+J366)),"")</f>
        <v>0.157134840263677</v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n">
        <f aca="false">IFERROR(SQRT(2*(M367-M366)^2/(M367+M366)),"")</f>
        <v>0.632455532033676</v>
      </c>
      <c r="N369" s="77" t="n">
        <f aca="false">IFERROR(SQRT(2*(N367-N366)^2/(N367+N366)),"")</f>
        <v>0</v>
      </c>
      <c r="O369" s="77" t="str">
        <f aca="false">IFERROR(SQRT(2*(O367-O366)^2/(O367+O366)),"")</f>
        <v/>
      </c>
      <c r="P369" s="77" t="n">
        <f aca="false">IFERROR(SQRT(2*(P367-P366)^2/(P367+P366)),"")</f>
        <v>1.27920429813366</v>
      </c>
      <c r="Q369" s="76" t="n">
        <f aca="false">IFERROR(SQRT(2*(Q367-Q366)^2/(Q367+Q366)),"")</f>
        <v>0</v>
      </c>
      <c r="R369" s="76" t="n">
        <f aca="false">IFERROR(SQRT(2*(R367-R366)^2/(R367+R366)),"")</f>
        <v>0.872871560943969</v>
      </c>
      <c r="S369" s="76" t="n">
        <f aca="false">IFERROR(SQRT(2*(S367-S366)^2/(S367+S366)),"")</f>
        <v>1.4142135623731</v>
      </c>
      <c r="T369" s="76" t="n">
        <f aca="false">IFERROR(SQRT(2*(T367-T366)^2/(T367+T366)),"")</f>
        <v>0</v>
      </c>
      <c r="U369" s="76" t="n">
        <f aca="false">IFERROR(SQRT(2*(U367-U366)^2/(U367+U366)),"")</f>
        <v>0.17025130615175</v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N370" s="4"/>
      <c r="O370" s="4"/>
      <c r="P370" s="4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5" t="s">
        <v>548</v>
      </c>
      <c r="D371" s="86"/>
      <c r="E371" s="81"/>
      <c r="F371" s="5"/>
      <c r="G371" s="5"/>
      <c r="H371" s="5"/>
      <c r="I371" s="5"/>
      <c r="J371" s="5"/>
      <c r="K371" s="5"/>
      <c r="L371" s="5"/>
      <c r="M371" s="5"/>
      <c r="N371" s="4"/>
      <c r="O371" s="4"/>
      <c r="P371" s="4"/>
      <c r="Q371" s="5"/>
      <c r="R371" s="5"/>
      <c r="S371" s="5"/>
      <c r="T371" s="5"/>
      <c r="U371" s="5"/>
      <c r="V371" s="82"/>
    </row>
    <row r="372" customFormat="false" ht="13.5" hidden="false" customHeight="true" outlineLevel="0" collapsed="false">
      <c r="A372" s="68"/>
      <c r="B372" s="69"/>
      <c r="C372" s="5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N374" s="4"/>
      <c r="O374" s="4"/>
      <c r="P374" s="4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5" t="s">
        <v>548</v>
      </c>
      <c r="D375" s="86"/>
      <c r="E375" s="81"/>
      <c r="F375" s="5"/>
      <c r="G375" s="5"/>
      <c r="H375" s="5"/>
      <c r="I375" s="5"/>
      <c r="J375" s="5"/>
      <c r="K375" s="5"/>
      <c r="L375" s="5"/>
      <c r="M375" s="5"/>
      <c r="N375" s="4"/>
      <c r="O375" s="4"/>
      <c r="P375" s="4"/>
      <c r="Q375" s="5"/>
      <c r="R375" s="5"/>
      <c r="S375" s="5"/>
      <c r="T375" s="5"/>
      <c r="U375" s="5"/>
      <c r="V375" s="82"/>
    </row>
    <row r="376" customFormat="false" ht="13.5" hidden="false" customHeight="true" outlineLevel="0" collapsed="false">
      <c r="A376" s="68"/>
      <c r="B376" s="69"/>
      <c r="C376" s="5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N378" s="4"/>
      <c r="O378" s="4"/>
      <c r="P378" s="4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5" t="s">
        <v>548</v>
      </c>
      <c r="D379" s="86"/>
      <c r="E379" s="81"/>
      <c r="F379" s="5"/>
      <c r="G379" s="5"/>
      <c r="H379" s="5"/>
      <c r="I379" s="5"/>
      <c r="J379" s="5"/>
      <c r="K379" s="5"/>
      <c r="L379" s="5"/>
      <c r="M379" s="5"/>
      <c r="N379" s="4"/>
      <c r="O379" s="4"/>
      <c r="P379" s="4"/>
      <c r="Q379" s="5"/>
      <c r="R379" s="5"/>
      <c r="S379" s="5"/>
      <c r="T379" s="5"/>
      <c r="U379" s="5"/>
      <c r="V379" s="82"/>
    </row>
    <row r="380" customFormat="false" ht="13.5" hidden="false" customHeight="true" outlineLevel="0" collapsed="false">
      <c r="A380" s="68"/>
      <c r="B380" s="69"/>
      <c r="C380" s="5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N382" s="4"/>
      <c r="O382" s="4"/>
      <c r="P382" s="4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5" t="s">
        <v>548</v>
      </c>
      <c r="D383" s="86"/>
      <c r="E383" s="81"/>
      <c r="F383" s="5"/>
      <c r="G383" s="5"/>
      <c r="H383" s="5"/>
      <c r="I383" s="5"/>
      <c r="J383" s="5"/>
      <c r="K383" s="5"/>
      <c r="L383" s="5"/>
      <c r="M383" s="5"/>
      <c r="N383" s="4"/>
      <c r="O383" s="4"/>
      <c r="P383" s="4"/>
      <c r="Q383" s="5"/>
      <c r="R383" s="5"/>
      <c r="S383" s="5"/>
      <c r="T383" s="5"/>
      <c r="U383" s="5"/>
      <c r="V383" s="82"/>
    </row>
    <row r="384" customFormat="false" ht="13.5" hidden="false" customHeight="true" outlineLevel="0" collapsed="false">
      <c r="A384" s="68"/>
      <c r="B384" s="69"/>
      <c r="C384" s="5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N386" s="4"/>
      <c r="O386" s="4"/>
      <c r="P386" s="4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5" t="s">
        <v>548</v>
      </c>
      <c r="D387" s="86"/>
      <c r="E387" s="81"/>
      <c r="F387" s="5"/>
      <c r="G387" s="5"/>
      <c r="H387" s="5"/>
      <c r="I387" s="5"/>
      <c r="J387" s="5"/>
      <c r="K387" s="5"/>
      <c r="L387" s="5"/>
      <c r="M387" s="5"/>
      <c r="N387" s="4"/>
      <c r="O387" s="4"/>
      <c r="P387" s="4"/>
      <c r="Q387" s="5"/>
      <c r="R387" s="5"/>
      <c r="S387" s="5"/>
      <c r="T387" s="5"/>
      <c r="U387" s="5"/>
      <c r="V387" s="82"/>
    </row>
    <row r="388" customFormat="false" ht="13.5" hidden="false" customHeight="true" outlineLevel="0" collapsed="false">
      <c r="A388" s="68"/>
      <c r="B388" s="69"/>
      <c r="C388" s="5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N390" s="4"/>
      <c r="O390" s="4"/>
      <c r="P390" s="4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5" t="s">
        <v>548</v>
      </c>
      <c r="D391" s="86"/>
      <c r="E391" s="81"/>
      <c r="F391" s="5"/>
      <c r="G391" s="5"/>
      <c r="H391" s="5"/>
      <c r="I391" s="5"/>
      <c r="J391" s="5"/>
      <c r="K391" s="5"/>
      <c r="L391" s="5"/>
      <c r="M391" s="5"/>
      <c r="N391" s="4"/>
      <c r="O391" s="4"/>
      <c r="P391" s="4"/>
      <c r="Q391" s="5"/>
      <c r="R391" s="5"/>
      <c r="S391" s="5"/>
      <c r="T391" s="5"/>
      <c r="U391" s="5"/>
      <c r="V391" s="82"/>
    </row>
    <row r="392" customFormat="false" ht="13.5" hidden="false" customHeight="true" outlineLevel="0" collapsed="false">
      <c r="A392" s="68"/>
      <c r="B392" s="69"/>
      <c r="C392" s="5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N394" s="4"/>
      <c r="O394" s="4"/>
      <c r="P394" s="4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5" t="s">
        <v>548</v>
      </c>
      <c r="D395" s="86"/>
      <c r="E395" s="81"/>
      <c r="F395" s="5"/>
      <c r="G395" s="5"/>
      <c r="H395" s="5"/>
      <c r="I395" s="5"/>
      <c r="J395" s="5"/>
      <c r="K395" s="5"/>
      <c r="L395" s="5"/>
      <c r="M395" s="5"/>
      <c r="N395" s="4"/>
      <c r="O395" s="4"/>
      <c r="P395" s="4"/>
      <c r="Q395" s="5"/>
      <c r="R395" s="5"/>
      <c r="S395" s="5"/>
      <c r="T395" s="5"/>
      <c r="U395" s="5"/>
      <c r="V395" s="82"/>
    </row>
    <row r="396" customFormat="false" ht="13.5" hidden="false" customHeight="true" outlineLevel="0" collapsed="false">
      <c r="A396" s="68"/>
      <c r="B396" s="69"/>
      <c r="C396" s="5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N398" s="4"/>
      <c r="O398" s="4"/>
      <c r="P398" s="4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5" t="s">
        <v>548</v>
      </c>
      <c r="D399" s="86"/>
      <c r="E399" s="81"/>
      <c r="F399" s="5"/>
      <c r="G399" s="5"/>
      <c r="H399" s="5"/>
      <c r="I399" s="5"/>
      <c r="J399" s="5"/>
      <c r="K399" s="5"/>
      <c r="L399" s="5"/>
      <c r="M399" s="5"/>
      <c r="N399" s="4"/>
      <c r="O399" s="4"/>
      <c r="P399" s="4"/>
      <c r="Q399" s="5"/>
      <c r="R399" s="5"/>
      <c r="S399" s="5"/>
      <c r="T399" s="5"/>
      <c r="U399" s="5"/>
      <c r="V399" s="82"/>
    </row>
    <row r="400" customFormat="false" ht="13.5" hidden="false" customHeight="true" outlineLevel="0" collapsed="false">
      <c r="A400" s="68"/>
      <c r="B400" s="69"/>
      <c r="C400" s="5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N402" s="4"/>
      <c r="O402" s="4"/>
      <c r="P402" s="4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5" t="s">
        <v>548</v>
      </c>
      <c r="D403" s="86"/>
      <c r="E403" s="81"/>
      <c r="F403" s="5"/>
      <c r="G403" s="5"/>
      <c r="H403" s="5"/>
      <c r="I403" s="5"/>
      <c r="J403" s="5"/>
      <c r="K403" s="5"/>
      <c r="L403" s="5"/>
      <c r="M403" s="5"/>
      <c r="N403" s="4"/>
      <c r="O403" s="4"/>
      <c r="P403" s="4"/>
      <c r="Q403" s="5"/>
      <c r="R403" s="5"/>
      <c r="S403" s="5"/>
      <c r="T403" s="5"/>
      <c r="U403" s="5"/>
      <c r="V403" s="82"/>
    </row>
    <row r="404" customFormat="false" ht="13.5" hidden="false" customHeight="true" outlineLevel="0" collapsed="false">
      <c r="A404" s="68"/>
      <c r="B404" s="69"/>
      <c r="C404" s="5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71" t="n">
        <v>46115</v>
      </c>
      <c r="E406" s="88" t="n">
        <v>0.322916666666667</v>
      </c>
      <c r="F406" s="70" t="n">
        <v>647</v>
      </c>
      <c r="G406" s="70" t="n">
        <v>33</v>
      </c>
      <c r="H406" s="70" t="n">
        <v>252</v>
      </c>
      <c r="I406" s="70" t="n">
        <v>202</v>
      </c>
      <c r="J406" s="70" t="n">
        <v>160</v>
      </c>
      <c r="K406" s="5" t="n">
        <v>11</v>
      </c>
      <c r="L406" s="5" t="n">
        <f aca="false">SUM(L402:L405)</f>
        <v>0</v>
      </c>
      <c r="M406" s="5" t="n">
        <v>22</v>
      </c>
      <c r="N406" s="5" t="n">
        <v>66</v>
      </c>
      <c r="O406" s="5" t="n">
        <v>31</v>
      </c>
      <c r="P406" s="5" t="n">
        <v>155</v>
      </c>
      <c r="Q406" s="5" t="n">
        <v>35</v>
      </c>
      <c r="R406" s="5" t="n">
        <v>167</v>
      </c>
      <c r="S406" s="5" t="n">
        <v>0</v>
      </c>
      <c r="T406" s="5" t="n">
        <f aca="false">SUM(T402:T405)</f>
        <v>0</v>
      </c>
      <c r="U406" s="5" t="n">
        <v>136</v>
      </c>
      <c r="V406" s="5" t="n">
        <v>24</v>
      </c>
    </row>
    <row r="407" customFormat="false" ht="13.5" hidden="false" customHeight="true" outlineLevel="0" collapsed="false">
      <c r="A407" s="68"/>
      <c r="B407" s="69"/>
      <c r="C407" s="5" t="s">
        <v>548</v>
      </c>
      <c r="D407" s="71"/>
      <c r="E407" s="71"/>
      <c r="F407" s="5" t="n">
        <v>594</v>
      </c>
      <c r="G407" s="5" t="n">
        <v>14</v>
      </c>
      <c r="H407" s="5" t="n">
        <v>234</v>
      </c>
      <c r="I407" s="5" t="n">
        <v>201</v>
      </c>
      <c r="J407" s="5" t="n">
        <v>145</v>
      </c>
      <c r="K407" s="5" t="n">
        <v>11</v>
      </c>
      <c r="L407" s="5" t="n">
        <f aca="false">SUM(L403:L406)</f>
        <v>0</v>
      </c>
      <c r="M407" s="5" t="n">
        <v>3</v>
      </c>
      <c r="N407" s="5" t="n">
        <v>58</v>
      </c>
      <c r="O407" s="5" t="n">
        <v>33</v>
      </c>
      <c r="P407" s="5" t="n">
        <v>143</v>
      </c>
      <c r="Q407" s="5" t="n">
        <v>37</v>
      </c>
      <c r="R407" s="5" t="n">
        <v>164</v>
      </c>
      <c r="S407" s="5" t="n">
        <f aca="false">SUM(S403:S406)</f>
        <v>0</v>
      </c>
      <c r="T407" s="5" t="n">
        <f aca="false">SUM(T403:T406)</f>
        <v>0</v>
      </c>
      <c r="U407" s="5" t="n">
        <v>145</v>
      </c>
      <c r="V407" s="5" t="n">
        <f aca="false">SUM(V403:V406)</f>
        <v>24</v>
      </c>
    </row>
    <row r="408" customFormat="false" ht="13.5" hidden="false" customHeight="true" outlineLevel="0" collapsed="false">
      <c r="A408" s="68"/>
      <c r="B408" s="69"/>
      <c r="C408" s="5" t="s">
        <v>549</v>
      </c>
      <c r="D408" s="71"/>
      <c r="E408" s="71"/>
      <c r="F408" s="73" t="n">
        <f aca="false">IFERROR((F407-F406)/F406,"")</f>
        <v>-0.0819165378670788</v>
      </c>
      <c r="G408" s="73" t="n">
        <f aca="false">IFERROR((G407-G406)/G406,"")</f>
        <v>-0.575757575757576</v>
      </c>
      <c r="H408" s="73" t="n">
        <f aca="false">IFERROR((H407-H406)/H406,"")</f>
        <v>-0.0714285714285714</v>
      </c>
      <c r="I408" s="73" t="n">
        <f aca="false">IFERROR((I407-I406)/I406,"")</f>
        <v>-0.00495049504950495</v>
      </c>
      <c r="J408" s="73" t="n">
        <f aca="false">IFERROR((J407-J406)/J406,"")</f>
        <v>-0.09375</v>
      </c>
      <c r="K408" s="73" t="n">
        <f aca="false">IFERROR((K407-K406)/K406,"")</f>
        <v>0</v>
      </c>
      <c r="L408" s="73" t="str">
        <f aca="false">IFERROR((L407-L406)/L406,"")</f>
        <v/>
      </c>
      <c r="M408" s="73" t="n">
        <f aca="false">IFERROR((M407-M406)/M406,"")</f>
        <v>-0.863636363636364</v>
      </c>
      <c r="N408" s="39" t="n">
        <f aca="false">IFERROR((N407-N406)/N406,"")</f>
        <v>-0.121212121212121</v>
      </c>
      <c r="O408" s="39" t="n">
        <f aca="false">IFERROR((O407-O406)/O406,"")</f>
        <v>0.0645161290322581</v>
      </c>
      <c r="P408" s="39" t="n">
        <f aca="false">IFERROR((P407-P406)/P406,"")</f>
        <v>-0.0774193548387097</v>
      </c>
      <c r="Q408" s="73" t="n">
        <f aca="false">IFERROR((Q407-Q406)/Q406,"")</f>
        <v>0.0571428571428571</v>
      </c>
      <c r="R408" s="73" t="n">
        <f aca="false">IFERROR((R407-R406)/R406,"")</f>
        <v>-0.0179640718562874</v>
      </c>
      <c r="S408" s="73" t="str">
        <f aca="false">IFERROR((S407-S406)/S406,"")</f>
        <v/>
      </c>
      <c r="T408" s="73" t="str">
        <f aca="false">IFERROR((T407-T406)/T406,"")</f>
        <v/>
      </c>
      <c r="U408" s="73" t="n">
        <f aca="false">IFERROR((U407-U406)/U406,"")</f>
        <v>0.0661764705882353</v>
      </c>
      <c r="V408" s="74" t="n">
        <f aca="false">IFERROR((V407-V406)/V406,"")</f>
        <v>0</v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71"/>
      <c r="E409" s="71"/>
      <c r="F409" s="76" t="n">
        <f aca="false">IFERROR(SQRT(2*(F407-F406)^2/(F407+F406)),"")</f>
        <v>2.12767346164481</v>
      </c>
      <c r="G409" s="76" t="n">
        <f aca="false">IFERROR(SQRT(2*(G407-G406)^2/(G407+G406)),"")</f>
        <v>3.91940073578342</v>
      </c>
      <c r="H409" s="76" t="n">
        <f aca="false">IFERROR(SQRT(2*(H407-H406)^2/(H407+H406)),"")</f>
        <v>1.15470053837925</v>
      </c>
      <c r="I409" s="76" t="n">
        <f aca="false">IFERROR(SQRT(2*(I407-I406)^2/(I407+I406)),"")</f>
        <v>0.0704469953676347</v>
      </c>
      <c r="J409" s="76" t="n">
        <f aca="false">IFERROR(SQRT(2*(J407-J406)^2/(J407+J406)),"")</f>
        <v>1.21466449526837</v>
      </c>
      <c r="K409" s="76" t="n">
        <f aca="false">IFERROR(SQRT(2*(K407-K406)^2/(K407+K406)),"")</f>
        <v>0</v>
      </c>
      <c r="L409" s="76" t="str">
        <f aca="false">IFERROR(SQRT(2*(L407-L406)^2/(L407+L406)),"")</f>
        <v/>
      </c>
      <c r="M409" s="76" t="n">
        <f aca="false">IFERROR(SQRT(2*(M407-M406)^2/(M407+M406)),"")</f>
        <v>5.37401153701776</v>
      </c>
      <c r="N409" s="77" t="n">
        <f aca="false">IFERROR(SQRT(2*(N407-N406)^2/(N407+N406)),"")</f>
        <v>1.01600101600152</v>
      </c>
      <c r="O409" s="77" t="n">
        <f aca="false">IFERROR(SQRT(2*(O407-O406)^2/(O407+O406)),"")</f>
        <v>0.353553390593274</v>
      </c>
      <c r="P409" s="77" t="n">
        <f aca="false">IFERROR(SQRT(2*(P407-P406)^2/(P407+P406)),"")</f>
        <v>0.983078304622849</v>
      </c>
      <c r="Q409" s="76" t="n">
        <f aca="false">IFERROR(SQRT(2*(Q407-Q406)^2/(Q407+Q406)),"")</f>
        <v>0.333333333333333</v>
      </c>
      <c r="R409" s="76" t="n">
        <f aca="false">IFERROR(SQRT(2*(R407-R406)^2/(R407+R406)),"")</f>
        <v>0.233196622300942</v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n">
        <f aca="false">IFERROR(SQRT(2*(U407-U406)^2/(U407+U406)),"")</f>
        <v>0.759284173097276</v>
      </c>
      <c r="V409" s="78" t="n">
        <f aca="false">IFERROR(SQRT(2*(V407-V406)^2/(V407+V406)),"")</f>
        <v>0</v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 t="n">
        <v>45827</v>
      </c>
      <c r="E410" s="72" t="n">
        <v>0.65625</v>
      </c>
      <c r="F410" s="4" t="n">
        <v>368</v>
      </c>
      <c r="G410" s="4" t="n">
        <v>60</v>
      </c>
      <c r="H410" s="4" t="n">
        <v>0</v>
      </c>
      <c r="I410" s="4" t="n">
        <v>169</v>
      </c>
      <c r="J410" s="4" t="n">
        <v>139</v>
      </c>
      <c r="K410" s="4" t="n">
        <v>37</v>
      </c>
      <c r="L410" s="4" t="n">
        <v>0</v>
      </c>
      <c r="M410" s="4" t="n">
        <v>23</v>
      </c>
      <c r="N410" s="4" t="n">
        <v>0</v>
      </c>
      <c r="O410" s="4" t="n">
        <v>0</v>
      </c>
      <c r="P410" s="4" t="n">
        <v>0</v>
      </c>
      <c r="Q410" s="4" t="n">
        <v>33</v>
      </c>
      <c r="R410" s="4" t="n">
        <v>136</v>
      </c>
      <c r="S410" s="4" t="n">
        <v>0</v>
      </c>
      <c r="T410" s="4" t="n">
        <v>98</v>
      </c>
      <c r="U410" s="4" t="n">
        <v>0</v>
      </c>
      <c r="V410" s="4" t="n">
        <v>41</v>
      </c>
    </row>
    <row r="411" customFormat="false" ht="13.5" hidden="false" customHeight="true" outlineLevel="0" collapsed="false">
      <c r="A411" s="68"/>
      <c r="B411" s="69"/>
      <c r="C411" s="5" t="s">
        <v>548</v>
      </c>
      <c r="D411" s="71"/>
      <c r="E411" s="71"/>
      <c r="F411" s="4" t="n">
        <v>319</v>
      </c>
      <c r="G411" s="4" t="n">
        <v>69</v>
      </c>
      <c r="H411" s="4" t="n">
        <v>0</v>
      </c>
      <c r="I411" s="4" t="n">
        <v>109</v>
      </c>
      <c r="J411" s="4" t="n">
        <v>141</v>
      </c>
      <c r="K411" s="4" t="n">
        <v>37</v>
      </c>
      <c r="L411" s="4" t="n">
        <v>0</v>
      </c>
      <c r="M411" s="4" t="n">
        <v>32</v>
      </c>
      <c r="N411" s="4" t="n">
        <v>0</v>
      </c>
      <c r="O411" s="4" t="n">
        <v>0</v>
      </c>
      <c r="P411" s="4" t="n">
        <v>0</v>
      </c>
      <c r="Q411" s="4" t="n">
        <v>32</v>
      </c>
      <c r="R411" s="4" t="n">
        <v>2</v>
      </c>
      <c r="S411" s="4" t="n">
        <v>75</v>
      </c>
      <c r="T411" s="4" t="n">
        <v>98</v>
      </c>
      <c r="U411" s="4" t="n">
        <v>0</v>
      </c>
      <c r="V411" s="82"/>
    </row>
    <row r="412" customFormat="false" ht="13.5" hidden="false" customHeight="true" outlineLevel="0" collapsed="false">
      <c r="A412" s="68"/>
      <c r="B412" s="69"/>
      <c r="C412" s="5" t="s">
        <v>549</v>
      </c>
      <c r="D412" s="71"/>
      <c r="E412" s="71"/>
      <c r="F412" s="73" t="n">
        <f aca="false">IFERROR((F411-F410)/F410,"")</f>
        <v>-0.133152173913044</v>
      </c>
      <c r="G412" s="73" t="n">
        <f aca="false">IFERROR((G411-G410)/G410,"")</f>
        <v>0.15</v>
      </c>
      <c r="H412" s="73" t="str">
        <f aca="false">IFERROR((H411-H410)/H410,"")</f>
        <v/>
      </c>
      <c r="I412" s="73" t="n">
        <f aca="false">IFERROR((I411-I410)/I410,"")</f>
        <v>-0.355029585798817</v>
      </c>
      <c r="J412" s="73" t="n">
        <f aca="false">IFERROR((J411-J410)/J410,"")</f>
        <v>0.0143884892086331</v>
      </c>
      <c r="K412" s="73" t="n">
        <f aca="false">IFERROR((K411-K410)/K410,"")</f>
        <v>0</v>
      </c>
      <c r="L412" s="73" t="str">
        <f aca="false">IFERROR((L411-L410)/L410,"")</f>
        <v/>
      </c>
      <c r="M412" s="73" t="n">
        <f aca="false">IFERROR((M411-M410)/M410,"")</f>
        <v>0.391304347826087</v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n">
        <f aca="false">IFERROR((Q411-Q410)/Q410,"")</f>
        <v>-0.0303030303030303</v>
      </c>
      <c r="R412" s="73" t="n">
        <f aca="false">IFERROR((R411-R410)/R410,"")</f>
        <v>-0.985294117647059</v>
      </c>
      <c r="S412" s="73" t="str">
        <f aca="false">IFERROR((S411-S410)/S410,"")</f>
        <v/>
      </c>
      <c r="T412" s="73" t="n">
        <f aca="false">IFERROR((T411-T410)/T410,"")</f>
        <v>0</v>
      </c>
      <c r="U412" s="73" t="str">
        <f aca="false">IFERROR((U411-U410)/U410,"")</f>
        <v/>
      </c>
      <c r="V412" s="74" t="n">
        <f aca="false">IFERROR((V411-V410)/V410,"")</f>
        <v>-1</v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n">
        <f aca="false">IFERROR(SQRT(2*(F411-F410)^2/(F411+F410)),"")</f>
        <v>2.64382502663663</v>
      </c>
      <c r="G413" s="76" t="n">
        <f aca="false">IFERROR(SQRT(2*(G411-G410)^2/(G411+G410)),"")</f>
        <v>1.12063105145644</v>
      </c>
      <c r="H413" s="76" t="str">
        <f aca="false">IFERROR(SQRT(2*(H411-H410)^2/(H411+H410)),"")</f>
        <v/>
      </c>
      <c r="I413" s="76" t="n">
        <f aca="false">IFERROR(SQRT(2*(I411-I410)^2/(I411+I410)),"")</f>
        <v>5.08913357807983</v>
      </c>
      <c r="J413" s="76" t="n">
        <f aca="false">IFERROR(SQRT(2*(J411-J410)^2/(J411+J410)),"")</f>
        <v>0.169030850945703</v>
      </c>
      <c r="K413" s="76" t="n">
        <f aca="false">IFERROR(SQRT(2*(K411-K410)^2/(K411+K410)),"")</f>
        <v>0</v>
      </c>
      <c r="L413" s="76" t="str">
        <f aca="false">IFERROR(SQRT(2*(L411-L410)^2/(L411+L410)),"")</f>
        <v/>
      </c>
      <c r="M413" s="76" t="n">
        <f aca="false">IFERROR(SQRT(2*(M411-M410)^2/(M411+M410)),"")</f>
        <v>1.71623266064207</v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n">
        <f aca="false">IFERROR(SQRT(2*(Q411-Q410)^2/(Q411+Q410)),"")</f>
        <v>0.175411603861406</v>
      </c>
      <c r="R413" s="76" t="n">
        <f aca="false">IFERROR(SQRT(2*(R411-R410)^2/(R411+R410)),"")</f>
        <v>16.1317043134931</v>
      </c>
      <c r="S413" s="76" t="n">
        <f aca="false">IFERROR(SQRT(2*(S411-S410)^2/(S411+S410)),"")</f>
        <v>12.2474487139159</v>
      </c>
      <c r="T413" s="76" t="n">
        <f aca="false">IFERROR(SQRT(2*(T411-T410)^2/(T411+T410)),"")</f>
        <v>0</v>
      </c>
      <c r="U413" s="76" t="str">
        <f aca="false">IFERROR(SQRT(2*(U411-U410)^2/(U411+U410)),"")</f>
        <v/>
      </c>
      <c r="V413" s="78" t="n">
        <f aca="false">IFERROR(SQRT(2*(V411-V410)^2/(V411+V410)),"")</f>
        <v>9.05538513813742</v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 t="n">
        <v>45828</v>
      </c>
      <c r="E414" s="72" t="n">
        <v>0.625</v>
      </c>
      <c r="F414" s="4" t="n">
        <v>255</v>
      </c>
      <c r="G414" s="4" t="n">
        <v>45</v>
      </c>
      <c r="H414" s="4" t="n">
        <v>36</v>
      </c>
      <c r="I414" s="4" t="n">
        <v>67</v>
      </c>
      <c r="J414" s="4" t="n">
        <v>107</v>
      </c>
      <c r="K414" s="4" t="n">
        <v>36</v>
      </c>
      <c r="L414" s="4" t="n">
        <v>7</v>
      </c>
      <c r="M414" s="4" t="n">
        <v>2</v>
      </c>
      <c r="N414" s="4" t="n">
        <v>9</v>
      </c>
      <c r="O414" s="4" t="n">
        <v>12</v>
      </c>
      <c r="P414" s="4" t="n">
        <v>15</v>
      </c>
      <c r="Q414" s="4" t="n">
        <v>0</v>
      </c>
      <c r="R414" s="4" t="n">
        <v>63</v>
      </c>
      <c r="S414" s="4" t="n">
        <v>4</v>
      </c>
      <c r="T414" s="4" t="n">
        <v>16</v>
      </c>
      <c r="U414" s="4" t="n">
        <v>61</v>
      </c>
      <c r="V414" s="4" t="n">
        <v>30</v>
      </c>
    </row>
    <row r="415" customFormat="false" ht="13.5" hidden="false" customHeight="true" outlineLevel="0" collapsed="false">
      <c r="A415" s="68"/>
      <c r="B415" s="69"/>
      <c r="C415" s="5" t="s">
        <v>548</v>
      </c>
      <c r="D415" s="71"/>
      <c r="E415" s="71"/>
      <c r="F415" s="4" t="n">
        <v>250</v>
      </c>
      <c r="G415" s="4" t="n">
        <v>43</v>
      </c>
      <c r="H415" s="4" t="n">
        <v>35</v>
      </c>
      <c r="I415" s="4" t="n">
        <v>64</v>
      </c>
      <c r="J415" s="4" t="n">
        <v>108</v>
      </c>
      <c r="K415" s="4" t="n">
        <v>35</v>
      </c>
      <c r="L415" s="4" t="n">
        <v>6</v>
      </c>
      <c r="M415" s="4" t="n">
        <v>2</v>
      </c>
      <c r="N415" s="4" t="n">
        <v>8</v>
      </c>
      <c r="O415" s="4" t="n">
        <v>10</v>
      </c>
      <c r="P415" s="4" t="n">
        <v>17</v>
      </c>
      <c r="Q415" s="4" t="n">
        <v>0</v>
      </c>
      <c r="R415" s="4" t="n">
        <v>60</v>
      </c>
      <c r="S415" s="4" t="n">
        <v>4</v>
      </c>
      <c r="T415" s="4" t="n">
        <v>16</v>
      </c>
      <c r="U415" s="4" t="n">
        <v>62</v>
      </c>
      <c r="V415" s="82"/>
    </row>
    <row r="416" customFormat="false" ht="13.5" hidden="false" customHeight="true" outlineLevel="0" collapsed="false">
      <c r="A416" s="68"/>
      <c r="B416" s="69"/>
      <c r="C416" s="5" t="s">
        <v>549</v>
      </c>
      <c r="D416" s="71"/>
      <c r="E416" s="71"/>
      <c r="F416" s="73" t="n">
        <f aca="false">IFERROR((F415-F414)/F414,"")</f>
        <v>-0.0196078431372549</v>
      </c>
      <c r="G416" s="73" t="n">
        <f aca="false">IFERROR((G415-G414)/G414,"")</f>
        <v>-0.0444444444444444</v>
      </c>
      <c r="H416" s="73" t="n">
        <f aca="false">IFERROR((H415-H414)/H414,"")</f>
        <v>-0.0277777777777778</v>
      </c>
      <c r="I416" s="73" t="n">
        <f aca="false">IFERROR((I415-I414)/I414,"")</f>
        <v>-0.0447761194029851</v>
      </c>
      <c r="J416" s="73" t="n">
        <f aca="false">IFERROR((J415-J414)/J414,"")</f>
        <v>0.00934579439252336</v>
      </c>
      <c r="K416" s="73" t="n">
        <f aca="false">IFERROR((K415-K414)/K414,"")</f>
        <v>-0.0277777777777778</v>
      </c>
      <c r="L416" s="73" t="n">
        <f aca="false">IFERROR((L415-L414)/L414,"")</f>
        <v>-0.142857142857143</v>
      </c>
      <c r="M416" s="73" t="n">
        <f aca="false">IFERROR((M415-M414)/M414,"")</f>
        <v>0</v>
      </c>
      <c r="N416" s="39" t="n">
        <f aca="false">IFERROR((N415-N414)/N414,"")</f>
        <v>-0.111111111111111</v>
      </c>
      <c r="O416" s="39" t="n">
        <f aca="false">IFERROR((O415-O414)/O414,"")</f>
        <v>-0.166666666666667</v>
      </c>
      <c r="P416" s="39" t="n">
        <f aca="false">IFERROR((P415-P414)/P414,"")</f>
        <v>0.133333333333333</v>
      </c>
      <c r="Q416" s="73" t="str">
        <f aca="false">IFERROR((Q415-Q414)/Q414,"")</f>
        <v/>
      </c>
      <c r="R416" s="73" t="n">
        <f aca="false">IFERROR((R415-R414)/R414,"")</f>
        <v>-0.0476190476190476</v>
      </c>
      <c r="S416" s="73" t="n">
        <f aca="false">IFERROR((S415-S414)/S414,"")</f>
        <v>0</v>
      </c>
      <c r="T416" s="73" t="n">
        <f aca="false">IFERROR((T415-T414)/T414,"")</f>
        <v>0</v>
      </c>
      <c r="U416" s="73" t="n">
        <f aca="false">IFERROR((U415-U414)/U414,"")</f>
        <v>0.0163934426229508</v>
      </c>
      <c r="V416" s="74" t="n">
        <f aca="false">IFERROR((V415-V414)/V414,"")</f>
        <v>-1</v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n">
        <f aca="false">IFERROR(SQRT(2*(F415-F414)^2/(F415+F414)),"")</f>
        <v>0.314658387763776</v>
      </c>
      <c r="G417" s="76" t="n">
        <f aca="false">IFERROR(SQRT(2*(G415-G414)^2/(G415+G414)),"")</f>
        <v>0.301511344577764</v>
      </c>
      <c r="H417" s="76" t="n">
        <f aca="false">IFERROR(SQRT(2*(H415-H414)^2/(H415+H414)),"")</f>
        <v>0.167836271659338</v>
      </c>
      <c r="I417" s="76" t="n">
        <f aca="false">IFERROR(SQRT(2*(I415-I414)^2/(I415+I414)),"")</f>
        <v>0.370681237929129</v>
      </c>
      <c r="J417" s="76" t="n">
        <f aca="false">IFERROR(SQRT(2*(J415-J414)^2/(J415+J414)),"")</f>
        <v>0.0964485644340824</v>
      </c>
      <c r="K417" s="76" t="n">
        <f aca="false">IFERROR(SQRT(2*(K415-K414)^2/(K415+K414)),"")</f>
        <v>0.167836271659338</v>
      </c>
      <c r="L417" s="76" t="n">
        <f aca="false">IFERROR(SQRT(2*(L415-L414)^2/(L415+L414)),"")</f>
        <v>0.392232270276368</v>
      </c>
      <c r="M417" s="76" t="n">
        <f aca="false">IFERROR(SQRT(2*(M415-M414)^2/(M415+M414)),"")</f>
        <v>0</v>
      </c>
      <c r="N417" s="77" t="n">
        <f aca="false">IFERROR(SQRT(2*(N415-N414)^2/(N415+N414)),"")</f>
        <v>0.342997170285018</v>
      </c>
      <c r="O417" s="77" t="n">
        <f aca="false">IFERROR(SQRT(2*(O415-O414)^2/(O415+O414)),"")</f>
        <v>0.603022689155527</v>
      </c>
      <c r="P417" s="77" t="n">
        <f aca="false">IFERROR(SQRT(2*(P415-P414)^2/(P415+P414)),"")</f>
        <v>0.5</v>
      </c>
      <c r="Q417" s="76" t="str">
        <f aca="false">IFERROR(SQRT(2*(Q415-Q414)^2/(Q415+Q414)),"")</f>
        <v/>
      </c>
      <c r="R417" s="76" t="n">
        <f aca="false">IFERROR(SQRT(2*(R415-R414)^2/(R415+R414)),"")</f>
        <v>0.382546027838003</v>
      </c>
      <c r="S417" s="76" t="n">
        <f aca="false">IFERROR(SQRT(2*(S415-S414)^2/(S415+S414)),"")</f>
        <v>0</v>
      </c>
      <c r="T417" s="76" t="n">
        <f aca="false">IFERROR(SQRT(2*(T415-T414)^2/(T415+T414)),"")</f>
        <v>0</v>
      </c>
      <c r="U417" s="76" t="n">
        <f aca="false">IFERROR(SQRT(2*(U415-U414)^2/(U415+U414)),"")</f>
        <v>0.127515342612668</v>
      </c>
      <c r="V417" s="78" t="n">
        <f aca="false">IFERROR(SQRT(2*(V415-V414)^2/(V415+V414)),"")</f>
        <v>7.74596669241483</v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N418" s="4"/>
      <c r="O418" s="4"/>
      <c r="P418" s="4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5" t="s">
        <v>548</v>
      </c>
      <c r="D419" s="86"/>
      <c r="E419" s="81"/>
      <c r="F419" s="5"/>
      <c r="G419" s="5"/>
      <c r="H419" s="5"/>
      <c r="I419" s="5"/>
      <c r="J419" s="5"/>
      <c r="K419" s="5"/>
      <c r="L419" s="5"/>
      <c r="M419" s="5"/>
      <c r="N419" s="4"/>
      <c r="O419" s="4"/>
      <c r="P419" s="4"/>
      <c r="Q419" s="5"/>
      <c r="R419" s="5"/>
      <c r="S419" s="5"/>
      <c r="T419" s="5"/>
      <c r="U419" s="5"/>
      <c r="V419" s="82"/>
    </row>
    <row r="420" customFormat="false" ht="13.5" hidden="false" customHeight="true" outlineLevel="0" collapsed="false">
      <c r="A420" s="68"/>
      <c r="B420" s="69"/>
      <c r="C420" s="5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N422" s="4"/>
      <c r="O422" s="4"/>
      <c r="P422" s="4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5" t="s">
        <v>548</v>
      </c>
      <c r="D423" s="86"/>
      <c r="E423" s="81"/>
      <c r="F423" s="5"/>
      <c r="G423" s="5"/>
      <c r="H423" s="5"/>
      <c r="I423" s="5"/>
      <c r="J423" s="5"/>
      <c r="K423" s="5"/>
      <c r="L423" s="5"/>
      <c r="M423" s="5"/>
      <c r="N423" s="4"/>
      <c r="O423" s="4"/>
      <c r="P423" s="4"/>
      <c r="Q423" s="5"/>
      <c r="R423" s="5"/>
      <c r="S423" s="5"/>
      <c r="T423" s="5"/>
      <c r="U423" s="5"/>
      <c r="V423" s="82"/>
    </row>
    <row r="424" customFormat="false" ht="13.5" hidden="false" customHeight="true" outlineLevel="0" collapsed="false">
      <c r="A424" s="68"/>
      <c r="B424" s="69"/>
      <c r="C424" s="5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 t="n">
        <v>45831</v>
      </c>
      <c r="E426" s="72" t="n">
        <v>0.322916666666667</v>
      </c>
      <c r="F426" s="4" t="n">
        <v>429</v>
      </c>
      <c r="G426" s="4" t="n">
        <v>159</v>
      </c>
      <c r="H426" s="4" t="n">
        <v>266</v>
      </c>
      <c r="I426" s="4" t="n">
        <v>4</v>
      </c>
      <c r="J426" s="4" t="n">
        <v>0</v>
      </c>
      <c r="K426" s="4" t="n">
        <v>0</v>
      </c>
      <c r="L426" s="4" t="n">
        <v>150</v>
      </c>
      <c r="M426" s="4" t="n">
        <v>9</v>
      </c>
      <c r="N426" s="4" t="n">
        <v>5</v>
      </c>
      <c r="O426" s="4" t="n">
        <v>261</v>
      </c>
      <c r="P426" s="4" t="n">
        <v>0</v>
      </c>
      <c r="Q426" s="4" t="n">
        <v>3</v>
      </c>
      <c r="R426" s="4" t="n">
        <v>0</v>
      </c>
      <c r="S426" s="4" t="n">
        <v>1</v>
      </c>
      <c r="T426" s="4" t="n">
        <v>0</v>
      </c>
      <c r="U426" s="4" t="n">
        <v>0</v>
      </c>
      <c r="V426" s="4" t="n">
        <v>0</v>
      </c>
    </row>
    <row r="427" customFormat="false" ht="13.5" hidden="false" customHeight="true" outlineLevel="0" collapsed="false">
      <c r="A427" s="68"/>
      <c r="B427" s="69"/>
      <c r="C427" s="5" t="s">
        <v>548</v>
      </c>
      <c r="D427" s="71"/>
      <c r="E427" s="71"/>
      <c r="F427" s="4" t="n">
        <v>420</v>
      </c>
      <c r="G427" s="4" t="n">
        <v>156</v>
      </c>
      <c r="H427" s="4" t="n">
        <v>262</v>
      </c>
      <c r="I427" s="4" t="n">
        <v>2</v>
      </c>
      <c r="J427" s="4" t="n">
        <v>0</v>
      </c>
      <c r="K427" s="4" t="n">
        <v>0</v>
      </c>
      <c r="L427" s="4" t="n">
        <v>147</v>
      </c>
      <c r="M427" s="4" t="n">
        <v>9</v>
      </c>
      <c r="N427" s="4" t="n">
        <v>6</v>
      </c>
      <c r="O427" s="4" t="n">
        <v>256</v>
      </c>
      <c r="P427" s="4" t="n">
        <v>0</v>
      </c>
      <c r="Q427" s="4" t="n">
        <v>1</v>
      </c>
      <c r="R427" s="4" t="n">
        <v>1</v>
      </c>
      <c r="S427" s="4" t="n">
        <v>0</v>
      </c>
      <c r="T427" s="4" t="n">
        <v>0</v>
      </c>
      <c r="U427" s="4" t="n">
        <v>0</v>
      </c>
      <c r="V427" s="4" t="n">
        <v>0</v>
      </c>
    </row>
    <row r="428" customFormat="false" ht="13.5" hidden="false" customHeight="true" outlineLevel="0" collapsed="false">
      <c r="A428" s="68"/>
      <c r="B428" s="69"/>
      <c r="C428" s="5" t="s">
        <v>549</v>
      </c>
      <c r="D428" s="71"/>
      <c r="E428" s="71"/>
      <c r="F428" s="73" t="n">
        <f aca="false">IFERROR((F427-F426)/F426,"")</f>
        <v>-0.020979020979021</v>
      </c>
      <c r="G428" s="73" t="n">
        <f aca="false">IFERROR((G427-G426)/G426,"")</f>
        <v>-0.0188679245283019</v>
      </c>
      <c r="H428" s="73" t="n">
        <f aca="false">IFERROR((H427-H426)/H426,"")</f>
        <v>-0.0150375939849624</v>
      </c>
      <c r="I428" s="73" t="n">
        <f aca="false">IFERROR((I427-I426)/I426,"")</f>
        <v>-0.5</v>
      </c>
      <c r="J428" s="73" t="str">
        <f aca="false">IFERROR((J427-J426)/J426,"")</f>
        <v/>
      </c>
      <c r="K428" s="73" t="str">
        <f aca="false">IFERROR((K427-K426)/K426,"")</f>
        <v/>
      </c>
      <c r="L428" s="73" t="n">
        <f aca="false">IFERROR((L427-L426)/L426,"")</f>
        <v>-0.02</v>
      </c>
      <c r="M428" s="73" t="n">
        <f aca="false">IFERROR((M427-M426)/M426,"")</f>
        <v>0</v>
      </c>
      <c r="N428" s="39" t="n">
        <f aca="false">IFERROR((N427-N426)/N426,"")</f>
        <v>0.2</v>
      </c>
      <c r="O428" s="39" t="n">
        <f aca="false">IFERROR((O427-O426)/O426,"")</f>
        <v>-0.0191570881226054</v>
      </c>
      <c r="P428" s="39" t="str">
        <f aca="false">IFERROR((P427-P426)/P426,"")</f>
        <v/>
      </c>
      <c r="Q428" s="73" t="n">
        <f aca="false">IFERROR((Q427-Q426)/Q426,"")</f>
        <v>-0.666666666666667</v>
      </c>
      <c r="R428" s="73" t="str">
        <f aca="false">IFERROR((R427-R426)/R426,"")</f>
        <v/>
      </c>
      <c r="S428" s="73" t="n">
        <f aca="false">IFERROR((S427-S426)/S426,"")</f>
        <v>-1</v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n">
        <f aca="false">IFERROR(SQRT(2*(F427-F426)^2/(F427+F426)),"")</f>
        <v>0.436821154304661</v>
      </c>
      <c r="G429" s="76" t="n">
        <f aca="false">IFERROR(SQRT(2*(G427-G426)^2/(G427+G426)),"")</f>
        <v>0.239045721866879</v>
      </c>
      <c r="H429" s="76" t="n">
        <f aca="false">IFERROR(SQRT(2*(H427-H426)^2/(H427+H426)),"")</f>
        <v>0.246182981958665</v>
      </c>
      <c r="I429" s="76" t="n">
        <f aca="false">IFERROR(SQRT(2*(I427-I426)^2/(I427+I426)),"")</f>
        <v>1.15470053837925</v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n">
        <f aca="false">IFERROR(SQRT(2*(L427-L426)^2/(L427+L426)),"")</f>
        <v>0.246182981958665</v>
      </c>
      <c r="M429" s="76" t="n">
        <f aca="false">IFERROR(SQRT(2*(M427-M426)^2/(M427+M426)),"")</f>
        <v>0</v>
      </c>
      <c r="N429" s="77" t="n">
        <f aca="false">IFERROR(SQRT(2*(N427-N426)^2/(N427+N426)),"")</f>
        <v>0.426401432711221</v>
      </c>
      <c r="O429" s="77" t="n">
        <f aca="false">IFERROR(SQRT(2*(O427-O426)^2/(O427+O426)),"")</f>
        <v>0.310985206785561</v>
      </c>
      <c r="P429" s="77" t="str">
        <f aca="false">IFERROR(SQRT(2*(P427-P426)^2/(P427+P426)),"")</f>
        <v/>
      </c>
      <c r="Q429" s="76" t="n">
        <f aca="false">IFERROR(SQRT(2*(Q427-Q426)^2/(Q427+Q426)),"")</f>
        <v>1.4142135623731</v>
      </c>
      <c r="R429" s="76" t="n">
        <f aca="false">IFERROR(SQRT(2*(R427-R426)^2/(R427+R426)),"")</f>
        <v>1.4142135623731</v>
      </c>
      <c r="S429" s="76" t="n">
        <f aca="false">IFERROR(SQRT(2*(S427-S426)^2/(S427+S426)),"")</f>
        <v>1.4142135623731</v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 t="n">
        <v>45831</v>
      </c>
      <c r="E430" s="72" t="n">
        <v>0.65625</v>
      </c>
      <c r="F430" s="4" t="n">
        <v>308</v>
      </c>
      <c r="G430" s="4" t="n">
        <v>100</v>
      </c>
      <c r="H430" s="4" t="n">
        <v>100</v>
      </c>
      <c r="I430" s="4" t="n">
        <v>61</v>
      </c>
      <c r="J430" s="4" t="n">
        <v>47</v>
      </c>
      <c r="K430" s="4" t="n">
        <v>4</v>
      </c>
      <c r="L430" s="4" t="n">
        <v>80</v>
      </c>
      <c r="M430" s="4" t="n">
        <v>16</v>
      </c>
      <c r="N430" s="4" t="n">
        <v>12</v>
      </c>
      <c r="O430" s="4" t="n">
        <v>80</v>
      </c>
      <c r="P430" s="4" t="n">
        <v>8</v>
      </c>
      <c r="Q430" s="4" t="n">
        <v>17</v>
      </c>
      <c r="R430" s="4" t="n">
        <v>35</v>
      </c>
      <c r="S430" s="4" t="n">
        <v>9</v>
      </c>
      <c r="T430" s="4" t="n">
        <v>8</v>
      </c>
      <c r="U430" s="4" t="n">
        <v>36</v>
      </c>
      <c r="V430" s="4" t="n">
        <v>3</v>
      </c>
    </row>
    <row r="431" customFormat="false" ht="13.5" hidden="false" customHeight="true" outlineLevel="0" collapsed="false">
      <c r="A431" s="68"/>
      <c r="B431" s="69"/>
      <c r="C431" s="5" t="s">
        <v>548</v>
      </c>
      <c r="D431" s="71"/>
      <c r="E431" s="71"/>
      <c r="F431" s="4" t="n">
        <v>296</v>
      </c>
      <c r="G431" s="4" t="n">
        <v>102</v>
      </c>
      <c r="H431" s="4" t="n">
        <v>105</v>
      </c>
      <c r="I431" s="4" t="n">
        <v>60</v>
      </c>
      <c r="J431" s="4" t="n">
        <v>29</v>
      </c>
      <c r="K431" s="4" t="n">
        <v>4</v>
      </c>
      <c r="L431" s="4" t="n">
        <v>82</v>
      </c>
      <c r="M431" s="4" t="n">
        <v>16</v>
      </c>
      <c r="N431" s="4" t="n">
        <v>11</v>
      </c>
      <c r="O431" s="4" t="n">
        <v>86</v>
      </c>
      <c r="P431" s="4" t="n">
        <v>8</v>
      </c>
      <c r="Q431" s="4" t="n">
        <v>16</v>
      </c>
      <c r="R431" s="4" t="n">
        <v>34</v>
      </c>
      <c r="S431" s="4" t="n">
        <v>10</v>
      </c>
      <c r="T431" s="4" t="n">
        <v>8</v>
      </c>
      <c r="U431" s="4" t="n">
        <v>20</v>
      </c>
      <c r="V431" s="4" t="n">
        <v>1</v>
      </c>
    </row>
    <row r="432" customFormat="false" ht="13.5" hidden="false" customHeight="true" outlineLevel="0" collapsed="false">
      <c r="A432" s="68"/>
      <c r="B432" s="69"/>
      <c r="C432" s="5" t="s">
        <v>549</v>
      </c>
      <c r="D432" s="71"/>
      <c r="E432" s="71"/>
      <c r="F432" s="73" t="n">
        <f aca="false">IFERROR((F431-F430)/F430,"")</f>
        <v>-0.038961038961039</v>
      </c>
      <c r="G432" s="73" t="n">
        <f aca="false">IFERROR((G431-G430)/G430,"")</f>
        <v>0.02</v>
      </c>
      <c r="H432" s="73" t="n">
        <f aca="false">IFERROR((H431-H430)/H430,"")</f>
        <v>0.05</v>
      </c>
      <c r="I432" s="73" t="n">
        <f aca="false">IFERROR((I431-I430)/I430,"")</f>
        <v>-0.0163934426229508</v>
      </c>
      <c r="J432" s="73" t="n">
        <f aca="false">IFERROR((J431-J430)/J430,"")</f>
        <v>-0.382978723404255</v>
      </c>
      <c r="K432" s="73" t="n">
        <f aca="false">IFERROR((K431-K430)/K430,"")</f>
        <v>0</v>
      </c>
      <c r="L432" s="73" t="n">
        <f aca="false">IFERROR((L431-L430)/L430,"")</f>
        <v>0.025</v>
      </c>
      <c r="M432" s="73" t="n">
        <f aca="false">IFERROR((M431-M430)/M430,"")</f>
        <v>0</v>
      </c>
      <c r="N432" s="39" t="n">
        <f aca="false">IFERROR((N431-N430)/N430,"")</f>
        <v>-0.0833333333333333</v>
      </c>
      <c r="O432" s="39" t="n">
        <f aca="false">IFERROR((O431-O430)/O430,"")</f>
        <v>0.075</v>
      </c>
      <c r="P432" s="39" t="n">
        <f aca="false">IFERROR((P431-P430)/P430,"")</f>
        <v>0</v>
      </c>
      <c r="Q432" s="73" t="n">
        <f aca="false">IFERROR((Q431-Q430)/Q430,"")</f>
        <v>-0.0588235294117647</v>
      </c>
      <c r="R432" s="73" t="n">
        <f aca="false">IFERROR((R431-R430)/R430,"")</f>
        <v>-0.0285714285714286</v>
      </c>
      <c r="S432" s="73" t="n">
        <f aca="false">IFERROR((S431-S430)/S430,"")</f>
        <v>0.111111111111111</v>
      </c>
      <c r="T432" s="73" t="n">
        <f aca="false">IFERROR((T431-T430)/T430,"")</f>
        <v>0</v>
      </c>
      <c r="U432" s="73" t="n">
        <f aca="false">IFERROR((U431-U430)/U430,"")</f>
        <v>-0.444444444444444</v>
      </c>
      <c r="V432" s="74" t="n">
        <f aca="false">IFERROR((V431-V430)/V430,"")</f>
        <v>-0.666666666666667</v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n">
        <f aca="false">IFERROR(SQRT(2*(F431-F430)^2/(F431+F430)),"")</f>
        <v>0.690522405178123</v>
      </c>
      <c r="G433" s="76" t="n">
        <f aca="false">IFERROR(SQRT(2*(G431-G430)^2/(G431+G430)),"")</f>
        <v>0.199007438041998</v>
      </c>
      <c r="H433" s="76" t="n">
        <f aca="false">IFERROR(SQRT(2*(H431-H430)^2/(H431+H430)),"")</f>
        <v>0.493864798324795</v>
      </c>
      <c r="I433" s="76" t="n">
        <f aca="false">IFERROR(SQRT(2*(I431-I430)^2/(I431+I430)),"")</f>
        <v>0.128564869306645</v>
      </c>
      <c r="J433" s="76" t="n">
        <f aca="false">IFERROR(SQRT(2*(J431-J430)^2/(J431+J430)),"")</f>
        <v>2.91998558035373</v>
      </c>
      <c r="K433" s="76" t="n">
        <f aca="false">IFERROR(SQRT(2*(K431-K430)^2/(K431+K430)),"")</f>
        <v>0</v>
      </c>
      <c r="L433" s="76" t="n">
        <f aca="false">IFERROR(SQRT(2*(L431-L430)^2/(L431+L430)),"")</f>
        <v>0.222222222222222</v>
      </c>
      <c r="M433" s="76" t="n">
        <f aca="false">IFERROR(SQRT(2*(M431-M430)^2/(M431+M430)),"")</f>
        <v>0</v>
      </c>
      <c r="N433" s="77" t="n">
        <f aca="false">IFERROR(SQRT(2*(N431-N430)^2/(N431+N430)),"")</f>
        <v>0.294883912309794</v>
      </c>
      <c r="O433" s="77" t="n">
        <f aca="false">IFERROR(SQRT(2*(O431-O430)^2/(O431+O430)),"")</f>
        <v>0.658585559938142</v>
      </c>
      <c r="P433" s="77" t="n">
        <f aca="false">IFERROR(SQRT(2*(P431-P430)^2/(P431+P430)),"")</f>
        <v>0</v>
      </c>
      <c r="Q433" s="76" t="n">
        <f aca="false">IFERROR(SQRT(2*(Q431-Q430)^2/(Q431+Q430)),"")</f>
        <v>0.246182981958665</v>
      </c>
      <c r="R433" s="76" t="n">
        <f aca="false">IFERROR(SQRT(2*(R431-R430)^2/(R431+R430)),"")</f>
        <v>0.17025130615175</v>
      </c>
      <c r="S433" s="76" t="n">
        <f aca="false">IFERROR(SQRT(2*(S431-S430)^2/(S431+S430)),"")</f>
        <v>0.324442842261525</v>
      </c>
      <c r="T433" s="76" t="n">
        <f aca="false">IFERROR(SQRT(2*(T431-T430)^2/(T431+T430)),"")</f>
        <v>0</v>
      </c>
      <c r="U433" s="76" t="n">
        <f aca="false">IFERROR(SQRT(2*(U431-U430)^2/(U431+U430)),"")</f>
        <v>3.02371578407382</v>
      </c>
      <c r="V433" s="78" t="n">
        <f aca="false">IFERROR(SQRT(2*(V431-V430)^2/(V431+V430)),"")</f>
        <v>1.4142135623731</v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 t="n">
        <v>45751</v>
      </c>
      <c r="E434" s="72" t="n">
        <v>0.822916666666667</v>
      </c>
      <c r="F434" s="4" t="n">
        <v>284</v>
      </c>
      <c r="G434" s="4" t="n">
        <v>43</v>
      </c>
      <c r="H434" s="4" t="n">
        <v>9</v>
      </c>
      <c r="I434" s="4" t="n">
        <v>210</v>
      </c>
      <c r="J434" s="4" t="n">
        <v>22</v>
      </c>
      <c r="K434" s="4" t="n">
        <v>33</v>
      </c>
      <c r="L434" s="4" t="n">
        <v>10</v>
      </c>
      <c r="M434" s="4" t="n">
        <v>0</v>
      </c>
      <c r="N434" s="4" t="n">
        <v>3</v>
      </c>
      <c r="O434" s="4" t="n">
        <v>4</v>
      </c>
      <c r="P434" s="4" t="n">
        <v>2</v>
      </c>
      <c r="Q434" s="4" t="n">
        <v>65</v>
      </c>
      <c r="R434" s="4" t="n">
        <v>145</v>
      </c>
      <c r="S434" s="4" t="n">
        <v>0</v>
      </c>
      <c r="T434" s="4" t="n">
        <v>1</v>
      </c>
      <c r="U434" s="4" t="n">
        <v>21</v>
      </c>
      <c r="V434" s="4" t="n">
        <v>0</v>
      </c>
    </row>
    <row r="435" customFormat="false" ht="13.5" hidden="false" customHeight="true" outlineLevel="0" collapsed="false">
      <c r="A435" s="68"/>
      <c r="B435" s="69"/>
      <c r="C435" s="5" t="s">
        <v>548</v>
      </c>
      <c r="D435" s="71"/>
      <c r="E435" s="71"/>
      <c r="F435" s="4" t="n">
        <v>318</v>
      </c>
      <c r="G435" s="4" t="n">
        <v>53</v>
      </c>
      <c r="H435" s="4" t="n">
        <v>11</v>
      </c>
      <c r="I435" s="4" t="n">
        <v>209</v>
      </c>
      <c r="J435" s="4" t="n">
        <v>45</v>
      </c>
      <c r="K435" s="59" t="n">
        <v>21</v>
      </c>
      <c r="L435" s="59" t="n">
        <v>32</v>
      </c>
      <c r="M435" s="59" t="n">
        <v>0</v>
      </c>
      <c r="N435" s="59" t="n">
        <v>3</v>
      </c>
      <c r="O435" s="59" t="n">
        <v>4</v>
      </c>
      <c r="P435" s="59" t="n">
        <v>4</v>
      </c>
      <c r="Q435" s="59" t="n">
        <v>63</v>
      </c>
      <c r="R435" s="59" t="n">
        <v>146</v>
      </c>
      <c r="S435" s="59" t="n">
        <v>0</v>
      </c>
      <c r="T435" s="59" t="n">
        <v>1</v>
      </c>
      <c r="U435" s="59" t="n">
        <v>26</v>
      </c>
      <c r="V435" s="59" t="n">
        <v>18</v>
      </c>
    </row>
    <row r="436" customFormat="false" ht="13.5" hidden="false" customHeight="true" outlineLevel="0" collapsed="false">
      <c r="A436" s="68"/>
      <c r="B436" s="69"/>
      <c r="C436" s="5" t="s">
        <v>549</v>
      </c>
      <c r="D436" s="71"/>
      <c r="E436" s="71"/>
      <c r="F436" s="73" t="n">
        <f aca="false">IFERROR((F435-F434)/F434,"")</f>
        <v>0.119718309859155</v>
      </c>
      <c r="G436" s="73" t="n">
        <f aca="false">IFERROR((G435-G434)/G434,"")</f>
        <v>0.232558139534884</v>
      </c>
      <c r="H436" s="73" t="n">
        <f aca="false">IFERROR((H435-H434)/H434,"")</f>
        <v>0.222222222222222</v>
      </c>
      <c r="I436" s="73" t="n">
        <f aca="false">IFERROR((I435-I434)/I434,"")</f>
        <v>-0.00476190476190476</v>
      </c>
      <c r="J436" s="73" t="n">
        <f aca="false">IFERROR((J435-J434)/J434,"")</f>
        <v>1.04545454545455</v>
      </c>
      <c r="K436" s="73" t="n">
        <f aca="false">IFERROR((K435-K434)/K434,"")</f>
        <v>-0.363636363636364</v>
      </c>
      <c r="L436" s="73" t="n">
        <f aca="false">IFERROR((L435-L434)/L434,"")</f>
        <v>2.2</v>
      </c>
      <c r="M436" s="73" t="str">
        <f aca="false">IFERROR((M435-M434)/M434,"")</f>
        <v/>
      </c>
      <c r="N436" s="39" t="n">
        <f aca="false">IFERROR((N435-N434)/N434,"")</f>
        <v>0</v>
      </c>
      <c r="O436" s="39" t="n">
        <f aca="false">IFERROR((O435-O434)/O434,"")</f>
        <v>0</v>
      </c>
      <c r="P436" s="39" t="n">
        <f aca="false">IFERROR((P435-P434)/P434,"")</f>
        <v>1</v>
      </c>
      <c r="Q436" s="73" t="n">
        <f aca="false">IFERROR((Q435-Q434)/Q434,"")</f>
        <v>-0.0307692307692308</v>
      </c>
      <c r="R436" s="73" t="n">
        <f aca="false">IFERROR((R435-R434)/R434,"")</f>
        <v>0.00689655172413793</v>
      </c>
      <c r="S436" s="73" t="str">
        <f aca="false">IFERROR((S435-S434)/S434,"")</f>
        <v/>
      </c>
      <c r="T436" s="73" t="n">
        <f aca="false">IFERROR((T435-T434)/T434,"")</f>
        <v>0</v>
      </c>
      <c r="U436" s="73" t="n">
        <f aca="false">IFERROR((U435-U434)/U434,"")</f>
        <v>0.238095238095238</v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n">
        <f aca="false">IFERROR(SQRT(2*(F435-F434)^2/(F435+F434)),"")</f>
        <v>1.9597274201944</v>
      </c>
      <c r="G437" s="76" t="n">
        <f aca="false">IFERROR(SQRT(2*(G435-G434)^2/(G435+G434)),"")</f>
        <v>1.44337567297406</v>
      </c>
      <c r="H437" s="76" t="n">
        <f aca="false">IFERROR(SQRT(2*(H435-H434)^2/(H435+H434)),"")</f>
        <v>0.632455532033676</v>
      </c>
      <c r="I437" s="76" t="n">
        <f aca="false">IFERROR(SQRT(2*(I435-I434)^2/(I435+I434)),"")</f>
        <v>0.0690888535853467</v>
      </c>
      <c r="J437" s="76" t="n">
        <f aca="false">IFERROR(SQRT(2*(J435-J434)^2/(J435+J434)),"")</f>
        <v>3.97379475767426</v>
      </c>
      <c r="K437" s="76" t="n">
        <f aca="false">IFERROR(SQRT(2*(K435-K434)^2/(K435+K434)),"")</f>
        <v>2.3094010767585</v>
      </c>
      <c r="L437" s="76" t="n">
        <f aca="false">IFERROR(SQRT(2*(L435-L434)^2/(L435+L434)),"")</f>
        <v>4.80079358519183</v>
      </c>
      <c r="M437" s="76" t="str">
        <f aca="false">IFERROR(SQRT(2*(M435-M434)^2/(M435+M434)),"")</f>
        <v/>
      </c>
      <c r="N437" s="77" t="n">
        <f aca="false">IFERROR(SQRT(2*(N435-N434)^2/(N435+N434)),"")</f>
        <v>0</v>
      </c>
      <c r="O437" s="77" t="n">
        <f aca="false">IFERROR(SQRT(2*(O435-O434)^2/(O435+O434)),"")</f>
        <v>0</v>
      </c>
      <c r="P437" s="77" t="n">
        <f aca="false">IFERROR(SQRT(2*(P435-P434)^2/(P435+P434)),"")</f>
        <v>1.15470053837925</v>
      </c>
      <c r="Q437" s="76" t="n">
        <f aca="false">IFERROR(SQRT(2*(Q435-Q434)^2/(Q435+Q434)),"")</f>
        <v>0.25</v>
      </c>
      <c r="R437" s="76" t="n">
        <f aca="false">IFERROR(SQRT(2*(R435-R434)^2/(R435+R434)),"")</f>
        <v>0.0829026672289678</v>
      </c>
      <c r="S437" s="76" t="str">
        <f aca="false">IFERROR(SQRT(2*(S435-S434)^2/(S435+S434)),"")</f>
        <v/>
      </c>
      <c r="T437" s="76" t="n">
        <f aca="false">IFERROR(SQRT(2*(T435-T434)^2/(T435+T434)),"")</f>
        <v>0</v>
      </c>
      <c r="U437" s="76" t="n">
        <f aca="false">IFERROR(SQRT(2*(U435-U434)^2/(U435+U434)),"")</f>
        <v>1.03142124625879</v>
      </c>
      <c r="V437" s="78" t="n">
        <f aca="false">IFERROR(SQRT(2*(V435-V434)^2/(V435+V434)),"")</f>
        <v>6</v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N438" s="4"/>
      <c r="O438" s="4"/>
      <c r="P438" s="4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5" t="s">
        <v>548</v>
      </c>
      <c r="D439" s="86"/>
      <c r="E439" s="81"/>
      <c r="F439" s="5"/>
      <c r="G439" s="5"/>
      <c r="H439" s="5"/>
      <c r="I439" s="5"/>
      <c r="J439" s="5"/>
      <c r="K439" s="5"/>
      <c r="L439" s="5"/>
      <c r="M439" s="5"/>
      <c r="N439" s="4"/>
      <c r="O439" s="4"/>
      <c r="P439" s="4"/>
      <c r="Q439" s="5"/>
      <c r="R439" s="5"/>
      <c r="S439" s="5"/>
      <c r="T439" s="5"/>
      <c r="U439" s="5"/>
      <c r="V439" s="82"/>
    </row>
    <row r="440" customFormat="false" ht="13.5" hidden="false" customHeight="true" outlineLevel="0" collapsed="false">
      <c r="A440" s="68"/>
      <c r="B440" s="69"/>
      <c r="C440" s="5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 t="n">
        <v>45832</v>
      </c>
      <c r="E442" s="72" t="n">
        <v>0.333333333333333</v>
      </c>
      <c r="F442" s="4" t="n">
        <v>356</v>
      </c>
      <c r="G442" s="4" t="n">
        <v>0</v>
      </c>
      <c r="H442" s="4" t="n">
        <v>49</v>
      </c>
      <c r="I442" s="4" t="n">
        <v>117</v>
      </c>
      <c r="J442" s="4" t="n">
        <v>190</v>
      </c>
      <c r="K442" s="4" t="n">
        <v>0</v>
      </c>
      <c r="L442" s="4" t="n">
        <v>0</v>
      </c>
      <c r="M442" s="4" t="n">
        <v>0</v>
      </c>
      <c r="N442" s="4" t="n">
        <v>2</v>
      </c>
      <c r="O442" s="4" t="n">
        <v>0</v>
      </c>
      <c r="P442" s="4" t="n">
        <v>47</v>
      </c>
      <c r="Q442" s="4" t="n">
        <v>0</v>
      </c>
      <c r="R442" s="4" t="n">
        <v>111</v>
      </c>
      <c r="S442" s="4" t="n">
        <v>6</v>
      </c>
      <c r="T442" s="4" t="n">
        <v>101</v>
      </c>
      <c r="U442" s="4" t="n">
        <v>89</v>
      </c>
      <c r="V442" s="4" t="n">
        <v>0</v>
      </c>
    </row>
    <row r="443" customFormat="false" ht="13.5" hidden="false" customHeight="true" outlineLevel="0" collapsed="false">
      <c r="A443" s="68"/>
      <c r="B443" s="69"/>
      <c r="C443" s="5" t="s">
        <v>548</v>
      </c>
      <c r="D443" s="71"/>
      <c r="E443" s="71"/>
      <c r="F443" s="4" t="n">
        <v>312</v>
      </c>
      <c r="G443" s="4" t="n">
        <v>0</v>
      </c>
      <c r="H443" s="4" t="n">
        <v>5</v>
      </c>
      <c r="I443" s="4" t="n">
        <v>123</v>
      </c>
      <c r="J443" s="4" t="n">
        <v>184</v>
      </c>
      <c r="K443" s="4" t="n">
        <v>0</v>
      </c>
      <c r="L443" s="4" t="n">
        <v>0</v>
      </c>
      <c r="M443" s="4" t="n">
        <v>0</v>
      </c>
      <c r="N443" s="4" t="n">
        <v>2</v>
      </c>
      <c r="O443" s="4" t="n">
        <v>0</v>
      </c>
      <c r="P443" s="4" t="n">
        <v>3</v>
      </c>
      <c r="Q443" s="4" t="n">
        <v>0</v>
      </c>
      <c r="R443" s="4" t="n">
        <v>118</v>
      </c>
      <c r="S443" s="4" t="n">
        <v>5</v>
      </c>
      <c r="T443" s="4" t="n">
        <v>59</v>
      </c>
      <c r="U443" s="4" t="n">
        <v>125</v>
      </c>
      <c r="V443" s="4" t="n">
        <v>0</v>
      </c>
    </row>
    <row r="444" customFormat="false" ht="13.5" hidden="false" customHeight="true" outlineLevel="0" collapsed="false">
      <c r="A444" s="68"/>
      <c r="B444" s="69"/>
      <c r="C444" s="5" t="s">
        <v>549</v>
      </c>
      <c r="D444" s="71"/>
      <c r="E444" s="71"/>
      <c r="F444" s="73" t="n">
        <f aca="false">IFERROR((F443-F442)/F442,"")</f>
        <v>-0.123595505617978</v>
      </c>
      <c r="G444" s="73" t="str">
        <f aca="false">IFERROR((G443-G442)/G442,"")</f>
        <v/>
      </c>
      <c r="H444" s="73" t="n">
        <f aca="false">IFERROR((H443-H442)/H442,"")</f>
        <v>-0.897959183673469</v>
      </c>
      <c r="I444" s="73" t="n">
        <f aca="false">IFERROR((I443-I442)/I442,"")</f>
        <v>0.0512820512820513</v>
      </c>
      <c r="J444" s="73" t="n">
        <f aca="false">IFERROR((J443-J442)/J442,"")</f>
        <v>-0.0315789473684211</v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n">
        <f aca="false">IFERROR((N443-N442)/N442,"")</f>
        <v>0</v>
      </c>
      <c r="O444" s="39" t="str">
        <f aca="false">IFERROR((O443-O442)/O442,"")</f>
        <v/>
      </c>
      <c r="P444" s="39" t="n">
        <f aca="false">IFERROR((P443-P442)/P442,"")</f>
        <v>-0.936170212765958</v>
      </c>
      <c r="Q444" s="73" t="str">
        <f aca="false">IFERROR((Q443-Q442)/Q442,"")</f>
        <v/>
      </c>
      <c r="R444" s="73" t="n">
        <f aca="false">IFERROR((R443-R442)/R442,"")</f>
        <v>0.0630630630630631</v>
      </c>
      <c r="S444" s="73" t="n">
        <f aca="false">IFERROR((S443-S442)/S442,"")</f>
        <v>-0.166666666666667</v>
      </c>
      <c r="T444" s="73" t="n">
        <f aca="false">IFERROR((T443-T442)/T442,"")</f>
        <v>-0.415841584158416</v>
      </c>
      <c r="U444" s="73" t="n">
        <f aca="false">IFERROR((U443-U442)/U442,"")</f>
        <v>0.404494382022472</v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n">
        <f aca="false">IFERROR(SQRT(2*(F443-F442)^2/(F443+F442)),"")</f>
        <v>2.40757288272416</v>
      </c>
      <c r="G445" s="76" t="str">
        <f aca="false">IFERROR(SQRT(2*(G443-G442)^2/(G443+G442)),"")</f>
        <v/>
      </c>
      <c r="H445" s="76" t="n">
        <f aca="false">IFERROR(SQRT(2*(H443-H442)^2/(H443+H442)),"")</f>
        <v>8.46780394811451</v>
      </c>
      <c r="I445" s="76" t="n">
        <f aca="false">IFERROR(SQRT(2*(I443-I442)^2/(I443+I442)),"")</f>
        <v>0.547722557505166</v>
      </c>
      <c r="J445" s="76" t="n">
        <f aca="false">IFERROR(SQRT(2*(J443-J442)^2/(J443+J442)),"")</f>
        <v>0.438763454476278</v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n">
        <f aca="false">IFERROR(SQRT(2*(N443-N442)^2/(N443+N442)),"")</f>
        <v>0</v>
      </c>
      <c r="O445" s="77" t="str">
        <f aca="false">IFERROR(SQRT(2*(O443-O442)^2/(O443+O442)),"")</f>
        <v/>
      </c>
      <c r="P445" s="77" t="n">
        <f aca="false">IFERROR(SQRT(2*(P443-P442)^2/(P443+P442)),"")</f>
        <v>8.8</v>
      </c>
      <c r="Q445" s="76" t="str">
        <f aca="false">IFERROR(SQRT(2*(Q443-Q442)^2/(Q443+Q442)),"")</f>
        <v/>
      </c>
      <c r="R445" s="76" t="n">
        <f aca="false">IFERROR(SQRT(2*(R443-R442)^2/(R443+R442)),"")</f>
        <v>0.654177038922397</v>
      </c>
      <c r="S445" s="76" t="n">
        <f aca="false">IFERROR(SQRT(2*(S443-S442)^2/(S443+S442)),"")</f>
        <v>0.426401432711221</v>
      </c>
      <c r="T445" s="76" t="n">
        <f aca="false">IFERROR(SQRT(2*(T443-T442)^2/(T443+T442)),"")</f>
        <v>4.69574275274956</v>
      </c>
      <c r="U445" s="76" t="n">
        <f aca="false">IFERROR(SQRT(2*(U443-U442)^2/(U443+U442)),"")</f>
        <v>3.48025136056439</v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N446" s="4"/>
      <c r="O446" s="4"/>
      <c r="P446" s="4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5" t="s">
        <v>548</v>
      </c>
      <c r="D447" s="86"/>
      <c r="E447" s="81"/>
      <c r="F447" s="5"/>
      <c r="G447" s="5"/>
      <c r="H447" s="5"/>
      <c r="I447" s="5"/>
      <c r="J447" s="5"/>
      <c r="K447" s="5"/>
      <c r="L447" s="5"/>
      <c r="M447" s="5"/>
      <c r="N447" s="4"/>
      <c r="O447" s="4"/>
      <c r="P447" s="4"/>
      <c r="Q447" s="5"/>
      <c r="R447" s="5"/>
      <c r="S447" s="5"/>
      <c r="T447" s="5"/>
      <c r="U447" s="5"/>
      <c r="V447" s="82"/>
    </row>
    <row r="448" customFormat="false" ht="13.5" hidden="false" customHeight="true" outlineLevel="0" collapsed="false">
      <c r="A448" s="68"/>
      <c r="B448" s="69"/>
      <c r="C448" s="5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N450" s="4"/>
      <c r="O450" s="4"/>
      <c r="P450" s="4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5" t="s">
        <v>548</v>
      </c>
      <c r="D451" s="86"/>
      <c r="E451" s="81"/>
      <c r="F451" s="5"/>
      <c r="G451" s="5"/>
      <c r="H451" s="5"/>
      <c r="I451" s="5"/>
      <c r="J451" s="5"/>
      <c r="K451" s="5"/>
      <c r="L451" s="5"/>
      <c r="M451" s="5"/>
      <c r="N451" s="4"/>
      <c r="O451" s="4"/>
      <c r="P451" s="4"/>
      <c r="Q451" s="5"/>
      <c r="R451" s="5"/>
      <c r="S451" s="5"/>
      <c r="T451" s="5"/>
      <c r="U451" s="5"/>
      <c r="V451" s="82"/>
    </row>
    <row r="452" customFormat="false" ht="13.5" hidden="false" customHeight="true" outlineLevel="0" collapsed="false">
      <c r="A452" s="68"/>
      <c r="B452" s="69"/>
      <c r="C452" s="5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 t="n">
        <v>45727</v>
      </c>
      <c r="E454" s="72" t="n">
        <v>0.677083333333333</v>
      </c>
      <c r="F454" s="4" t="n">
        <v>469</v>
      </c>
      <c r="G454" s="4" t="n">
        <v>240</v>
      </c>
      <c r="H454" s="4" t="n">
        <v>188</v>
      </c>
      <c r="I454" s="4" t="n">
        <v>21</v>
      </c>
      <c r="J454" s="89" t="n">
        <v>20</v>
      </c>
      <c r="K454" s="89" t="n">
        <v>4</v>
      </c>
      <c r="L454" s="89" t="n">
        <v>227</v>
      </c>
      <c r="M454" s="89" t="n">
        <v>9</v>
      </c>
      <c r="N454" s="89" t="n">
        <v>13</v>
      </c>
      <c r="O454" s="89" t="n">
        <v>164</v>
      </c>
      <c r="P454" s="89" t="n">
        <v>11</v>
      </c>
      <c r="Q454" s="89" t="n">
        <v>13</v>
      </c>
      <c r="R454" s="89" t="n">
        <v>1</v>
      </c>
      <c r="S454" s="89" t="n">
        <v>7</v>
      </c>
      <c r="T454" s="89" t="n">
        <v>12</v>
      </c>
      <c r="U454" s="89" t="n">
        <v>3</v>
      </c>
      <c r="V454" s="89" t="n">
        <v>5</v>
      </c>
    </row>
    <row r="455" customFormat="false" ht="13.5" hidden="false" customHeight="true" outlineLevel="0" collapsed="false">
      <c r="A455" s="68"/>
      <c r="B455" s="69"/>
      <c r="C455" s="5" t="s">
        <v>548</v>
      </c>
      <c r="D455" s="71"/>
      <c r="E455" s="71"/>
      <c r="F455" s="4" t="n">
        <v>345</v>
      </c>
      <c r="G455" s="4" t="n">
        <v>131</v>
      </c>
      <c r="H455" s="4" t="n">
        <v>175</v>
      </c>
      <c r="I455" s="4" t="n">
        <v>18</v>
      </c>
      <c r="J455" s="4" t="n">
        <v>21</v>
      </c>
      <c r="K455" s="59" t="n">
        <v>8</v>
      </c>
      <c r="L455" s="59" t="n">
        <v>115</v>
      </c>
      <c r="M455" s="59" t="n">
        <v>8</v>
      </c>
      <c r="N455" s="59" t="n">
        <v>6</v>
      </c>
      <c r="O455" s="59" t="n">
        <v>156</v>
      </c>
      <c r="P455" s="59" t="n">
        <v>13</v>
      </c>
      <c r="Q455" s="59" t="n">
        <v>9</v>
      </c>
      <c r="R455" s="59" t="n">
        <v>3</v>
      </c>
      <c r="S455" s="59" t="n">
        <v>6</v>
      </c>
      <c r="T455" s="59" t="n">
        <v>13</v>
      </c>
      <c r="U455" s="59" t="n">
        <v>3</v>
      </c>
      <c r="V455" s="59" t="n">
        <v>5</v>
      </c>
    </row>
    <row r="456" customFormat="false" ht="13.5" hidden="false" customHeight="true" outlineLevel="0" collapsed="false">
      <c r="A456" s="68"/>
      <c r="B456" s="69"/>
      <c r="C456" s="5" t="s">
        <v>549</v>
      </c>
      <c r="D456" s="71"/>
      <c r="E456" s="71"/>
      <c r="F456" s="73" t="n">
        <f aca="false">IFERROR((F455-F454)/F454,"")</f>
        <v>-0.264392324093817</v>
      </c>
      <c r="G456" s="73" t="n">
        <f aca="false">IFERROR((G455-G454)/G454,"")</f>
        <v>-0.454166666666667</v>
      </c>
      <c r="H456" s="73" t="n">
        <f aca="false">IFERROR((H455-H454)/H454,"")</f>
        <v>-0.0691489361702128</v>
      </c>
      <c r="I456" s="73" t="n">
        <f aca="false">IFERROR((I455-I454)/I454,"")</f>
        <v>-0.142857142857143</v>
      </c>
      <c r="J456" s="73" t="n">
        <f aca="false">IFERROR((J455-J454)/J454,"")</f>
        <v>0.05</v>
      </c>
      <c r="K456" s="73" t="n">
        <f aca="false">IFERROR((K455-K454)/K454,"")</f>
        <v>1</v>
      </c>
      <c r="L456" s="73" t="n">
        <f aca="false">IFERROR((L455-L454)/L454,"")</f>
        <v>-0.493392070484582</v>
      </c>
      <c r="M456" s="73" t="n">
        <f aca="false">IFERROR((M455-M454)/M454,"")</f>
        <v>-0.111111111111111</v>
      </c>
      <c r="N456" s="39" t="n">
        <f aca="false">IFERROR((N455-N454)/N454,"")</f>
        <v>-0.538461538461538</v>
      </c>
      <c r="O456" s="39" t="n">
        <f aca="false">IFERROR((O455-O454)/O454,"")</f>
        <v>-0.0487804878048781</v>
      </c>
      <c r="P456" s="39" t="n">
        <f aca="false">IFERROR((P455-P454)/P454,"")</f>
        <v>0.181818181818182</v>
      </c>
      <c r="Q456" s="73" t="n">
        <f aca="false">IFERROR((Q455-Q454)/Q454,"")</f>
        <v>-0.307692307692308</v>
      </c>
      <c r="R456" s="73" t="n">
        <f aca="false">IFERROR((R455-R454)/R454,"")</f>
        <v>2</v>
      </c>
      <c r="S456" s="73" t="n">
        <f aca="false">IFERROR((S455-S454)/S454,"")</f>
        <v>-0.142857142857143</v>
      </c>
      <c r="T456" s="73" t="n">
        <f aca="false">IFERROR((T455-T454)/T454,"")</f>
        <v>0.0833333333333333</v>
      </c>
      <c r="U456" s="73" t="n">
        <f aca="false">IFERROR((U455-U454)/U454,"")</f>
        <v>0</v>
      </c>
      <c r="V456" s="74" t="n">
        <f aca="false">IFERROR((V455-V454)/V454,"")</f>
        <v>0</v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n">
        <f aca="false">IFERROR(SQRT(2*(F455-F454)^2/(F455+F454)),"")</f>
        <v>6.14645180399796</v>
      </c>
      <c r="G457" s="76" t="n">
        <f aca="false">IFERROR(SQRT(2*(G455-G454)^2/(G455+G454)),"")</f>
        <v>8.00303177053644</v>
      </c>
      <c r="H457" s="76" t="n">
        <f aca="false">IFERROR(SQRT(2*(H455-H454)^2/(H455+H454)),"")</f>
        <v>0.964950504732767</v>
      </c>
      <c r="I457" s="76" t="n">
        <f aca="false">IFERROR(SQRT(2*(I455-I454)^2/(I455+I454)),"")</f>
        <v>0.679366220486757</v>
      </c>
      <c r="J457" s="76" t="n">
        <f aca="false">IFERROR(SQRT(2*(J455-J454)^2/(J455+J454)),"")</f>
        <v>0.220863052149693</v>
      </c>
      <c r="K457" s="76" t="n">
        <f aca="false">IFERROR(SQRT(2*(K455-K454)^2/(K455+K454)),"")</f>
        <v>1.63299316185545</v>
      </c>
      <c r="L457" s="76" t="n">
        <f aca="false">IFERROR(SQRT(2*(L455-L454)^2/(L455+L454)),"")</f>
        <v>8.56485406450097</v>
      </c>
      <c r="M457" s="76" t="n">
        <f aca="false">IFERROR(SQRT(2*(M455-M454)^2/(M455+M454)),"")</f>
        <v>0.342997170285018</v>
      </c>
      <c r="N457" s="77" t="n">
        <f aca="false">IFERROR(SQRT(2*(N455-N454)^2/(N455+N454)),"")</f>
        <v>2.27109989583068</v>
      </c>
      <c r="O457" s="77" t="n">
        <f aca="false">IFERROR(SQRT(2*(O455-O454)^2/(O455+O454)),"")</f>
        <v>0.632455532033676</v>
      </c>
      <c r="P457" s="77" t="n">
        <f aca="false">IFERROR(SQRT(2*(P455-P454)^2/(P455+P454)),"")</f>
        <v>0.577350269189626</v>
      </c>
      <c r="Q457" s="76" t="n">
        <f aca="false">IFERROR(SQRT(2*(Q455-Q454)^2/(Q455+Q454)),"")</f>
        <v>1.20604537831105</v>
      </c>
      <c r="R457" s="76" t="n">
        <f aca="false">IFERROR(SQRT(2*(R455-R454)^2/(R455+R454)),"")</f>
        <v>1.4142135623731</v>
      </c>
      <c r="S457" s="76" t="n">
        <f aca="false">IFERROR(SQRT(2*(S455-S454)^2/(S455+S454)),"")</f>
        <v>0.392232270276368</v>
      </c>
      <c r="T457" s="76" t="n">
        <f aca="false">IFERROR(SQRT(2*(T455-T454)^2/(T455+T454)),"")</f>
        <v>0.282842712474619</v>
      </c>
      <c r="U457" s="76" t="n">
        <f aca="false">IFERROR(SQRT(2*(U455-U454)^2/(U455+U454)),"")</f>
        <v>0</v>
      </c>
      <c r="V457" s="78" t="n">
        <f aca="false">IFERROR(SQRT(2*(V455-V454)^2/(V455+V454)),"")</f>
        <v>0</v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N458" s="4"/>
      <c r="O458" s="4"/>
      <c r="P458" s="4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5" t="s">
        <v>548</v>
      </c>
      <c r="D459" s="86"/>
      <c r="E459" s="81"/>
      <c r="F459" s="5"/>
      <c r="G459" s="5"/>
      <c r="H459" s="5"/>
      <c r="I459" s="5"/>
      <c r="J459" s="5"/>
      <c r="K459" s="5"/>
      <c r="L459" s="5"/>
      <c r="M459" s="5"/>
      <c r="N459" s="4"/>
      <c r="O459" s="4"/>
      <c r="P459" s="4"/>
      <c r="Q459" s="5"/>
      <c r="R459" s="5"/>
      <c r="S459" s="5"/>
      <c r="T459" s="5"/>
      <c r="U459" s="5"/>
      <c r="V459" s="82"/>
    </row>
    <row r="460" customFormat="false" ht="13.5" hidden="false" customHeight="true" outlineLevel="0" collapsed="false">
      <c r="A460" s="68"/>
      <c r="B460" s="69"/>
      <c r="C460" s="5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N462" s="4"/>
      <c r="O462" s="4"/>
      <c r="P462" s="4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5" t="s">
        <v>548</v>
      </c>
      <c r="D463" s="86"/>
      <c r="E463" s="81"/>
      <c r="F463" s="5"/>
      <c r="G463" s="5"/>
      <c r="H463" s="5"/>
      <c r="I463" s="5"/>
      <c r="J463" s="5"/>
      <c r="K463" s="5"/>
      <c r="L463" s="5"/>
      <c r="M463" s="5"/>
      <c r="N463" s="4"/>
      <c r="O463" s="4"/>
      <c r="P463" s="4"/>
      <c r="Q463" s="5"/>
      <c r="R463" s="5"/>
      <c r="S463" s="5"/>
      <c r="T463" s="5"/>
      <c r="U463" s="5"/>
      <c r="V463" s="82"/>
    </row>
    <row r="464" customFormat="false" ht="13.5" hidden="false" customHeight="true" outlineLevel="0" collapsed="false">
      <c r="A464" s="68"/>
      <c r="B464" s="69"/>
      <c r="C464" s="5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N466" s="4"/>
      <c r="O466" s="4"/>
      <c r="P466" s="4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5" t="s">
        <v>548</v>
      </c>
      <c r="D467" s="86"/>
      <c r="E467" s="81"/>
      <c r="F467" s="5"/>
      <c r="G467" s="5"/>
      <c r="H467" s="5"/>
      <c r="I467" s="5"/>
      <c r="J467" s="5"/>
      <c r="K467" s="5"/>
      <c r="L467" s="5"/>
      <c r="M467" s="5"/>
      <c r="N467" s="4"/>
      <c r="O467" s="4"/>
      <c r="P467" s="4"/>
      <c r="Q467" s="5"/>
      <c r="R467" s="5"/>
      <c r="S467" s="5"/>
      <c r="T467" s="5"/>
      <c r="U467" s="5"/>
      <c r="V467" s="82"/>
    </row>
    <row r="468" customFormat="false" ht="13.5" hidden="false" customHeight="true" outlineLevel="0" collapsed="false">
      <c r="A468" s="68"/>
      <c r="B468" s="69"/>
      <c r="C468" s="5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N470" s="4"/>
      <c r="O470" s="4"/>
      <c r="P470" s="4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5" t="s">
        <v>548</v>
      </c>
      <c r="D471" s="86"/>
      <c r="E471" s="81"/>
      <c r="F471" s="5"/>
      <c r="G471" s="5"/>
      <c r="H471" s="5"/>
      <c r="I471" s="5"/>
      <c r="J471" s="5"/>
      <c r="K471" s="5"/>
      <c r="L471" s="5"/>
      <c r="M471" s="5"/>
      <c r="N471" s="4"/>
      <c r="O471" s="4"/>
      <c r="P471" s="4"/>
      <c r="Q471" s="5"/>
      <c r="R471" s="5"/>
      <c r="S471" s="5"/>
      <c r="T471" s="5"/>
      <c r="U471" s="5"/>
      <c r="V471" s="82"/>
    </row>
    <row r="472" customFormat="false" ht="13.5" hidden="false" customHeight="true" outlineLevel="0" collapsed="false">
      <c r="A472" s="68"/>
      <c r="B472" s="69"/>
      <c r="C472" s="5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N474" s="4"/>
      <c r="O474" s="4"/>
      <c r="P474" s="4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5" t="s">
        <v>548</v>
      </c>
      <c r="D475" s="86"/>
      <c r="E475" s="81"/>
      <c r="F475" s="5"/>
      <c r="G475" s="5"/>
      <c r="H475" s="5"/>
      <c r="I475" s="5"/>
      <c r="J475" s="5"/>
      <c r="K475" s="5"/>
      <c r="L475" s="5"/>
      <c r="M475" s="5"/>
      <c r="N475" s="4"/>
      <c r="O475" s="4"/>
      <c r="P475" s="4"/>
      <c r="Q475" s="5"/>
      <c r="R475" s="5"/>
      <c r="S475" s="5"/>
      <c r="T475" s="5"/>
      <c r="U475" s="5"/>
      <c r="V475" s="82"/>
    </row>
    <row r="476" customFormat="false" ht="13.5" hidden="false" customHeight="true" outlineLevel="0" collapsed="false">
      <c r="A476" s="68"/>
      <c r="B476" s="69"/>
      <c r="C476" s="5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N478" s="4"/>
      <c r="O478" s="4"/>
      <c r="P478" s="4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5" t="s">
        <v>548</v>
      </c>
      <c r="D479" s="86"/>
      <c r="E479" s="81"/>
      <c r="F479" s="5"/>
      <c r="G479" s="5"/>
      <c r="H479" s="5"/>
      <c r="I479" s="5"/>
      <c r="J479" s="5"/>
      <c r="K479" s="5"/>
      <c r="L479" s="5"/>
      <c r="M479" s="5"/>
      <c r="N479" s="4"/>
      <c r="O479" s="4"/>
      <c r="P479" s="4"/>
      <c r="Q479" s="5"/>
      <c r="R479" s="5"/>
      <c r="S479" s="5"/>
      <c r="T479" s="5"/>
      <c r="U479" s="5"/>
      <c r="V479" s="82"/>
    </row>
    <row r="480" customFormat="false" ht="13.5" hidden="false" customHeight="true" outlineLevel="0" collapsed="false">
      <c r="A480" s="68"/>
      <c r="B480" s="69"/>
      <c r="C480" s="5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N482" s="4"/>
      <c r="O482" s="4"/>
      <c r="P482" s="4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5" t="s">
        <v>548</v>
      </c>
      <c r="D483" s="86"/>
      <c r="E483" s="81"/>
      <c r="F483" s="5"/>
      <c r="G483" s="5"/>
      <c r="H483" s="5"/>
      <c r="I483" s="5"/>
      <c r="J483" s="5"/>
      <c r="K483" s="5"/>
      <c r="L483" s="5"/>
      <c r="M483" s="5"/>
      <c r="N483" s="4"/>
      <c r="O483" s="4"/>
      <c r="P483" s="4"/>
      <c r="Q483" s="5"/>
      <c r="R483" s="5"/>
      <c r="S483" s="5"/>
      <c r="T483" s="5"/>
      <c r="U483" s="5"/>
      <c r="V483" s="82"/>
    </row>
    <row r="484" customFormat="false" ht="13.5" hidden="false" customHeight="true" outlineLevel="0" collapsed="false">
      <c r="A484" s="68"/>
      <c r="B484" s="69"/>
      <c r="C484" s="5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N486" s="4"/>
      <c r="O486" s="4"/>
      <c r="P486" s="4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5" t="s">
        <v>548</v>
      </c>
      <c r="D487" s="86"/>
      <c r="E487" s="81"/>
      <c r="F487" s="5"/>
      <c r="G487" s="5"/>
      <c r="H487" s="5"/>
      <c r="I487" s="5"/>
      <c r="J487" s="5"/>
      <c r="K487" s="5"/>
      <c r="L487" s="5"/>
      <c r="M487" s="5"/>
      <c r="N487" s="4"/>
      <c r="O487" s="4"/>
      <c r="P487" s="4"/>
      <c r="Q487" s="5"/>
      <c r="R487" s="5"/>
      <c r="S487" s="5"/>
      <c r="T487" s="5"/>
      <c r="U487" s="5"/>
      <c r="V487" s="82"/>
    </row>
    <row r="488" customFormat="false" ht="13.5" hidden="false" customHeight="true" outlineLevel="0" collapsed="false">
      <c r="A488" s="68"/>
      <c r="B488" s="69"/>
      <c r="C488" s="5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N490" s="4"/>
      <c r="O490" s="4"/>
      <c r="P490" s="4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5" t="s">
        <v>548</v>
      </c>
      <c r="D491" s="86"/>
      <c r="E491" s="81"/>
      <c r="F491" s="5"/>
      <c r="G491" s="5"/>
      <c r="H491" s="5"/>
      <c r="I491" s="5"/>
      <c r="J491" s="5"/>
      <c r="K491" s="5"/>
      <c r="L491" s="5"/>
      <c r="M491" s="5"/>
      <c r="N491" s="4"/>
      <c r="O491" s="4"/>
      <c r="P491" s="4"/>
      <c r="Q491" s="5"/>
      <c r="R491" s="5"/>
      <c r="S491" s="5"/>
      <c r="T491" s="5"/>
      <c r="U491" s="5"/>
      <c r="V491" s="82"/>
    </row>
    <row r="492" customFormat="false" ht="13.5" hidden="false" customHeight="true" outlineLevel="0" collapsed="false">
      <c r="A492" s="68"/>
      <c r="B492" s="69"/>
      <c r="C492" s="5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N494" s="4"/>
      <c r="O494" s="4"/>
      <c r="P494" s="4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5" t="s">
        <v>548</v>
      </c>
      <c r="D495" s="86"/>
      <c r="E495" s="81"/>
      <c r="F495" s="5"/>
      <c r="G495" s="5"/>
      <c r="H495" s="5"/>
      <c r="I495" s="5"/>
      <c r="J495" s="5"/>
      <c r="K495" s="5"/>
      <c r="L495" s="5"/>
      <c r="M495" s="5"/>
      <c r="N495" s="4"/>
      <c r="O495" s="4"/>
      <c r="P495" s="4"/>
      <c r="Q495" s="5"/>
      <c r="R495" s="5"/>
      <c r="S495" s="5"/>
      <c r="T495" s="5"/>
      <c r="U495" s="5"/>
      <c r="V495" s="82"/>
    </row>
    <row r="496" customFormat="false" ht="13.5" hidden="false" customHeight="true" outlineLevel="0" collapsed="false">
      <c r="A496" s="68"/>
      <c r="B496" s="69"/>
      <c r="C496" s="5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N498" s="4"/>
      <c r="O498" s="4"/>
      <c r="P498" s="4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5" t="s">
        <v>548</v>
      </c>
      <c r="D499" s="86"/>
      <c r="E499" s="81"/>
      <c r="F499" s="5"/>
      <c r="G499" s="5"/>
      <c r="H499" s="5"/>
      <c r="I499" s="5"/>
      <c r="J499" s="5"/>
      <c r="K499" s="5"/>
      <c r="L499" s="5"/>
      <c r="M499" s="5"/>
      <c r="N499" s="4"/>
      <c r="O499" s="4"/>
      <c r="P499" s="4"/>
      <c r="Q499" s="5"/>
      <c r="R499" s="5"/>
      <c r="S499" s="5"/>
      <c r="T499" s="5"/>
      <c r="U499" s="5"/>
      <c r="V499" s="82"/>
    </row>
    <row r="500" customFormat="false" ht="13.5" hidden="false" customHeight="true" outlineLevel="0" collapsed="false">
      <c r="A500" s="68"/>
      <c r="B500" s="69"/>
      <c r="C500" s="5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N502" s="4"/>
      <c r="O502" s="4"/>
      <c r="P502" s="4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5" t="s">
        <v>548</v>
      </c>
      <c r="D503" s="86"/>
      <c r="E503" s="81"/>
      <c r="F503" s="5"/>
      <c r="G503" s="5"/>
      <c r="H503" s="5"/>
      <c r="I503" s="5"/>
      <c r="J503" s="5"/>
      <c r="K503" s="5"/>
      <c r="L503" s="5"/>
      <c r="M503" s="5"/>
      <c r="N503" s="4"/>
      <c r="O503" s="4"/>
      <c r="P503" s="4"/>
      <c r="Q503" s="5"/>
      <c r="R503" s="5"/>
      <c r="S503" s="5"/>
      <c r="T503" s="5"/>
      <c r="U503" s="5"/>
      <c r="V503" s="82"/>
    </row>
    <row r="504" customFormat="false" ht="13.5" hidden="false" customHeight="true" outlineLevel="0" collapsed="false">
      <c r="A504" s="68"/>
      <c r="B504" s="69"/>
      <c r="C504" s="5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N506" s="4"/>
      <c r="O506" s="4"/>
      <c r="P506" s="4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5" t="s">
        <v>548</v>
      </c>
      <c r="D507" s="86"/>
      <c r="E507" s="81"/>
      <c r="F507" s="5"/>
      <c r="G507" s="5"/>
      <c r="H507" s="5"/>
      <c r="I507" s="5"/>
      <c r="J507" s="5"/>
      <c r="K507" s="5"/>
      <c r="L507" s="5"/>
      <c r="M507" s="5"/>
      <c r="N507" s="4"/>
      <c r="O507" s="4"/>
      <c r="P507" s="4"/>
      <c r="Q507" s="5"/>
      <c r="R507" s="5"/>
      <c r="S507" s="5"/>
      <c r="T507" s="5"/>
      <c r="U507" s="5"/>
      <c r="V507" s="82"/>
    </row>
    <row r="508" customFormat="false" ht="13.5" hidden="false" customHeight="true" outlineLevel="0" collapsed="false">
      <c r="A508" s="68"/>
      <c r="B508" s="69"/>
      <c r="C508" s="5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N510" s="4"/>
      <c r="O510" s="4"/>
      <c r="P510" s="4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5" t="s">
        <v>548</v>
      </c>
      <c r="D511" s="86"/>
      <c r="E511" s="81"/>
      <c r="F511" s="5"/>
      <c r="G511" s="5"/>
      <c r="H511" s="5"/>
      <c r="I511" s="5"/>
      <c r="J511" s="5"/>
      <c r="K511" s="5"/>
      <c r="L511" s="5"/>
      <c r="M511" s="5"/>
      <c r="N511" s="4"/>
      <c r="O511" s="4"/>
      <c r="P511" s="4"/>
      <c r="Q511" s="5"/>
      <c r="R511" s="5"/>
      <c r="S511" s="5"/>
      <c r="T511" s="5"/>
      <c r="U511" s="5"/>
      <c r="V511" s="82"/>
    </row>
    <row r="512" customFormat="false" ht="13.5" hidden="false" customHeight="true" outlineLevel="0" collapsed="false">
      <c r="A512" s="68"/>
      <c r="B512" s="69"/>
      <c r="C512" s="5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N514" s="4"/>
      <c r="O514" s="4"/>
      <c r="P514" s="4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5" t="s">
        <v>548</v>
      </c>
      <c r="D515" s="86"/>
      <c r="E515" s="81"/>
      <c r="F515" s="5"/>
      <c r="G515" s="5"/>
      <c r="H515" s="5"/>
      <c r="I515" s="5"/>
      <c r="J515" s="5"/>
      <c r="K515" s="5"/>
      <c r="L515" s="5"/>
      <c r="M515" s="5"/>
      <c r="N515" s="4"/>
      <c r="O515" s="4"/>
      <c r="P515" s="4"/>
      <c r="Q515" s="5"/>
      <c r="R515" s="5"/>
      <c r="S515" s="5"/>
      <c r="T515" s="5"/>
      <c r="U515" s="5"/>
      <c r="V515" s="82"/>
    </row>
    <row r="516" customFormat="false" ht="13.5" hidden="false" customHeight="true" outlineLevel="0" collapsed="false">
      <c r="A516" s="68"/>
      <c r="B516" s="69"/>
      <c r="C516" s="5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N518" s="4"/>
      <c r="O518" s="4"/>
      <c r="P518" s="4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5" t="s">
        <v>548</v>
      </c>
      <c r="D519" s="86"/>
      <c r="E519" s="81"/>
      <c r="F519" s="5"/>
      <c r="G519" s="5"/>
      <c r="H519" s="5"/>
      <c r="I519" s="5"/>
      <c r="J519" s="5"/>
      <c r="K519" s="5"/>
      <c r="L519" s="5"/>
      <c r="M519" s="5"/>
      <c r="N519" s="4"/>
      <c r="O519" s="4"/>
      <c r="P519" s="4"/>
      <c r="Q519" s="5"/>
      <c r="R519" s="5"/>
      <c r="S519" s="5"/>
      <c r="T519" s="5"/>
      <c r="U519" s="5"/>
      <c r="V519" s="82"/>
    </row>
    <row r="520" customFormat="false" ht="13.5" hidden="false" customHeight="true" outlineLevel="0" collapsed="false">
      <c r="A520" s="68"/>
      <c r="B520" s="69"/>
      <c r="C520" s="5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N522" s="4"/>
      <c r="O522" s="4"/>
      <c r="P522" s="4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5" t="s">
        <v>548</v>
      </c>
      <c r="D523" s="86"/>
      <c r="E523" s="81"/>
      <c r="F523" s="5"/>
      <c r="G523" s="5"/>
      <c r="H523" s="5"/>
      <c r="I523" s="5"/>
      <c r="J523" s="5"/>
      <c r="K523" s="5"/>
      <c r="L523" s="5"/>
      <c r="M523" s="5"/>
      <c r="N523" s="4"/>
      <c r="O523" s="4"/>
      <c r="P523" s="4"/>
      <c r="Q523" s="5"/>
      <c r="R523" s="5"/>
      <c r="S523" s="5"/>
      <c r="T523" s="5"/>
      <c r="U523" s="5"/>
      <c r="V523" s="82"/>
    </row>
    <row r="524" customFormat="false" ht="13.5" hidden="false" customHeight="true" outlineLevel="0" collapsed="false">
      <c r="A524" s="68"/>
      <c r="B524" s="69"/>
      <c r="C524" s="5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N526" s="4"/>
      <c r="O526" s="4"/>
      <c r="P526" s="4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5" t="s">
        <v>548</v>
      </c>
      <c r="D527" s="86"/>
      <c r="E527" s="81"/>
      <c r="F527" s="5"/>
      <c r="G527" s="5"/>
      <c r="H527" s="5"/>
      <c r="I527" s="5"/>
      <c r="J527" s="5"/>
      <c r="K527" s="5"/>
      <c r="L527" s="5"/>
      <c r="M527" s="5"/>
      <c r="N527" s="4"/>
      <c r="O527" s="4"/>
      <c r="P527" s="4"/>
      <c r="Q527" s="5"/>
      <c r="R527" s="5"/>
      <c r="S527" s="5"/>
      <c r="T527" s="5"/>
      <c r="U527" s="5"/>
      <c r="V527" s="82"/>
    </row>
    <row r="528" customFormat="false" ht="13.5" hidden="false" customHeight="true" outlineLevel="0" collapsed="false">
      <c r="A528" s="68"/>
      <c r="B528" s="69"/>
      <c r="C528" s="5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N530" s="4"/>
      <c r="O530" s="4"/>
      <c r="P530" s="4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5" t="s">
        <v>548</v>
      </c>
      <c r="D531" s="86"/>
      <c r="E531" s="81"/>
      <c r="F531" s="5"/>
      <c r="G531" s="5"/>
      <c r="H531" s="5"/>
      <c r="I531" s="5"/>
      <c r="J531" s="5"/>
      <c r="K531" s="5"/>
      <c r="L531" s="5"/>
      <c r="M531" s="5"/>
      <c r="N531" s="4"/>
      <c r="O531" s="4"/>
      <c r="P531" s="4"/>
      <c r="Q531" s="5"/>
      <c r="R531" s="5"/>
      <c r="S531" s="5"/>
      <c r="T531" s="5"/>
      <c r="U531" s="5"/>
      <c r="V531" s="82"/>
    </row>
    <row r="532" customFormat="false" ht="13.5" hidden="false" customHeight="true" outlineLevel="0" collapsed="false">
      <c r="A532" s="68"/>
      <c r="B532" s="69"/>
      <c r="C532" s="5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N534" s="4"/>
      <c r="O534" s="4"/>
      <c r="P534" s="4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5" t="s">
        <v>548</v>
      </c>
      <c r="D535" s="86"/>
      <c r="E535" s="81"/>
      <c r="F535" s="5"/>
      <c r="G535" s="5"/>
      <c r="H535" s="5"/>
      <c r="I535" s="5"/>
      <c r="J535" s="5"/>
      <c r="K535" s="5"/>
      <c r="L535" s="5"/>
      <c r="M535" s="5"/>
      <c r="N535" s="4"/>
      <c r="O535" s="4"/>
      <c r="P535" s="4"/>
      <c r="Q535" s="5"/>
      <c r="R535" s="5"/>
      <c r="S535" s="5"/>
      <c r="T535" s="5"/>
      <c r="U535" s="5"/>
      <c r="V535" s="82"/>
    </row>
    <row r="536" customFormat="false" ht="13.5" hidden="false" customHeight="true" outlineLevel="0" collapsed="false">
      <c r="A536" s="68"/>
      <c r="B536" s="69"/>
      <c r="C536" s="5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N538" s="4"/>
      <c r="O538" s="4"/>
      <c r="P538" s="4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5" t="s">
        <v>548</v>
      </c>
      <c r="D539" s="86"/>
      <c r="E539" s="81"/>
      <c r="F539" s="5"/>
      <c r="G539" s="5"/>
      <c r="H539" s="5"/>
      <c r="I539" s="5"/>
      <c r="J539" s="5"/>
      <c r="K539" s="5"/>
      <c r="L539" s="5"/>
      <c r="M539" s="5"/>
      <c r="N539" s="4"/>
      <c r="O539" s="4"/>
      <c r="P539" s="4"/>
      <c r="Q539" s="5"/>
      <c r="R539" s="5"/>
      <c r="S539" s="5"/>
      <c r="T539" s="5"/>
      <c r="U539" s="5"/>
      <c r="V539" s="82"/>
    </row>
    <row r="540" customFormat="false" ht="13.5" hidden="false" customHeight="true" outlineLevel="0" collapsed="false">
      <c r="A540" s="68"/>
      <c r="B540" s="69"/>
      <c r="C540" s="5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N542" s="4"/>
      <c r="O542" s="4"/>
      <c r="P542" s="4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5" t="s">
        <v>548</v>
      </c>
      <c r="D543" s="86"/>
      <c r="E543" s="81"/>
      <c r="F543" s="5"/>
      <c r="G543" s="5"/>
      <c r="H543" s="5"/>
      <c r="I543" s="5"/>
      <c r="J543" s="5"/>
      <c r="K543" s="5"/>
      <c r="L543" s="5"/>
      <c r="M543" s="5"/>
      <c r="N543" s="4"/>
      <c r="O543" s="4"/>
      <c r="P543" s="4"/>
      <c r="Q543" s="5"/>
      <c r="R543" s="5"/>
      <c r="S543" s="5"/>
      <c r="T543" s="5"/>
      <c r="U543" s="5"/>
      <c r="V543" s="82"/>
    </row>
    <row r="544" customFormat="false" ht="13.5" hidden="false" customHeight="true" outlineLevel="0" collapsed="false">
      <c r="A544" s="68"/>
      <c r="B544" s="69"/>
      <c r="C544" s="5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N546" s="4"/>
      <c r="O546" s="4"/>
      <c r="P546" s="4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5" t="s">
        <v>548</v>
      </c>
      <c r="D547" s="86"/>
      <c r="E547" s="81"/>
      <c r="F547" s="5"/>
      <c r="G547" s="5"/>
      <c r="H547" s="5"/>
      <c r="I547" s="5"/>
      <c r="J547" s="5"/>
      <c r="K547" s="5"/>
      <c r="L547" s="5"/>
      <c r="M547" s="5"/>
      <c r="N547" s="4"/>
      <c r="O547" s="4"/>
      <c r="P547" s="4"/>
      <c r="Q547" s="5"/>
      <c r="R547" s="5"/>
      <c r="S547" s="5"/>
      <c r="T547" s="5"/>
      <c r="U547" s="5"/>
      <c r="V547" s="82"/>
    </row>
    <row r="548" customFormat="false" ht="13.5" hidden="false" customHeight="true" outlineLevel="0" collapsed="false">
      <c r="A548" s="68"/>
      <c r="B548" s="69"/>
      <c r="C548" s="5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N550" s="4"/>
      <c r="O550" s="4"/>
      <c r="P550" s="4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5" t="s">
        <v>548</v>
      </c>
      <c r="D551" s="86"/>
      <c r="E551" s="81"/>
      <c r="F551" s="5"/>
      <c r="G551" s="5"/>
      <c r="H551" s="5"/>
      <c r="I551" s="5"/>
      <c r="J551" s="5"/>
      <c r="K551" s="5"/>
      <c r="L551" s="5"/>
      <c r="M551" s="5"/>
      <c r="N551" s="4"/>
      <c r="O551" s="4"/>
      <c r="P551" s="4"/>
      <c r="Q551" s="5"/>
      <c r="R551" s="5"/>
      <c r="S551" s="5"/>
      <c r="T551" s="5"/>
      <c r="U551" s="5"/>
      <c r="V551" s="82"/>
    </row>
    <row r="552" customFormat="false" ht="13.5" hidden="false" customHeight="true" outlineLevel="0" collapsed="false">
      <c r="A552" s="68"/>
      <c r="B552" s="69"/>
      <c r="C552" s="5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N554" s="4"/>
      <c r="O554" s="4"/>
      <c r="P554" s="4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5" t="s">
        <v>548</v>
      </c>
      <c r="D555" s="86"/>
      <c r="E555" s="81"/>
      <c r="F555" s="5"/>
      <c r="G555" s="5"/>
      <c r="H555" s="5"/>
      <c r="I555" s="5"/>
      <c r="J555" s="5"/>
      <c r="K555" s="5"/>
      <c r="L555" s="5"/>
      <c r="M555" s="5"/>
      <c r="N555" s="4"/>
      <c r="O555" s="4"/>
      <c r="P555" s="4"/>
      <c r="Q555" s="5"/>
      <c r="R555" s="5"/>
      <c r="S555" s="5"/>
      <c r="T555" s="5"/>
      <c r="U555" s="5"/>
      <c r="V555" s="82"/>
    </row>
    <row r="556" customFormat="false" ht="13.5" hidden="false" customHeight="true" outlineLevel="0" collapsed="false">
      <c r="A556" s="68"/>
      <c r="B556" s="69"/>
      <c r="C556" s="5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N558" s="4"/>
      <c r="O558" s="4"/>
      <c r="P558" s="4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5" t="s">
        <v>548</v>
      </c>
      <c r="D559" s="86"/>
      <c r="E559" s="81"/>
      <c r="F559" s="5"/>
      <c r="G559" s="5"/>
      <c r="H559" s="5"/>
      <c r="I559" s="5"/>
      <c r="J559" s="5"/>
      <c r="K559" s="5"/>
      <c r="L559" s="5"/>
      <c r="M559" s="5"/>
      <c r="N559" s="4"/>
      <c r="O559" s="4"/>
      <c r="P559" s="4"/>
      <c r="Q559" s="5"/>
      <c r="R559" s="5"/>
      <c r="S559" s="5"/>
      <c r="T559" s="5"/>
      <c r="U559" s="5"/>
      <c r="V559" s="82"/>
    </row>
    <row r="560" customFormat="false" ht="13.5" hidden="false" customHeight="true" outlineLevel="0" collapsed="false">
      <c r="A560" s="68"/>
      <c r="B560" s="69"/>
      <c r="C560" s="5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N562" s="4"/>
      <c r="O562" s="4"/>
      <c r="P562" s="4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5" t="s">
        <v>548</v>
      </c>
      <c r="D563" s="86"/>
      <c r="E563" s="81"/>
      <c r="F563" s="5"/>
      <c r="G563" s="5"/>
      <c r="H563" s="5"/>
      <c r="I563" s="5"/>
      <c r="J563" s="5"/>
      <c r="K563" s="5"/>
      <c r="L563" s="5"/>
      <c r="M563" s="5"/>
      <c r="N563" s="4"/>
      <c r="O563" s="4"/>
      <c r="P563" s="4"/>
      <c r="Q563" s="5"/>
      <c r="R563" s="5"/>
      <c r="S563" s="5"/>
      <c r="T563" s="5"/>
      <c r="U563" s="5"/>
      <c r="V563" s="82"/>
    </row>
    <row r="564" customFormat="false" ht="13.5" hidden="false" customHeight="true" outlineLevel="0" collapsed="false">
      <c r="A564" s="68"/>
      <c r="B564" s="69"/>
      <c r="C564" s="5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N566" s="4"/>
      <c r="O566" s="4"/>
      <c r="P566" s="4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5" t="s">
        <v>548</v>
      </c>
      <c r="D567" s="86"/>
      <c r="E567" s="81"/>
      <c r="F567" s="5"/>
      <c r="G567" s="5"/>
      <c r="H567" s="5"/>
      <c r="I567" s="5"/>
      <c r="J567" s="5"/>
      <c r="K567" s="5"/>
      <c r="L567" s="5"/>
      <c r="M567" s="5"/>
      <c r="N567" s="4"/>
      <c r="O567" s="4"/>
      <c r="P567" s="4"/>
      <c r="Q567" s="5"/>
      <c r="R567" s="5"/>
      <c r="S567" s="5"/>
      <c r="T567" s="5"/>
      <c r="U567" s="5"/>
      <c r="V567" s="82"/>
    </row>
    <row r="568" customFormat="false" ht="13.5" hidden="false" customHeight="true" outlineLevel="0" collapsed="false">
      <c r="A568" s="68"/>
      <c r="B568" s="69"/>
      <c r="C568" s="5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N570" s="4"/>
      <c r="O570" s="4"/>
      <c r="P570" s="4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5" t="s">
        <v>548</v>
      </c>
      <c r="D571" s="86"/>
      <c r="E571" s="81"/>
      <c r="F571" s="5"/>
      <c r="G571" s="5"/>
      <c r="H571" s="5"/>
      <c r="I571" s="5"/>
      <c r="J571" s="5"/>
      <c r="K571" s="5"/>
      <c r="L571" s="5"/>
      <c r="M571" s="5"/>
      <c r="N571" s="4"/>
      <c r="O571" s="4"/>
      <c r="P571" s="4"/>
      <c r="Q571" s="5"/>
      <c r="R571" s="5"/>
      <c r="S571" s="5"/>
      <c r="T571" s="5"/>
      <c r="U571" s="5"/>
      <c r="V571" s="82"/>
    </row>
    <row r="572" customFormat="false" ht="13.5" hidden="false" customHeight="true" outlineLevel="0" collapsed="false">
      <c r="A572" s="68"/>
      <c r="B572" s="69"/>
      <c r="C572" s="5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N574" s="4"/>
      <c r="O574" s="4"/>
      <c r="P574" s="4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5" t="s">
        <v>548</v>
      </c>
      <c r="D575" s="86"/>
      <c r="E575" s="81"/>
      <c r="F575" s="5"/>
      <c r="G575" s="5"/>
      <c r="H575" s="5"/>
      <c r="I575" s="5"/>
      <c r="J575" s="5"/>
      <c r="K575" s="5"/>
      <c r="L575" s="5"/>
      <c r="M575" s="5"/>
      <c r="N575" s="4"/>
      <c r="O575" s="4"/>
      <c r="P575" s="4"/>
      <c r="Q575" s="5"/>
      <c r="R575" s="5"/>
      <c r="S575" s="5"/>
      <c r="T575" s="5"/>
      <c r="U575" s="5"/>
      <c r="V575" s="82"/>
    </row>
    <row r="576" customFormat="false" ht="13.5" hidden="false" customHeight="true" outlineLevel="0" collapsed="false">
      <c r="A576" s="68"/>
      <c r="B576" s="69"/>
      <c r="C576" s="5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N578" s="4"/>
      <c r="O578" s="4"/>
      <c r="P578" s="4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5" t="s">
        <v>548</v>
      </c>
      <c r="D579" s="86"/>
      <c r="E579" s="81"/>
      <c r="F579" s="5"/>
      <c r="G579" s="5"/>
      <c r="H579" s="5"/>
      <c r="I579" s="5"/>
      <c r="J579" s="5"/>
      <c r="K579" s="5"/>
      <c r="L579" s="5"/>
      <c r="M579" s="5"/>
      <c r="N579" s="4"/>
      <c r="O579" s="4"/>
      <c r="P579" s="4"/>
      <c r="Q579" s="5"/>
      <c r="R579" s="5"/>
      <c r="S579" s="5"/>
      <c r="T579" s="5"/>
      <c r="U579" s="5"/>
      <c r="V579" s="82"/>
    </row>
    <row r="580" customFormat="false" ht="13.5" hidden="false" customHeight="true" outlineLevel="0" collapsed="false">
      <c r="A580" s="68"/>
      <c r="B580" s="69"/>
      <c r="C580" s="5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N582" s="4"/>
      <c r="O582" s="4"/>
      <c r="P582" s="4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5" t="s">
        <v>548</v>
      </c>
      <c r="D583" s="86"/>
      <c r="E583" s="81"/>
      <c r="F583" s="5"/>
      <c r="G583" s="5"/>
      <c r="H583" s="5"/>
      <c r="I583" s="5"/>
      <c r="J583" s="5"/>
      <c r="K583" s="5"/>
      <c r="L583" s="5"/>
      <c r="M583" s="5"/>
      <c r="N583" s="4"/>
      <c r="O583" s="4"/>
      <c r="P583" s="4"/>
      <c r="Q583" s="5"/>
      <c r="R583" s="5"/>
      <c r="S583" s="5"/>
      <c r="T583" s="5"/>
      <c r="U583" s="5"/>
      <c r="V583" s="82"/>
    </row>
    <row r="584" customFormat="false" ht="13.5" hidden="false" customHeight="true" outlineLevel="0" collapsed="false">
      <c r="A584" s="68"/>
      <c r="B584" s="69"/>
      <c r="C584" s="5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N586" s="4"/>
      <c r="O586" s="4"/>
      <c r="P586" s="4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5" t="s">
        <v>548</v>
      </c>
      <c r="D587" s="86"/>
      <c r="E587" s="81"/>
      <c r="F587" s="5"/>
      <c r="G587" s="5"/>
      <c r="H587" s="5"/>
      <c r="I587" s="5"/>
      <c r="J587" s="5"/>
      <c r="K587" s="5"/>
      <c r="L587" s="5"/>
      <c r="M587" s="5"/>
      <c r="N587" s="4"/>
      <c r="O587" s="4"/>
      <c r="P587" s="4"/>
      <c r="Q587" s="5"/>
      <c r="R587" s="5"/>
      <c r="S587" s="5"/>
      <c r="T587" s="5"/>
      <c r="U587" s="5"/>
      <c r="V587" s="82"/>
    </row>
    <row r="588" customFormat="false" ht="13.5" hidden="false" customHeight="true" outlineLevel="0" collapsed="false">
      <c r="A588" s="68"/>
      <c r="B588" s="69"/>
      <c r="C588" s="5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N590" s="4"/>
      <c r="O590" s="4"/>
      <c r="P590" s="4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5" t="s">
        <v>548</v>
      </c>
      <c r="D591" s="86"/>
      <c r="E591" s="81"/>
      <c r="F591" s="5"/>
      <c r="G591" s="5"/>
      <c r="H591" s="5"/>
      <c r="I591" s="5"/>
      <c r="J591" s="5"/>
      <c r="K591" s="5"/>
      <c r="L591" s="5"/>
      <c r="M591" s="5"/>
      <c r="N591" s="4"/>
      <c r="O591" s="4"/>
      <c r="P591" s="4"/>
      <c r="Q591" s="5"/>
      <c r="R591" s="5"/>
      <c r="S591" s="5"/>
      <c r="T591" s="5"/>
      <c r="U591" s="5"/>
      <c r="V591" s="82"/>
    </row>
    <row r="592" customFormat="false" ht="13.5" hidden="false" customHeight="true" outlineLevel="0" collapsed="false">
      <c r="A592" s="68"/>
      <c r="B592" s="69"/>
      <c r="C592" s="5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N594" s="4"/>
      <c r="O594" s="4"/>
      <c r="P594" s="4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5" t="s">
        <v>548</v>
      </c>
      <c r="D595" s="86"/>
      <c r="E595" s="81"/>
      <c r="F595" s="5"/>
      <c r="G595" s="5"/>
      <c r="H595" s="5"/>
      <c r="I595" s="5"/>
      <c r="J595" s="5"/>
      <c r="K595" s="5"/>
      <c r="L595" s="5"/>
      <c r="M595" s="5"/>
      <c r="N595" s="4"/>
      <c r="O595" s="4"/>
      <c r="P595" s="4"/>
      <c r="Q595" s="5"/>
      <c r="R595" s="5"/>
      <c r="S595" s="5"/>
      <c r="T595" s="5"/>
      <c r="U595" s="5"/>
      <c r="V595" s="82"/>
    </row>
    <row r="596" customFormat="false" ht="13.5" hidden="false" customHeight="true" outlineLevel="0" collapsed="false">
      <c r="A596" s="68"/>
      <c r="B596" s="69"/>
      <c r="C596" s="5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N598" s="4"/>
      <c r="O598" s="4"/>
      <c r="P598" s="4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5" t="s">
        <v>548</v>
      </c>
      <c r="D599" s="86"/>
      <c r="E599" s="81"/>
      <c r="F599" s="5"/>
      <c r="G599" s="5"/>
      <c r="H599" s="5"/>
      <c r="I599" s="5"/>
      <c r="J599" s="5"/>
      <c r="K599" s="5"/>
      <c r="L599" s="5"/>
      <c r="M599" s="5"/>
      <c r="N599" s="4"/>
      <c r="O599" s="4"/>
      <c r="P599" s="4"/>
      <c r="Q599" s="5"/>
      <c r="R599" s="5"/>
      <c r="S599" s="5"/>
      <c r="T599" s="5"/>
      <c r="U599" s="5"/>
      <c r="V599" s="82"/>
    </row>
    <row r="600" customFormat="false" ht="13.5" hidden="false" customHeight="true" outlineLevel="0" collapsed="false">
      <c r="A600" s="68"/>
      <c r="B600" s="69"/>
      <c r="C600" s="5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N602" s="4"/>
      <c r="O602" s="4"/>
      <c r="P602" s="4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5" t="s">
        <v>548</v>
      </c>
      <c r="D603" s="86"/>
      <c r="E603" s="81"/>
      <c r="F603" s="5"/>
      <c r="G603" s="5"/>
      <c r="H603" s="5"/>
      <c r="I603" s="5"/>
      <c r="J603" s="5"/>
      <c r="K603" s="5"/>
      <c r="L603" s="5"/>
      <c r="M603" s="5"/>
      <c r="N603" s="4"/>
      <c r="O603" s="4"/>
      <c r="P603" s="4"/>
      <c r="Q603" s="5"/>
      <c r="R603" s="5"/>
      <c r="S603" s="5"/>
      <c r="T603" s="5"/>
      <c r="U603" s="5"/>
      <c r="V603" s="82"/>
    </row>
    <row r="604" customFormat="false" ht="13.5" hidden="false" customHeight="true" outlineLevel="0" collapsed="false">
      <c r="A604" s="68"/>
      <c r="B604" s="69"/>
      <c r="C604" s="5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N606" s="4"/>
      <c r="O606" s="4"/>
      <c r="P606" s="4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5" t="s">
        <v>548</v>
      </c>
      <c r="D607" s="86"/>
      <c r="E607" s="81"/>
      <c r="F607" s="5"/>
      <c r="G607" s="5"/>
      <c r="H607" s="5"/>
      <c r="I607" s="5"/>
      <c r="J607" s="5"/>
      <c r="K607" s="5"/>
      <c r="L607" s="5"/>
      <c r="M607" s="5"/>
      <c r="N607" s="4"/>
      <c r="O607" s="4"/>
      <c r="P607" s="4"/>
      <c r="Q607" s="5"/>
      <c r="R607" s="5"/>
      <c r="S607" s="5"/>
      <c r="T607" s="5"/>
      <c r="U607" s="5"/>
      <c r="V607" s="82"/>
    </row>
    <row r="608" customFormat="false" ht="13.5" hidden="false" customHeight="true" outlineLevel="0" collapsed="false">
      <c r="A608" s="68"/>
      <c r="B608" s="69"/>
      <c r="C608" s="5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N610" s="4"/>
      <c r="O610" s="4"/>
      <c r="P610" s="4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5" t="s">
        <v>548</v>
      </c>
      <c r="D611" s="86"/>
      <c r="E611" s="81"/>
      <c r="F611" s="5"/>
      <c r="G611" s="5"/>
      <c r="H611" s="5"/>
      <c r="I611" s="5"/>
      <c r="J611" s="5"/>
      <c r="K611" s="5"/>
      <c r="L611" s="5"/>
      <c r="M611" s="5"/>
      <c r="N611" s="4"/>
      <c r="O611" s="4"/>
      <c r="P611" s="4"/>
      <c r="Q611" s="5"/>
      <c r="R611" s="5"/>
      <c r="S611" s="5"/>
      <c r="T611" s="5"/>
      <c r="U611" s="5"/>
      <c r="V611" s="82"/>
    </row>
    <row r="612" customFormat="false" ht="13.5" hidden="false" customHeight="true" outlineLevel="0" collapsed="false">
      <c r="A612" s="68"/>
      <c r="B612" s="69"/>
      <c r="C612" s="5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N614" s="4"/>
      <c r="O614" s="4"/>
      <c r="P614" s="4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5" t="s">
        <v>548</v>
      </c>
      <c r="D615" s="86"/>
      <c r="E615" s="81"/>
      <c r="F615" s="5"/>
      <c r="G615" s="5"/>
      <c r="H615" s="5"/>
      <c r="I615" s="5"/>
      <c r="J615" s="5"/>
      <c r="K615" s="5"/>
      <c r="L615" s="5"/>
      <c r="M615" s="5"/>
      <c r="N615" s="4"/>
      <c r="O615" s="4"/>
      <c r="P615" s="4"/>
      <c r="Q615" s="5"/>
      <c r="R615" s="5"/>
      <c r="S615" s="5"/>
      <c r="T615" s="5"/>
      <c r="U615" s="5"/>
      <c r="V615" s="82"/>
    </row>
    <row r="616" customFormat="false" ht="13.5" hidden="false" customHeight="true" outlineLevel="0" collapsed="false">
      <c r="A616" s="68"/>
      <c r="B616" s="69"/>
      <c r="C616" s="5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N618" s="4"/>
      <c r="O618" s="4"/>
      <c r="P618" s="4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5" t="s">
        <v>548</v>
      </c>
      <c r="D619" s="86"/>
      <c r="E619" s="81"/>
      <c r="F619" s="5"/>
      <c r="G619" s="5"/>
      <c r="H619" s="5"/>
      <c r="I619" s="5"/>
      <c r="J619" s="5"/>
      <c r="K619" s="5"/>
      <c r="L619" s="5"/>
      <c r="M619" s="5"/>
      <c r="N619" s="4"/>
      <c r="O619" s="4"/>
      <c r="P619" s="4"/>
      <c r="Q619" s="5"/>
      <c r="R619" s="5"/>
      <c r="S619" s="5"/>
      <c r="T619" s="5"/>
      <c r="U619" s="5"/>
      <c r="V619" s="82"/>
    </row>
    <row r="620" customFormat="false" ht="13.5" hidden="false" customHeight="true" outlineLevel="0" collapsed="false">
      <c r="A620" s="68"/>
      <c r="B620" s="69"/>
      <c r="C620" s="5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N622" s="4"/>
      <c r="O622" s="4"/>
      <c r="P622" s="4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5" t="s">
        <v>548</v>
      </c>
      <c r="D623" s="86"/>
      <c r="E623" s="81"/>
      <c r="F623" s="5"/>
      <c r="G623" s="5"/>
      <c r="H623" s="5"/>
      <c r="I623" s="5"/>
      <c r="J623" s="5"/>
      <c r="K623" s="5"/>
      <c r="L623" s="5"/>
      <c r="M623" s="5"/>
      <c r="N623" s="4"/>
      <c r="O623" s="4"/>
      <c r="P623" s="4"/>
      <c r="Q623" s="5"/>
      <c r="R623" s="5"/>
      <c r="S623" s="5"/>
      <c r="T623" s="5"/>
      <c r="U623" s="5"/>
      <c r="V623" s="82"/>
    </row>
    <row r="624" customFormat="false" ht="13.5" hidden="false" customHeight="true" outlineLevel="0" collapsed="false">
      <c r="A624" s="68"/>
      <c r="B624" s="69"/>
      <c r="C624" s="5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N626" s="4"/>
      <c r="O626" s="4"/>
      <c r="P626" s="4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5" t="s">
        <v>548</v>
      </c>
      <c r="D627" s="86"/>
      <c r="E627" s="81"/>
      <c r="F627" s="5"/>
      <c r="G627" s="5"/>
      <c r="H627" s="5"/>
      <c r="I627" s="5"/>
      <c r="J627" s="5"/>
      <c r="K627" s="5"/>
      <c r="L627" s="5"/>
      <c r="M627" s="5"/>
      <c r="N627" s="4"/>
      <c r="O627" s="4"/>
      <c r="P627" s="4"/>
      <c r="Q627" s="5"/>
      <c r="R627" s="5"/>
      <c r="S627" s="5"/>
      <c r="T627" s="5"/>
      <c r="U627" s="5"/>
      <c r="V627" s="82"/>
    </row>
    <row r="628" customFormat="false" ht="13.5" hidden="false" customHeight="true" outlineLevel="0" collapsed="false">
      <c r="A628" s="68"/>
      <c r="B628" s="69"/>
      <c r="C628" s="5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N630" s="4"/>
      <c r="O630" s="4"/>
      <c r="P630" s="4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5" t="s">
        <v>548</v>
      </c>
      <c r="D631" s="86"/>
      <c r="E631" s="81"/>
      <c r="F631" s="5"/>
      <c r="G631" s="5"/>
      <c r="H631" s="5"/>
      <c r="I631" s="5"/>
      <c r="J631" s="5"/>
      <c r="K631" s="5"/>
      <c r="L631" s="5"/>
      <c r="M631" s="5"/>
      <c r="N631" s="4"/>
      <c r="O631" s="4"/>
      <c r="P631" s="4"/>
      <c r="Q631" s="5"/>
      <c r="R631" s="5"/>
      <c r="S631" s="5"/>
      <c r="T631" s="5"/>
      <c r="U631" s="5"/>
      <c r="V631" s="82"/>
    </row>
    <row r="632" customFormat="false" ht="13.5" hidden="false" customHeight="true" outlineLevel="0" collapsed="false">
      <c r="A632" s="68"/>
      <c r="B632" s="69"/>
      <c r="C632" s="5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N634" s="4"/>
      <c r="O634" s="4"/>
      <c r="P634" s="4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5" t="s">
        <v>548</v>
      </c>
      <c r="D635" s="86"/>
      <c r="E635" s="81"/>
      <c r="F635" s="5"/>
      <c r="G635" s="5"/>
      <c r="H635" s="5"/>
      <c r="I635" s="5"/>
      <c r="J635" s="5"/>
      <c r="K635" s="5"/>
      <c r="L635" s="5"/>
      <c r="M635" s="5"/>
      <c r="N635" s="4"/>
      <c r="O635" s="4"/>
      <c r="P635" s="4"/>
      <c r="Q635" s="5"/>
      <c r="R635" s="5"/>
      <c r="S635" s="5"/>
      <c r="T635" s="5"/>
      <c r="U635" s="5"/>
      <c r="V635" s="82"/>
    </row>
    <row r="636" customFormat="false" ht="13.5" hidden="false" customHeight="true" outlineLevel="0" collapsed="false">
      <c r="A636" s="68"/>
      <c r="B636" s="69"/>
      <c r="C636" s="5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N638" s="4"/>
      <c r="O638" s="4"/>
      <c r="P638" s="4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5" t="s">
        <v>548</v>
      </c>
      <c r="D639" s="86"/>
      <c r="E639" s="81"/>
      <c r="F639" s="5"/>
      <c r="G639" s="5"/>
      <c r="H639" s="5"/>
      <c r="I639" s="5"/>
      <c r="J639" s="5"/>
      <c r="K639" s="5"/>
      <c r="L639" s="5"/>
      <c r="M639" s="5"/>
      <c r="N639" s="4"/>
      <c r="O639" s="4"/>
      <c r="P639" s="4"/>
      <c r="Q639" s="5"/>
      <c r="R639" s="5"/>
      <c r="S639" s="5"/>
      <c r="T639" s="5"/>
      <c r="U639" s="5"/>
      <c r="V639" s="82"/>
    </row>
    <row r="640" customFormat="false" ht="13.5" hidden="false" customHeight="true" outlineLevel="0" collapsed="false">
      <c r="A640" s="68"/>
      <c r="B640" s="69"/>
      <c r="C640" s="5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N642" s="4"/>
      <c r="O642" s="4"/>
      <c r="P642" s="4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5" t="s">
        <v>548</v>
      </c>
      <c r="D643" s="86"/>
      <c r="E643" s="81"/>
      <c r="F643" s="5"/>
      <c r="G643" s="5"/>
      <c r="H643" s="5"/>
      <c r="I643" s="5"/>
      <c r="J643" s="5"/>
      <c r="K643" s="5"/>
      <c r="L643" s="5"/>
      <c r="M643" s="5"/>
      <c r="N643" s="4"/>
      <c r="O643" s="4"/>
      <c r="P643" s="4"/>
      <c r="Q643" s="5"/>
      <c r="R643" s="5"/>
      <c r="S643" s="5"/>
      <c r="T643" s="5"/>
      <c r="U643" s="5"/>
      <c r="V643" s="82"/>
    </row>
    <row r="644" customFormat="false" ht="13.5" hidden="false" customHeight="true" outlineLevel="0" collapsed="false">
      <c r="A644" s="68"/>
      <c r="B644" s="69"/>
      <c r="C644" s="5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N646" s="4"/>
      <c r="O646" s="4"/>
      <c r="P646" s="4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5" t="s">
        <v>548</v>
      </c>
      <c r="D647" s="86"/>
      <c r="E647" s="81"/>
      <c r="F647" s="5"/>
      <c r="G647" s="5"/>
      <c r="H647" s="5"/>
      <c r="I647" s="5"/>
      <c r="J647" s="5"/>
      <c r="K647" s="5"/>
      <c r="L647" s="5"/>
      <c r="M647" s="5"/>
      <c r="N647" s="4"/>
      <c r="O647" s="4"/>
      <c r="P647" s="4"/>
      <c r="Q647" s="5"/>
      <c r="R647" s="5"/>
      <c r="S647" s="5"/>
      <c r="T647" s="5"/>
      <c r="U647" s="5"/>
      <c r="V647" s="82"/>
    </row>
    <row r="648" customFormat="false" ht="13.5" hidden="false" customHeight="true" outlineLevel="0" collapsed="false">
      <c r="A648" s="68"/>
      <c r="B648" s="69"/>
      <c r="C648" s="5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N650" s="4"/>
      <c r="O650" s="4"/>
      <c r="P650" s="4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5" t="s">
        <v>548</v>
      </c>
      <c r="D651" s="86"/>
      <c r="E651" s="81"/>
      <c r="F651" s="5"/>
      <c r="G651" s="5"/>
      <c r="H651" s="5"/>
      <c r="I651" s="5"/>
      <c r="J651" s="5"/>
      <c r="K651" s="5"/>
      <c r="L651" s="5"/>
      <c r="M651" s="5"/>
      <c r="N651" s="4"/>
      <c r="O651" s="4"/>
      <c r="P651" s="4"/>
      <c r="Q651" s="5"/>
      <c r="R651" s="5"/>
      <c r="S651" s="5"/>
      <c r="T651" s="5"/>
      <c r="U651" s="5"/>
      <c r="V651" s="82"/>
    </row>
    <row r="652" customFormat="false" ht="13.5" hidden="false" customHeight="true" outlineLevel="0" collapsed="false">
      <c r="A652" s="68"/>
      <c r="B652" s="69"/>
      <c r="C652" s="5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N654" s="4"/>
      <c r="O654" s="4"/>
      <c r="P654" s="4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5" t="s">
        <v>548</v>
      </c>
      <c r="D655" s="86"/>
      <c r="E655" s="81"/>
      <c r="F655" s="5"/>
      <c r="G655" s="5"/>
      <c r="H655" s="5"/>
      <c r="I655" s="5"/>
      <c r="J655" s="5"/>
      <c r="K655" s="5"/>
      <c r="L655" s="5"/>
      <c r="M655" s="5"/>
      <c r="N655" s="4"/>
      <c r="O655" s="4"/>
      <c r="P655" s="4"/>
      <c r="Q655" s="5"/>
      <c r="R655" s="5"/>
      <c r="S655" s="5"/>
      <c r="T655" s="5"/>
      <c r="U655" s="5"/>
      <c r="V655" s="82"/>
    </row>
    <row r="656" customFormat="false" ht="13.5" hidden="false" customHeight="true" outlineLevel="0" collapsed="false">
      <c r="A656" s="68"/>
      <c r="B656" s="69"/>
      <c r="C656" s="5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N658" s="4"/>
      <c r="O658" s="4"/>
      <c r="P658" s="4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5" t="s">
        <v>548</v>
      </c>
      <c r="D659" s="86"/>
      <c r="E659" s="81"/>
      <c r="F659" s="5"/>
      <c r="G659" s="5"/>
      <c r="H659" s="5"/>
      <c r="I659" s="5"/>
      <c r="J659" s="5"/>
      <c r="K659" s="5"/>
      <c r="L659" s="5"/>
      <c r="M659" s="5"/>
      <c r="N659" s="4"/>
      <c r="O659" s="4"/>
      <c r="P659" s="4"/>
      <c r="Q659" s="5"/>
      <c r="R659" s="5"/>
      <c r="S659" s="5"/>
      <c r="T659" s="5"/>
      <c r="U659" s="5"/>
      <c r="V659" s="82"/>
    </row>
    <row r="660" customFormat="false" ht="13.5" hidden="false" customHeight="true" outlineLevel="0" collapsed="false">
      <c r="A660" s="68"/>
      <c r="B660" s="69"/>
      <c r="C660" s="5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N662" s="4"/>
      <c r="O662" s="4"/>
      <c r="P662" s="4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5" t="s">
        <v>548</v>
      </c>
      <c r="D663" s="86"/>
      <c r="E663" s="81"/>
      <c r="F663" s="5"/>
      <c r="G663" s="5"/>
      <c r="H663" s="5"/>
      <c r="I663" s="5"/>
      <c r="J663" s="5"/>
      <c r="K663" s="5"/>
      <c r="L663" s="5"/>
      <c r="M663" s="5"/>
      <c r="N663" s="4"/>
      <c r="O663" s="4"/>
      <c r="P663" s="4"/>
      <c r="Q663" s="5"/>
      <c r="R663" s="5"/>
      <c r="S663" s="5"/>
      <c r="T663" s="5"/>
      <c r="U663" s="5"/>
      <c r="V663" s="82"/>
    </row>
    <row r="664" customFormat="false" ht="13.5" hidden="false" customHeight="true" outlineLevel="0" collapsed="false">
      <c r="A664" s="68"/>
      <c r="B664" s="69"/>
      <c r="C664" s="5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N666" s="4"/>
      <c r="O666" s="4"/>
      <c r="P666" s="4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5" t="s">
        <v>548</v>
      </c>
      <c r="D667" s="86"/>
      <c r="E667" s="81"/>
      <c r="F667" s="5"/>
      <c r="G667" s="5"/>
      <c r="H667" s="5"/>
      <c r="I667" s="5"/>
      <c r="J667" s="5"/>
      <c r="K667" s="5"/>
      <c r="L667" s="5"/>
      <c r="M667" s="5"/>
      <c r="N667" s="4"/>
      <c r="O667" s="4"/>
      <c r="P667" s="4"/>
      <c r="Q667" s="5"/>
      <c r="R667" s="5"/>
      <c r="S667" s="5"/>
      <c r="T667" s="5"/>
      <c r="U667" s="5"/>
      <c r="V667" s="82"/>
    </row>
    <row r="668" customFormat="false" ht="13.5" hidden="false" customHeight="true" outlineLevel="0" collapsed="false">
      <c r="A668" s="68"/>
      <c r="B668" s="69"/>
      <c r="C668" s="5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N670" s="4"/>
      <c r="O670" s="4"/>
      <c r="P670" s="4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5" t="s">
        <v>548</v>
      </c>
      <c r="D671" s="86"/>
      <c r="E671" s="81"/>
      <c r="F671" s="5"/>
      <c r="G671" s="5"/>
      <c r="H671" s="5"/>
      <c r="I671" s="5"/>
      <c r="J671" s="5"/>
      <c r="K671" s="5"/>
      <c r="L671" s="5"/>
      <c r="M671" s="5"/>
      <c r="N671" s="4"/>
      <c r="O671" s="4"/>
      <c r="P671" s="4"/>
      <c r="Q671" s="5"/>
      <c r="R671" s="5"/>
      <c r="S671" s="5"/>
      <c r="T671" s="5"/>
      <c r="U671" s="5"/>
      <c r="V671" s="82"/>
    </row>
    <row r="672" customFormat="false" ht="13.5" hidden="false" customHeight="true" outlineLevel="0" collapsed="false">
      <c r="A672" s="68"/>
      <c r="B672" s="69"/>
      <c r="C672" s="5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N674" s="4"/>
      <c r="O674" s="4"/>
      <c r="P674" s="4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5" t="s">
        <v>548</v>
      </c>
      <c r="D675" s="86"/>
      <c r="E675" s="81"/>
      <c r="F675" s="5"/>
      <c r="G675" s="5"/>
      <c r="H675" s="5"/>
      <c r="I675" s="5"/>
      <c r="J675" s="5"/>
      <c r="K675" s="5"/>
      <c r="L675" s="5"/>
      <c r="M675" s="5"/>
      <c r="N675" s="4"/>
      <c r="O675" s="4"/>
      <c r="P675" s="4"/>
      <c r="Q675" s="5"/>
      <c r="R675" s="5"/>
      <c r="S675" s="5"/>
      <c r="T675" s="5"/>
      <c r="U675" s="5"/>
      <c r="V675" s="82"/>
    </row>
    <row r="676" customFormat="false" ht="13.5" hidden="false" customHeight="true" outlineLevel="0" collapsed="false">
      <c r="A676" s="68"/>
      <c r="B676" s="69"/>
      <c r="C676" s="5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N678" s="4"/>
      <c r="O678" s="4"/>
      <c r="P678" s="4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5" t="s">
        <v>548</v>
      </c>
      <c r="D679" s="86"/>
      <c r="E679" s="81"/>
      <c r="F679" s="5"/>
      <c r="G679" s="5"/>
      <c r="H679" s="5"/>
      <c r="I679" s="5"/>
      <c r="J679" s="5"/>
      <c r="K679" s="5"/>
      <c r="L679" s="5"/>
      <c r="M679" s="5"/>
      <c r="N679" s="4"/>
      <c r="O679" s="4"/>
      <c r="P679" s="4"/>
      <c r="Q679" s="5"/>
      <c r="R679" s="5"/>
      <c r="S679" s="5"/>
      <c r="T679" s="5"/>
      <c r="U679" s="5"/>
      <c r="V679" s="82"/>
    </row>
    <row r="680" customFormat="false" ht="13.5" hidden="false" customHeight="true" outlineLevel="0" collapsed="false">
      <c r="A680" s="68"/>
      <c r="B680" s="69"/>
      <c r="C680" s="5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N682" s="4"/>
      <c r="O682" s="4"/>
      <c r="P682" s="4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5" t="s">
        <v>548</v>
      </c>
      <c r="D683" s="86"/>
      <c r="E683" s="81"/>
      <c r="F683" s="5"/>
      <c r="G683" s="5"/>
      <c r="H683" s="5"/>
      <c r="I683" s="5"/>
      <c r="J683" s="5"/>
      <c r="K683" s="5"/>
      <c r="L683" s="5"/>
      <c r="M683" s="5"/>
      <c r="N683" s="4"/>
      <c r="O683" s="4"/>
      <c r="P683" s="4"/>
      <c r="Q683" s="5"/>
      <c r="R683" s="5"/>
      <c r="S683" s="5"/>
      <c r="T683" s="5"/>
      <c r="U683" s="5"/>
      <c r="V683" s="82"/>
    </row>
    <row r="684" customFormat="false" ht="13.5" hidden="false" customHeight="true" outlineLevel="0" collapsed="false">
      <c r="A684" s="68"/>
      <c r="B684" s="69"/>
      <c r="C684" s="5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N686" s="4"/>
      <c r="O686" s="4"/>
      <c r="P686" s="4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5" t="s">
        <v>548</v>
      </c>
      <c r="D687" s="86"/>
      <c r="E687" s="81"/>
      <c r="F687" s="5"/>
      <c r="G687" s="5"/>
      <c r="H687" s="5"/>
      <c r="I687" s="5"/>
      <c r="J687" s="5"/>
      <c r="K687" s="5"/>
      <c r="L687" s="5"/>
      <c r="M687" s="5"/>
      <c r="N687" s="4"/>
      <c r="O687" s="4"/>
      <c r="P687" s="4"/>
      <c r="Q687" s="5"/>
      <c r="R687" s="5"/>
      <c r="S687" s="5"/>
      <c r="T687" s="5"/>
      <c r="U687" s="5"/>
      <c r="V687" s="82"/>
    </row>
    <row r="688" customFormat="false" ht="13.5" hidden="false" customHeight="true" outlineLevel="0" collapsed="false">
      <c r="A688" s="68"/>
      <c r="B688" s="69"/>
      <c r="C688" s="5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71" t="n">
        <v>46077</v>
      </c>
      <c r="E690" s="72" t="n">
        <v>0.625</v>
      </c>
      <c r="F690" s="70" t="n">
        <v>136</v>
      </c>
      <c r="G690" s="70" t="n">
        <v>41</v>
      </c>
      <c r="H690" s="70" t="n">
        <v>65</v>
      </c>
      <c r="I690" s="70" t="n">
        <v>0</v>
      </c>
      <c r="J690" s="70" t="n">
        <v>30</v>
      </c>
      <c r="K690" s="5" t="n">
        <v>1</v>
      </c>
      <c r="L690" s="5" t="n">
        <v>40</v>
      </c>
      <c r="M690" s="5" t="n">
        <v>0</v>
      </c>
      <c r="N690" s="5" t="n">
        <f aca="false">SUM(N686:N689)</f>
        <v>0</v>
      </c>
      <c r="O690" s="5" t="n">
        <v>47</v>
      </c>
      <c r="P690" s="5" t="n">
        <v>18</v>
      </c>
      <c r="Q690" s="5" t="n">
        <f aca="false">SUM(Q686:Q689)</f>
        <v>0</v>
      </c>
      <c r="R690" s="5" t="n">
        <f aca="false">SUM(R686:R689)</f>
        <v>0</v>
      </c>
      <c r="S690" s="5" t="n">
        <f aca="false">SUM(S686:S689)</f>
        <v>0</v>
      </c>
      <c r="T690" s="5" t="n">
        <v>23</v>
      </c>
      <c r="U690" s="5" t="n">
        <f aca="false">SUM(U686:U689)</f>
        <v>0</v>
      </c>
      <c r="V690" s="5" t="n">
        <v>7</v>
      </c>
    </row>
    <row r="691" customFormat="false" ht="13.5" hidden="false" customHeight="true" outlineLevel="0" collapsed="false">
      <c r="A691" s="68"/>
      <c r="B691" s="69"/>
      <c r="C691" s="5" t="s">
        <v>548</v>
      </c>
      <c r="D691" s="71"/>
      <c r="E691" s="71"/>
      <c r="F691" s="5" t="n">
        <v>114</v>
      </c>
      <c r="G691" s="5" t="n">
        <v>32</v>
      </c>
      <c r="H691" s="5" t="n">
        <v>50</v>
      </c>
      <c r="I691" s="5" t="n">
        <v>0</v>
      </c>
      <c r="J691" s="5" t="n">
        <v>32</v>
      </c>
      <c r="K691" s="5" t="n">
        <v>2</v>
      </c>
      <c r="L691" s="5" t="n">
        <v>30</v>
      </c>
      <c r="M691" s="5" t="n">
        <f aca="false">SUM(M687:M690)</f>
        <v>0</v>
      </c>
      <c r="N691" s="5" t="n">
        <f aca="false">SUM(N687:N690)</f>
        <v>0</v>
      </c>
      <c r="O691" s="5" t="n">
        <v>33</v>
      </c>
      <c r="P691" s="5" t="n">
        <v>17</v>
      </c>
      <c r="Q691" s="5" t="n">
        <f aca="false">SUM(Q687:Q690)</f>
        <v>0</v>
      </c>
      <c r="R691" s="5" t="n">
        <f aca="false">SUM(R687:R690)</f>
        <v>0</v>
      </c>
      <c r="S691" s="5" t="n">
        <f aca="false">SUM(S687:S690)</f>
        <v>0</v>
      </c>
      <c r="T691" s="5" t="n">
        <v>26</v>
      </c>
      <c r="U691" s="5" t="n">
        <f aca="false">SUM(U687:U690)</f>
        <v>0</v>
      </c>
      <c r="V691" s="5" t="n">
        <v>6</v>
      </c>
    </row>
    <row r="692" customFormat="false" ht="13.5" hidden="false" customHeight="true" outlineLevel="0" collapsed="false">
      <c r="A692" s="68"/>
      <c r="B692" s="69"/>
      <c r="C692" s="5" t="s">
        <v>549</v>
      </c>
      <c r="D692" s="71"/>
      <c r="E692" s="71"/>
      <c r="F692" s="73" t="n">
        <f aca="false">IFERROR((F691-F690)/F690,"")</f>
        <v>-0.161764705882353</v>
      </c>
      <c r="G692" s="73" t="n">
        <f aca="false">IFERROR((G691-G690)/G690,"")</f>
        <v>-0.219512195121951</v>
      </c>
      <c r="H692" s="73" t="n">
        <f aca="false">IFERROR((H691-H690)/H690,"")</f>
        <v>-0.230769230769231</v>
      </c>
      <c r="I692" s="73" t="n">
        <v>0</v>
      </c>
      <c r="J692" s="73" t="n">
        <f aca="false">IFERROR((J691-J690)/J690,"")</f>
        <v>0.0666666666666667</v>
      </c>
      <c r="K692" s="73" t="n">
        <f aca="false">IFERROR((K691-K690)/K690,"")</f>
        <v>1</v>
      </c>
      <c r="L692" s="73" t="n">
        <f aca="false">IFERROR((L691-L690)/L690,"")</f>
        <v>-0.25</v>
      </c>
      <c r="M692" s="73" t="str">
        <f aca="false">IFERROR((M691-M690)/M690,"")</f>
        <v/>
      </c>
      <c r="N692" s="39" t="str">
        <f aca="false">IFERROR((N691-N690)/N690,"")</f>
        <v/>
      </c>
      <c r="O692" s="39" t="n">
        <f aca="false">IFERROR((O691-O690)/O690,"")</f>
        <v>-0.297872340425532</v>
      </c>
      <c r="P692" s="39" t="n">
        <f aca="false">IFERROR((P691-P690)/P690,"")</f>
        <v>-0.0555555555555556</v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n">
        <f aca="false">IFERROR((T691-T690)/T690,"")</f>
        <v>0.130434782608696</v>
      </c>
      <c r="U692" s="73" t="str">
        <f aca="false">IFERROR((U691-U690)/U690,"")</f>
        <v/>
      </c>
      <c r="V692" s="74" t="n">
        <f aca="false">IFERROR((V691-V690)/V690,"")</f>
        <v>-0.142857142857143</v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71"/>
      <c r="E693" s="71"/>
      <c r="F693" s="76" t="n">
        <f aca="false">IFERROR(SQRT(2*(F691-F690)^2/(F691+F690)),"")</f>
        <v>1.96773982019981</v>
      </c>
      <c r="G693" s="76" t="n">
        <f aca="false">IFERROR(SQRT(2*(G691-G690)^2/(G691+G690)),"")</f>
        <v>1.48969059948426</v>
      </c>
      <c r="H693" s="76" t="n">
        <f aca="false">IFERROR(SQRT(2*(H691-H690)^2/(H691+H690)),"")</f>
        <v>1.97814142018736</v>
      </c>
      <c r="I693" s="76" t="n">
        <v>0</v>
      </c>
      <c r="J693" s="76" t="n">
        <f aca="false">IFERROR(SQRT(2*(J691-J690)^2/(J691+J690)),"")</f>
        <v>0.35921060405355</v>
      </c>
      <c r="K693" s="76" t="n">
        <f aca="false">IFERROR(SQRT(2*(K691-K690)^2/(K691+K690)),"")</f>
        <v>0.816496580927726</v>
      </c>
      <c r="L693" s="76" t="n">
        <f aca="false">IFERROR(SQRT(2*(L691-L690)^2/(L691+L690)),"")</f>
        <v>1.69030850945703</v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n">
        <f aca="false">IFERROR(SQRT(2*(O691-O690)^2/(O691+O690)),"")</f>
        <v>2.21359436211787</v>
      </c>
      <c r="P693" s="83" t="n">
        <f aca="false">IFERROR(SQRT(2*(P691-P690)^2/(P691+P690)),"")</f>
        <v>0.239045721866879</v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n">
        <f aca="false">IFERROR(SQRT(2*(T691-T690)^2/(T691+T690)),"")</f>
        <v>0.606091526731327</v>
      </c>
      <c r="U693" s="76" t="str">
        <f aca="false">IFERROR(SQRT(2*(U691-U690)^2/(U691+U690)),"")</f>
        <v/>
      </c>
      <c r="V693" s="78" t="n">
        <f aca="false">IFERROR(SQRT(2*(V691-V690)^2/(V691+V690)),"")</f>
        <v>0.392232270276368</v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N694" s="4"/>
      <c r="O694" s="4"/>
      <c r="P694" s="4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5" t="s">
        <v>548</v>
      </c>
      <c r="D695" s="86"/>
      <c r="E695" s="81"/>
      <c r="F695" s="5"/>
      <c r="G695" s="5"/>
      <c r="H695" s="5"/>
      <c r="I695" s="5"/>
      <c r="J695" s="5"/>
      <c r="K695" s="5"/>
      <c r="L695" s="5"/>
      <c r="M695" s="5"/>
      <c r="N695" s="4"/>
      <c r="O695" s="4"/>
      <c r="P695" s="4"/>
      <c r="Q695" s="5"/>
      <c r="R695" s="5"/>
      <c r="S695" s="5"/>
      <c r="T695" s="5"/>
      <c r="U695" s="5"/>
      <c r="V695" s="82"/>
    </row>
    <row r="696" customFormat="false" ht="13.5" hidden="false" customHeight="true" outlineLevel="0" collapsed="false">
      <c r="A696" s="68"/>
      <c r="B696" s="69"/>
      <c r="C696" s="5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N698" s="4"/>
      <c r="O698" s="4"/>
      <c r="P698" s="4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5" t="s">
        <v>548</v>
      </c>
      <c r="D699" s="86"/>
      <c r="E699" s="81"/>
      <c r="F699" s="5"/>
      <c r="G699" s="5"/>
      <c r="H699" s="5"/>
      <c r="I699" s="5"/>
      <c r="J699" s="5"/>
      <c r="K699" s="5"/>
      <c r="L699" s="5"/>
      <c r="M699" s="5"/>
      <c r="N699" s="4"/>
      <c r="O699" s="4"/>
      <c r="P699" s="4"/>
      <c r="Q699" s="5"/>
      <c r="R699" s="5"/>
      <c r="S699" s="5"/>
      <c r="T699" s="5"/>
      <c r="U699" s="5"/>
      <c r="V699" s="82"/>
    </row>
    <row r="700" customFormat="false" ht="13.5" hidden="false" customHeight="true" outlineLevel="0" collapsed="false">
      <c r="A700" s="68"/>
      <c r="B700" s="69"/>
      <c r="C700" s="5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N702" s="4"/>
      <c r="O702" s="4"/>
      <c r="P702" s="4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5" t="s">
        <v>548</v>
      </c>
      <c r="D703" s="86"/>
      <c r="E703" s="81"/>
      <c r="F703" s="5"/>
      <c r="G703" s="5"/>
      <c r="H703" s="5"/>
      <c r="I703" s="5"/>
      <c r="J703" s="5"/>
      <c r="K703" s="5"/>
      <c r="L703" s="5"/>
      <c r="M703" s="5"/>
      <c r="N703" s="4"/>
      <c r="O703" s="4"/>
      <c r="P703" s="4"/>
      <c r="Q703" s="5"/>
      <c r="R703" s="5"/>
      <c r="S703" s="5"/>
      <c r="T703" s="5"/>
      <c r="U703" s="5"/>
      <c r="V703" s="82"/>
    </row>
    <row r="704" customFormat="false" ht="13.5" hidden="false" customHeight="true" outlineLevel="0" collapsed="false">
      <c r="A704" s="68"/>
      <c r="B704" s="69"/>
      <c r="C704" s="5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N706" s="4"/>
      <c r="O706" s="4"/>
      <c r="P706" s="4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5" t="s">
        <v>548</v>
      </c>
      <c r="D707" s="86"/>
      <c r="E707" s="81"/>
      <c r="F707" s="5"/>
      <c r="G707" s="5"/>
      <c r="H707" s="5"/>
      <c r="I707" s="5"/>
      <c r="J707" s="5"/>
      <c r="K707" s="5"/>
      <c r="L707" s="5"/>
      <c r="M707" s="5"/>
      <c r="N707" s="4"/>
      <c r="O707" s="4"/>
      <c r="P707" s="4"/>
      <c r="Q707" s="5"/>
      <c r="R707" s="5"/>
      <c r="S707" s="5"/>
      <c r="T707" s="5"/>
      <c r="U707" s="5"/>
      <c r="V707" s="82"/>
    </row>
    <row r="708" customFormat="false" ht="13.5" hidden="false" customHeight="true" outlineLevel="0" collapsed="false">
      <c r="A708" s="68"/>
      <c r="B708" s="69"/>
      <c r="C708" s="5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N710" s="4"/>
      <c r="O710" s="4"/>
      <c r="P710" s="4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5" t="s">
        <v>548</v>
      </c>
      <c r="D711" s="86"/>
      <c r="E711" s="81"/>
      <c r="F711" s="5"/>
      <c r="G711" s="5"/>
      <c r="H711" s="5"/>
      <c r="I711" s="5"/>
      <c r="J711" s="5"/>
      <c r="K711" s="5"/>
      <c r="L711" s="5"/>
      <c r="M711" s="5"/>
      <c r="N711" s="4"/>
      <c r="O711" s="4"/>
      <c r="P711" s="4"/>
      <c r="Q711" s="5"/>
      <c r="R711" s="5"/>
      <c r="S711" s="5"/>
      <c r="T711" s="5"/>
      <c r="U711" s="5"/>
      <c r="V711" s="82"/>
    </row>
    <row r="712" customFormat="false" ht="13.5" hidden="false" customHeight="true" outlineLevel="0" collapsed="false">
      <c r="A712" s="68"/>
      <c r="B712" s="69"/>
      <c r="C712" s="5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N714" s="4"/>
      <c r="O714" s="4"/>
      <c r="P714" s="4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5" t="s">
        <v>548</v>
      </c>
      <c r="D715" s="86"/>
      <c r="E715" s="81"/>
      <c r="F715" s="5"/>
      <c r="G715" s="5"/>
      <c r="H715" s="5"/>
      <c r="I715" s="5"/>
      <c r="J715" s="5"/>
      <c r="K715" s="5"/>
      <c r="L715" s="5"/>
      <c r="M715" s="5"/>
      <c r="N715" s="4"/>
      <c r="O715" s="4"/>
      <c r="P715" s="4"/>
      <c r="Q715" s="5"/>
      <c r="R715" s="5"/>
      <c r="S715" s="5"/>
      <c r="T715" s="5"/>
      <c r="U715" s="5"/>
      <c r="V715" s="82"/>
    </row>
    <row r="716" customFormat="false" ht="13.5" hidden="false" customHeight="true" outlineLevel="0" collapsed="false">
      <c r="A716" s="68"/>
      <c r="B716" s="69"/>
      <c r="C716" s="5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71" t="n">
        <v>46077</v>
      </c>
      <c r="E718" s="72" t="n">
        <v>0.645833333333333</v>
      </c>
      <c r="F718" s="70" t="n">
        <v>322</v>
      </c>
      <c r="G718" s="70" t="n">
        <v>148</v>
      </c>
      <c r="H718" s="70" t="n">
        <v>154</v>
      </c>
      <c r="I718" s="70" t="n">
        <v>12</v>
      </c>
      <c r="J718" s="70" t="n">
        <v>8</v>
      </c>
      <c r="K718" s="5" t="n">
        <v>3</v>
      </c>
      <c r="L718" s="5" t="n">
        <v>142</v>
      </c>
      <c r="M718" s="5" t="n">
        <v>3</v>
      </c>
      <c r="N718" s="5" t="n">
        <v>3</v>
      </c>
      <c r="O718" s="5" t="n">
        <v>149</v>
      </c>
      <c r="P718" s="5" t="n">
        <v>2</v>
      </c>
      <c r="Q718" s="5" t="n">
        <v>8</v>
      </c>
      <c r="R718" s="5" t="n">
        <v>0</v>
      </c>
      <c r="S718" s="5" t="n">
        <v>4</v>
      </c>
      <c r="T718" s="5" t="n">
        <f aca="false">SUM(T714:T717)</f>
        <v>0</v>
      </c>
      <c r="U718" s="5" t="n">
        <v>8</v>
      </c>
      <c r="V718" s="5" t="n">
        <f aca="false">SUM(V714:V717)</f>
        <v>0</v>
      </c>
    </row>
    <row r="719" customFormat="false" ht="13.5" hidden="false" customHeight="true" outlineLevel="0" collapsed="false">
      <c r="A719" s="68"/>
      <c r="B719" s="69"/>
      <c r="C719" s="5" t="s">
        <v>548</v>
      </c>
      <c r="D719" s="71"/>
      <c r="E719" s="71"/>
      <c r="F719" s="5" t="n">
        <v>250</v>
      </c>
      <c r="G719" s="5" t="n">
        <v>84</v>
      </c>
      <c r="H719" s="5" t="n">
        <v>151</v>
      </c>
      <c r="I719" s="5" t="n">
        <v>10</v>
      </c>
      <c r="J719" s="5" t="n">
        <v>5</v>
      </c>
      <c r="K719" s="5" t="n">
        <v>2</v>
      </c>
      <c r="L719" s="5" t="n">
        <v>79</v>
      </c>
      <c r="M719" s="5" t="n">
        <v>3</v>
      </c>
      <c r="N719" s="5" t="n">
        <v>3</v>
      </c>
      <c r="O719" s="5" t="n">
        <v>146</v>
      </c>
      <c r="P719" s="5" t="n">
        <v>2</v>
      </c>
      <c r="Q719" s="5" t="n">
        <v>9</v>
      </c>
      <c r="R719" s="5" t="n">
        <v>0</v>
      </c>
      <c r="S719" s="5" t="n">
        <v>1</v>
      </c>
      <c r="T719" s="5" t="n">
        <v>0</v>
      </c>
      <c r="U719" s="5" t="n">
        <v>1</v>
      </c>
      <c r="V719" s="5" t="n">
        <v>4</v>
      </c>
    </row>
    <row r="720" customFormat="false" ht="13.5" hidden="false" customHeight="true" outlineLevel="0" collapsed="false">
      <c r="A720" s="68"/>
      <c r="B720" s="69"/>
      <c r="C720" s="5" t="s">
        <v>549</v>
      </c>
      <c r="D720" s="71"/>
      <c r="E720" s="71"/>
      <c r="F720" s="73" t="n">
        <f aca="false">IFERROR((F719-F718)/F718,"")</f>
        <v>-0.22360248447205</v>
      </c>
      <c r="G720" s="73" t="n">
        <f aca="false">IFERROR((G719-G718)/G718,"")</f>
        <v>-0.432432432432432</v>
      </c>
      <c r="H720" s="73" t="n">
        <f aca="false">IFERROR((H719-H718)/H718,"")</f>
        <v>-0.0194805194805195</v>
      </c>
      <c r="I720" s="73" t="n">
        <f aca="false">IFERROR((I719-I718)/I718,"")</f>
        <v>-0.166666666666667</v>
      </c>
      <c r="J720" s="73" t="n">
        <f aca="false">IFERROR((J719-J718)/J718,"")</f>
        <v>-0.375</v>
      </c>
      <c r="K720" s="73" t="n">
        <f aca="false">IFERROR((K719-K718)/K718,"")</f>
        <v>-0.333333333333333</v>
      </c>
      <c r="L720" s="73" t="n">
        <f aca="false">IFERROR((L719-L718)/L718,"")</f>
        <v>-0.443661971830986</v>
      </c>
      <c r="M720" s="73" t="n">
        <f aca="false">IFERROR((M719-M718)/M718,"")</f>
        <v>0</v>
      </c>
      <c r="N720" s="39" t="n">
        <f aca="false">IFERROR((N719-N718)/N718,"")</f>
        <v>0</v>
      </c>
      <c r="O720" s="39" t="n">
        <f aca="false">IFERROR((O719-O718)/O718,"")</f>
        <v>-0.0201342281879195</v>
      </c>
      <c r="P720" s="39" t="n">
        <f aca="false">IFERROR((P719-P718)/P718,"")</f>
        <v>0</v>
      </c>
      <c r="Q720" s="73" t="n">
        <f aca="false">IFERROR((Q719-Q718)/Q718,"")</f>
        <v>0.125</v>
      </c>
      <c r="R720" s="73" t="str">
        <f aca="false">IFERROR((R719-R718)/R718,"")</f>
        <v/>
      </c>
      <c r="S720" s="73" t="n">
        <f aca="false">IFERROR((S719-S718)/S718,"")</f>
        <v>-0.75</v>
      </c>
      <c r="T720" s="73" t="str">
        <f aca="false">IFERROR((T719-T718)/T718,"")</f>
        <v/>
      </c>
      <c r="U720" s="73" t="n">
        <f aca="false">IFERROR((U719-U718)/U718,"")</f>
        <v>-0.875</v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71"/>
      <c r="E721" s="71"/>
      <c r="F721" s="76" t="n">
        <f aca="false">IFERROR(SQRT(2*(F719-F718)^2/(F719+F718)),"")</f>
        <v>4.2574492511214</v>
      </c>
      <c r="G721" s="76" t="n">
        <f aca="false">IFERROR(SQRT(2*(G719-G718)^2/(G719+G718)),"")</f>
        <v>5.94225082166566</v>
      </c>
      <c r="H721" s="76" t="n">
        <f aca="false">IFERROR(SQRT(2*(H719-H718)^2/(H719+H718)),"")</f>
        <v>0.242932899053675</v>
      </c>
      <c r="I721" s="76" t="n">
        <f aca="false">IFERROR(SQRT(2*(I719-I718)^2/(I719+I718)),"")</f>
        <v>0.603022689155527</v>
      </c>
      <c r="J721" s="76" t="n">
        <f aca="false">IFERROR(SQRT(2*(J719-J718)^2/(J719+J718)),"")</f>
        <v>1.1766968108291</v>
      </c>
      <c r="K721" s="76" t="n">
        <f aca="false">IFERROR(SQRT(2*(K719-K718)^2/(K719+K718)),"")</f>
        <v>0.632455532033676</v>
      </c>
      <c r="L721" s="76" t="n">
        <f aca="false">IFERROR(SQRT(2*(L719-L718)^2/(L719+L718)),"")</f>
        <v>5.99320882634663</v>
      </c>
      <c r="M721" s="76" t="n">
        <f aca="false">IFERROR(SQRT(2*(M719-M718)^2/(M719+M718)),"")</f>
        <v>0</v>
      </c>
      <c r="N721" s="83" t="n">
        <f aca="false">IFERROR(SQRT(2*(N719-N718)^2/(N719+N718)),"")</f>
        <v>0</v>
      </c>
      <c r="O721" s="83" t="n">
        <f aca="false">IFERROR(SQRT(2*(O719-O718)^2/(O719+O718)),"")</f>
        <v>0.247016090877785</v>
      </c>
      <c r="P721" s="83" t="n">
        <f aca="false">IFERROR(SQRT(2*(P719-P718)^2/(P719+P718)),"")</f>
        <v>0</v>
      </c>
      <c r="Q721" s="76" t="n">
        <f aca="false">IFERROR(SQRT(2*(Q719-Q718)^2/(Q719+Q718)),"")</f>
        <v>0.342997170285018</v>
      </c>
      <c r="R721" s="76" t="str">
        <f aca="false">IFERROR(SQRT(2*(R719-R718)^2/(R719+R718)),"")</f>
        <v/>
      </c>
      <c r="S721" s="76" t="n">
        <f aca="false">IFERROR(SQRT(2*(S719-S718)^2/(S719+S718)),"")</f>
        <v>1.89736659610103</v>
      </c>
      <c r="T721" s="76" t="str">
        <f aca="false">IFERROR(SQRT(2*(T719-T718)^2/(T719+T718)),"")</f>
        <v/>
      </c>
      <c r="U721" s="76" t="n">
        <f aca="false">IFERROR(SQRT(2*(U719-U718)^2/(U719+U718)),"")</f>
        <v>3.29983164553722</v>
      </c>
      <c r="V721" s="78" t="n">
        <f aca="false">IFERROR(SQRT(2*(V719-V718)^2/(V719+V718)),"")</f>
        <v>2.82842712474619</v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N722" s="4"/>
      <c r="O722" s="4"/>
      <c r="P722" s="4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5" t="s">
        <v>548</v>
      </c>
      <c r="D723" s="86"/>
      <c r="E723" s="81"/>
      <c r="F723" s="5"/>
      <c r="G723" s="5"/>
      <c r="H723" s="5"/>
      <c r="I723" s="5"/>
      <c r="J723" s="5"/>
      <c r="K723" s="5"/>
      <c r="L723" s="5"/>
      <c r="M723" s="5"/>
      <c r="N723" s="4"/>
      <c r="O723" s="4"/>
      <c r="P723" s="4"/>
      <c r="Q723" s="5"/>
      <c r="R723" s="5"/>
      <c r="S723" s="5"/>
      <c r="T723" s="5"/>
      <c r="U723" s="5"/>
      <c r="V723" s="82"/>
    </row>
    <row r="724" customFormat="false" ht="13.5" hidden="false" customHeight="true" outlineLevel="0" collapsed="false">
      <c r="A724" s="68"/>
      <c r="B724" s="69"/>
      <c r="C724" s="5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N726" s="4"/>
      <c r="O726" s="4"/>
      <c r="P726" s="4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5" t="s">
        <v>548</v>
      </c>
      <c r="D727" s="86"/>
      <c r="E727" s="81"/>
      <c r="F727" s="5"/>
      <c r="G727" s="5"/>
      <c r="H727" s="5"/>
      <c r="I727" s="5"/>
      <c r="J727" s="5"/>
      <c r="K727" s="5"/>
      <c r="L727" s="5"/>
      <c r="M727" s="5"/>
      <c r="N727" s="4"/>
      <c r="O727" s="4"/>
      <c r="P727" s="4"/>
      <c r="Q727" s="5"/>
      <c r="R727" s="5"/>
      <c r="S727" s="5"/>
      <c r="T727" s="5"/>
      <c r="U727" s="5"/>
      <c r="V727" s="82"/>
    </row>
    <row r="728" customFormat="false" ht="13.5" hidden="false" customHeight="true" outlineLevel="0" collapsed="false">
      <c r="A728" s="68"/>
      <c r="B728" s="69"/>
      <c r="C728" s="5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N730" s="4"/>
      <c r="O730" s="4"/>
      <c r="P730" s="4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5" t="s">
        <v>548</v>
      </c>
      <c r="D731" s="86"/>
      <c r="E731" s="81"/>
      <c r="F731" s="5"/>
      <c r="G731" s="5"/>
      <c r="H731" s="5"/>
      <c r="I731" s="5"/>
      <c r="J731" s="5"/>
      <c r="K731" s="5"/>
      <c r="L731" s="5"/>
      <c r="M731" s="5"/>
      <c r="N731" s="4"/>
      <c r="O731" s="4"/>
      <c r="P731" s="4"/>
      <c r="Q731" s="5"/>
      <c r="R731" s="5"/>
      <c r="S731" s="5"/>
      <c r="T731" s="5"/>
      <c r="U731" s="5"/>
      <c r="V731" s="82"/>
    </row>
    <row r="732" customFormat="false" ht="13.5" hidden="false" customHeight="true" outlineLevel="0" collapsed="false">
      <c r="A732" s="68"/>
      <c r="B732" s="69"/>
      <c r="C732" s="5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N734" s="4"/>
      <c r="O734" s="4"/>
      <c r="P734" s="4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5" t="s">
        <v>548</v>
      </c>
      <c r="D735" s="86"/>
      <c r="E735" s="81"/>
      <c r="F735" s="5"/>
      <c r="G735" s="5"/>
      <c r="H735" s="5"/>
      <c r="I735" s="5"/>
      <c r="J735" s="5"/>
      <c r="K735" s="5"/>
      <c r="L735" s="5"/>
      <c r="M735" s="5"/>
      <c r="N735" s="4"/>
      <c r="O735" s="4"/>
      <c r="P735" s="4"/>
      <c r="Q735" s="5"/>
      <c r="R735" s="5"/>
      <c r="S735" s="5"/>
      <c r="T735" s="5"/>
      <c r="U735" s="5"/>
      <c r="V735" s="82"/>
    </row>
    <row r="736" customFormat="false" ht="13.5" hidden="false" customHeight="true" outlineLevel="0" collapsed="false">
      <c r="A736" s="68"/>
      <c r="B736" s="69"/>
      <c r="C736" s="5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N738" s="4"/>
      <c r="O738" s="4"/>
      <c r="P738" s="4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5" t="s">
        <v>548</v>
      </c>
      <c r="D739" s="86"/>
      <c r="E739" s="81"/>
      <c r="F739" s="5"/>
      <c r="G739" s="5"/>
      <c r="H739" s="5"/>
      <c r="I739" s="5"/>
      <c r="J739" s="5"/>
      <c r="K739" s="5"/>
      <c r="L739" s="5"/>
      <c r="M739" s="5"/>
      <c r="N739" s="4"/>
      <c r="O739" s="4"/>
      <c r="P739" s="4"/>
      <c r="Q739" s="5"/>
      <c r="R739" s="5"/>
      <c r="S739" s="5"/>
      <c r="T739" s="5"/>
      <c r="U739" s="5"/>
      <c r="V739" s="82"/>
    </row>
    <row r="740" customFormat="false" ht="13.5" hidden="false" customHeight="true" outlineLevel="0" collapsed="false">
      <c r="A740" s="68"/>
      <c r="B740" s="69"/>
      <c r="C740" s="5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N742" s="4"/>
      <c r="O742" s="4"/>
      <c r="P742" s="4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5" t="s">
        <v>548</v>
      </c>
      <c r="D743" s="86"/>
      <c r="E743" s="81"/>
      <c r="F743" s="5"/>
      <c r="G743" s="5"/>
      <c r="H743" s="5"/>
      <c r="I743" s="5"/>
      <c r="J743" s="5"/>
      <c r="K743" s="5"/>
      <c r="L743" s="5"/>
      <c r="M743" s="5"/>
      <c r="N743" s="4"/>
      <c r="O743" s="4"/>
      <c r="P743" s="4"/>
      <c r="Q743" s="5"/>
      <c r="R743" s="5"/>
      <c r="S743" s="5"/>
      <c r="T743" s="5"/>
      <c r="U743" s="5"/>
      <c r="V743" s="82"/>
    </row>
    <row r="744" customFormat="false" ht="13.5" hidden="false" customHeight="true" outlineLevel="0" collapsed="false">
      <c r="A744" s="68"/>
      <c r="B744" s="69"/>
      <c r="C744" s="5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N746" s="4"/>
      <c r="O746" s="4"/>
      <c r="P746" s="4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5" t="s">
        <v>548</v>
      </c>
      <c r="D747" s="86"/>
      <c r="E747" s="81"/>
      <c r="F747" s="5"/>
      <c r="G747" s="5"/>
      <c r="H747" s="5"/>
      <c r="I747" s="5"/>
      <c r="J747" s="5"/>
      <c r="K747" s="5"/>
      <c r="L747" s="5"/>
      <c r="M747" s="5"/>
      <c r="N747" s="4"/>
      <c r="O747" s="4"/>
      <c r="P747" s="4"/>
      <c r="Q747" s="5"/>
      <c r="R747" s="5"/>
      <c r="S747" s="5"/>
      <c r="T747" s="5"/>
      <c r="U747" s="5"/>
      <c r="V747" s="82"/>
    </row>
    <row r="748" customFormat="false" ht="13.5" hidden="false" customHeight="true" outlineLevel="0" collapsed="false">
      <c r="A748" s="68"/>
      <c r="B748" s="69"/>
      <c r="C748" s="5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N750" s="4"/>
      <c r="O750" s="4"/>
      <c r="P750" s="4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5" t="s">
        <v>548</v>
      </c>
      <c r="D751" s="86"/>
      <c r="E751" s="81"/>
      <c r="F751" s="5"/>
      <c r="G751" s="5"/>
      <c r="H751" s="5"/>
      <c r="I751" s="5"/>
      <c r="J751" s="5"/>
      <c r="K751" s="5"/>
      <c r="L751" s="5"/>
      <c r="M751" s="5"/>
      <c r="N751" s="4"/>
      <c r="O751" s="4"/>
      <c r="P751" s="4"/>
      <c r="Q751" s="5"/>
      <c r="R751" s="5"/>
      <c r="S751" s="5"/>
      <c r="T751" s="5"/>
      <c r="U751" s="5"/>
      <c r="V751" s="82"/>
    </row>
    <row r="752" customFormat="false" ht="13.5" hidden="false" customHeight="true" outlineLevel="0" collapsed="false">
      <c r="A752" s="68"/>
      <c r="B752" s="69"/>
      <c r="C752" s="5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71" t="n">
        <v>46079</v>
      </c>
      <c r="E754" s="72" t="n">
        <v>0.333333333333333</v>
      </c>
      <c r="F754" s="70" t="n">
        <v>208</v>
      </c>
      <c r="G754" s="70" t="n">
        <v>0</v>
      </c>
      <c r="H754" s="70" t="n">
        <v>24</v>
      </c>
      <c r="I754" s="70" t="n">
        <v>39</v>
      </c>
      <c r="J754" s="70" t="n">
        <v>145</v>
      </c>
      <c r="K754" s="5" t="n">
        <f aca="false">SUM(K750:K753)</f>
        <v>0</v>
      </c>
      <c r="L754" s="5" t="n">
        <f aca="false">SUM(L750:L753)</f>
        <v>0</v>
      </c>
      <c r="M754" s="5" t="n">
        <f aca="false">SUM(M750:M753)</f>
        <v>0</v>
      </c>
      <c r="N754" s="5" t="n">
        <v>8</v>
      </c>
      <c r="O754" s="5" t="n">
        <v>0</v>
      </c>
      <c r="P754" s="5" t="n">
        <v>16</v>
      </c>
      <c r="Q754" s="5" t="n">
        <f aca="false">SUM(Q750:Q753)</f>
        <v>0</v>
      </c>
      <c r="R754" s="5" t="n">
        <v>34</v>
      </c>
      <c r="S754" s="5" t="n">
        <v>5</v>
      </c>
      <c r="T754" s="5" t="n">
        <v>14</v>
      </c>
      <c r="U754" s="5" t="n">
        <v>131</v>
      </c>
      <c r="V754" s="5" t="n">
        <f aca="false">SUM(V750:V753)</f>
        <v>0</v>
      </c>
    </row>
    <row r="755" customFormat="false" ht="13.5" hidden="false" customHeight="true" outlineLevel="0" collapsed="false">
      <c r="A755" s="68"/>
      <c r="B755" s="69"/>
      <c r="C755" s="5" t="s">
        <v>548</v>
      </c>
      <c r="D755" s="71"/>
      <c r="E755" s="71"/>
      <c r="F755" s="5" t="n">
        <v>186</v>
      </c>
      <c r="G755" s="5" t="n">
        <v>0</v>
      </c>
      <c r="H755" s="5" t="n">
        <v>45</v>
      </c>
      <c r="I755" s="5" t="n">
        <v>31</v>
      </c>
      <c r="J755" s="5" t="n">
        <v>110</v>
      </c>
      <c r="K755" s="5" t="n">
        <f aca="false">SUM(K751:K754)</f>
        <v>0</v>
      </c>
      <c r="L755" s="5" t="n">
        <f aca="false">SUM(L751:L754)</f>
        <v>0</v>
      </c>
      <c r="M755" s="5" t="n">
        <f aca="false">SUM(M751:M754)</f>
        <v>0</v>
      </c>
      <c r="N755" s="5" t="n">
        <v>13</v>
      </c>
      <c r="O755" s="5" t="n">
        <f aca="false">SUM(O751:O754)</f>
        <v>0</v>
      </c>
      <c r="P755" s="5" t="n">
        <v>32</v>
      </c>
      <c r="Q755" s="5" t="n">
        <f aca="false">SUM(Q751:Q754)</f>
        <v>0</v>
      </c>
      <c r="R755" s="5" t="n">
        <v>26</v>
      </c>
      <c r="S755" s="5" t="n">
        <v>5</v>
      </c>
      <c r="T755" s="5" t="n">
        <v>11</v>
      </c>
      <c r="U755" s="5" t="n">
        <v>99</v>
      </c>
      <c r="V755" s="5" t="n">
        <f aca="false">SUM(V751:V754)</f>
        <v>0</v>
      </c>
    </row>
    <row r="756" customFormat="false" ht="13.5" hidden="false" customHeight="true" outlineLevel="0" collapsed="false">
      <c r="A756" s="68"/>
      <c r="B756" s="69"/>
      <c r="C756" s="5" t="s">
        <v>549</v>
      </c>
      <c r="D756" s="71"/>
      <c r="E756" s="71"/>
      <c r="F756" s="73" t="n">
        <f aca="false">IFERROR((F755-F754)/F754,"")</f>
        <v>-0.105769230769231</v>
      </c>
      <c r="G756" s="73" t="str">
        <f aca="false">IFERROR((G755-G754)/G754,"")</f>
        <v/>
      </c>
      <c r="H756" s="73" t="n">
        <f aca="false">IFERROR((H755-H754)/H754,"")</f>
        <v>0.875</v>
      </c>
      <c r="I756" s="73" t="n">
        <f aca="false">IFERROR((I755-I754)/I754,"")</f>
        <v>-0.205128205128205</v>
      </c>
      <c r="J756" s="73" t="n">
        <f aca="false">IFERROR((J755-J754)/J754,"")</f>
        <v>-0.241379310344828</v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n">
        <f aca="false">IFERROR((N755-N754)/N754,"")</f>
        <v>0.625</v>
      </c>
      <c r="O756" s="39" t="str">
        <f aca="false">IFERROR((O755-O754)/O754,"")</f>
        <v/>
      </c>
      <c r="P756" s="39" t="n">
        <f aca="false">IFERROR((P755-P754)/P754,"")</f>
        <v>1</v>
      </c>
      <c r="Q756" s="73" t="str">
        <f aca="false">IFERROR((Q755-Q754)/Q754,"")</f>
        <v/>
      </c>
      <c r="R756" s="73" t="n">
        <f aca="false">IFERROR((R755-R754)/R754,"")</f>
        <v>-0.235294117647059</v>
      </c>
      <c r="S756" s="73" t="n">
        <f aca="false">IFERROR((S755-S754)/S754,"")</f>
        <v>0</v>
      </c>
      <c r="T756" s="73" t="n">
        <f aca="false">IFERROR((T755-T754)/T754,"")</f>
        <v>-0.214285714285714</v>
      </c>
      <c r="U756" s="73" t="n">
        <f aca="false">IFERROR((U755-U754)/U754,"")</f>
        <v>-0.244274809160305</v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71"/>
      <c r="E757" s="71"/>
      <c r="F757" s="76" t="n">
        <f aca="false">IFERROR(SQRT(2*(F755-F754)^2/(F755+F754)),"")</f>
        <v>1.56743509973401</v>
      </c>
      <c r="G757" s="76" t="str">
        <f aca="false">IFERROR(SQRT(2*(G755-G754)^2/(G755+G754)),"")</f>
        <v/>
      </c>
      <c r="H757" s="76" t="n">
        <f aca="false">IFERROR(SQRT(2*(H755-H754)^2/(H755+H754)),"")</f>
        <v>3.57527742918674</v>
      </c>
      <c r="I757" s="76" t="n">
        <f aca="false">IFERROR(SQRT(2*(I755-I754)^2/(I755+I754)),"")</f>
        <v>1.35224680756563</v>
      </c>
      <c r="J757" s="76" t="n">
        <f aca="false">IFERROR(SQRT(2*(J755-J754)^2/(J755+J754)),"")</f>
        <v>3.09965209939033</v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n">
        <f aca="false">IFERROR(SQRT(2*(N755-N754)^2/(N755+N754)),"")</f>
        <v>1.54303349962092</v>
      </c>
      <c r="O757" s="83" t="str">
        <f aca="false">IFERROR(SQRT(2*(O755-O754)^2/(O755+O754)),"")</f>
        <v/>
      </c>
      <c r="P757" s="83" t="n">
        <f aca="false">IFERROR(SQRT(2*(P755-P754)^2/(P755+P754)),"")</f>
        <v>3.2659863237109</v>
      </c>
      <c r="Q757" s="76" t="str">
        <f aca="false">IFERROR(SQRT(2*(Q755-Q754)^2/(Q755+Q754)),"")</f>
        <v/>
      </c>
      <c r="R757" s="76" t="n">
        <f aca="false">IFERROR(SQRT(2*(R755-R754)^2/(R755+R754)),"")</f>
        <v>1.46059348668044</v>
      </c>
      <c r="S757" s="76" t="n">
        <f aca="false">IFERROR(SQRT(2*(S755-S754)^2/(S755+S754)),"")</f>
        <v>0</v>
      </c>
      <c r="T757" s="76" t="n">
        <f aca="false">IFERROR(SQRT(2*(T755-T754)^2/(T755+T754)),"")</f>
        <v>0.848528137423857</v>
      </c>
      <c r="U757" s="76" t="n">
        <f aca="false">IFERROR(SQRT(2*(U755-U754)^2/(U755+U754)),"")</f>
        <v>2.984015386369</v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N758" s="4"/>
      <c r="O758" s="4"/>
      <c r="P758" s="4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5" t="s">
        <v>548</v>
      </c>
      <c r="D759" s="86"/>
      <c r="E759" s="81"/>
      <c r="F759" s="5"/>
      <c r="G759" s="5"/>
      <c r="H759" s="5"/>
      <c r="I759" s="5"/>
      <c r="J759" s="5"/>
      <c r="K759" s="5"/>
      <c r="L759" s="5"/>
      <c r="M759" s="5"/>
      <c r="N759" s="4"/>
      <c r="O759" s="4"/>
      <c r="P759" s="4"/>
      <c r="Q759" s="5"/>
      <c r="R759" s="5"/>
      <c r="S759" s="5"/>
      <c r="T759" s="5"/>
      <c r="U759" s="5"/>
      <c r="V759" s="82"/>
    </row>
    <row r="760" customFormat="false" ht="13.5" hidden="false" customHeight="true" outlineLevel="0" collapsed="false">
      <c r="A760" s="68"/>
      <c r="B760" s="69"/>
      <c r="C760" s="5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N762" s="4"/>
      <c r="O762" s="4"/>
      <c r="P762" s="4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5" t="s">
        <v>548</v>
      </c>
      <c r="D763" s="86"/>
      <c r="E763" s="81"/>
      <c r="F763" s="5"/>
      <c r="G763" s="5"/>
      <c r="H763" s="5"/>
      <c r="I763" s="5"/>
      <c r="J763" s="5"/>
      <c r="K763" s="5"/>
      <c r="L763" s="5"/>
      <c r="M763" s="5"/>
      <c r="N763" s="4"/>
      <c r="O763" s="4"/>
      <c r="P763" s="4"/>
      <c r="Q763" s="5"/>
      <c r="R763" s="5"/>
      <c r="S763" s="5"/>
      <c r="T763" s="5"/>
      <c r="U763" s="5"/>
      <c r="V763" s="82"/>
    </row>
    <row r="764" customFormat="false" ht="13.5" hidden="false" customHeight="true" outlineLevel="0" collapsed="false">
      <c r="A764" s="68"/>
      <c r="B764" s="69"/>
      <c r="C764" s="5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N766" s="4"/>
      <c r="O766" s="4"/>
      <c r="P766" s="4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5" t="s">
        <v>548</v>
      </c>
      <c r="D767" s="86"/>
      <c r="E767" s="81"/>
      <c r="F767" s="5"/>
      <c r="G767" s="5"/>
      <c r="H767" s="5"/>
      <c r="I767" s="5"/>
      <c r="J767" s="5"/>
      <c r="K767" s="5"/>
      <c r="L767" s="5"/>
      <c r="M767" s="5"/>
      <c r="N767" s="4"/>
      <c r="O767" s="4"/>
      <c r="P767" s="4"/>
      <c r="Q767" s="5"/>
      <c r="R767" s="5"/>
      <c r="S767" s="5"/>
      <c r="T767" s="5"/>
      <c r="U767" s="5"/>
      <c r="V767" s="82"/>
    </row>
    <row r="768" customFormat="false" ht="13.5" hidden="false" customHeight="true" outlineLevel="0" collapsed="false">
      <c r="A768" s="68"/>
      <c r="B768" s="69"/>
      <c r="C768" s="5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N770" s="4"/>
      <c r="O770" s="4"/>
      <c r="P770" s="4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5" t="s">
        <v>548</v>
      </c>
      <c r="D771" s="86"/>
      <c r="E771" s="81"/>
      <c r="F771" s="5"/>
      <c r="G771" s="5"/>
      <c r="H771" s="5"/>
      <c r="I771" s="5"/>
      <c r="J771" s="5"/>
      <c r="K771" s="5"/>
      <c r="L771" s="5"/>
      <c r="M771" s="5"/>
      <c r="N771" s="4"/>
      <c r="O771" s="4"/>
      <c r="P771" s="4"/>
      <c r="Q771" s="5"/>
      <c r="R771" s="5"/>
      <c r="S771" s="5"/>
      <c r="T771" s="5"/>
      <c r="U771" s="5"/>
      <c r="V771" s="82"/>
    </row>
    <row r="772" customFormat="false" ht="13.5" hidden="false" customHeight="true" outlineLevel="0" collapsed="false">
      <c r="A772" s="68"/>
      <c r="B772" s="69"/>
      <c r="C772" s="5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N774" s="4"/>
      <c r="O774" s="4"/>
      <c r="P774" s="4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5" t="s">
        <v>548</v>
      </c>
      <c r="D775" s="86"/>
      <c r="E775" s="81"/>
      <c r="F775" s="5"/>
      <c r="G775" s="5"/>
      <c r="H775" s="5"/>
      <c r="I775" s="5"/>
      <c r="J775" s="5"/>
      <c r="K775" s="5"/>
      <c r="L775" s="5"/>
      <c r="M775" s="5"/>
      <c r="N775" s="4"/>
      <c r="O775" s="4"/>
      <c r="P775" s="4"/>
      <c r="Q775" s="5"/>
      <c r="R775" s="5"/>
      <c r="S775" s="5"/>
      <c r="T775" s="5"/>
      <c r="U775" s="5"/>
      <c r="V775" s="82"/>
    </row>
    <row r="776" customFormat="false" ht="13.5" hidden="false" customHeight="true" outlineLevel="0" collapsed="false">
      <c r="A776" s="68"/>
      <c r="B776" s="69"/>
      <c r="C776" s="5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N778" s="4"/>
      <c r="O778" s="4"/>
      <c r="P778" s="4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5" t="s">
        <v>548</v>
      </c>
      <c r="D779" s="86"/>
      <c r="E779" s="81"/>
      <c r="F779" s="5"/>
      <c r="G779" s="5"/>
      <c r="H779" s="5"/>
      <c r="I779" s="5"/>
      <c r="J779" s="5"/>
      <c r="K779" s="5"/>
      <c r="L779" s="5"/>
      <c r="M779" s="5"/>
      <c r="N779" s="4"/>
      <c r="O779" s="4"/>
      <c r="P779" s="4"/>
      <c r="Q779" s="5"/>
      <c r="R779" s="5"/>
      <c r="S779" s="5"/>
      <c r="T779" s="5"/>
      <c r="U779" s="5"/>
      <c r="V779" s="82"/>
    </row>
    <row r="780" customFormat="false" ht="13.5" hidden="false" customHeight="true" outlineLevel="0" collapsed="false">
      <c r="A780" s="68"/>
      <c r="B780" s="69"/>
      <c r="C780" s="5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N782" s="4"/>
      <c r="O782" s="4"/>
      <c r="P782" s="4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5" t="s">
        <v>548</v>
      </c>
      <c r="D783" s="86"/>
      <c r="E783" s="81"/>
      <c r="F783" s="5"/>
      <c r="G783" s="5"/>
      <c r="H783" s="5"/>
      <c r="I783" s="5"/>
      <c r="J783" s="5"/>
      <c r="K783" s="5"/>
      <c r="L783" s="5"/>
      <c r="M783" s="5"/>
      <c r="N783" s="4"/>
      <c r="O783" s="4"/>
      <c r="P783" s="4"/>
      <c r="Q783" s="5"/>
      <c r="R783" s="5"/>
      <c r="S783" s="5"/>
      <c r="T783" s="5"/>
      <c r="U783" s="5"/>
      <c r="V783" s="82"/>
    </row>
    <row r="784" customFormat="false" ht="13.5" hidden="false" customHeight="true" outlineLevel="0" collapsed="false">
      <c r="A784" s="68"/>
      <c r="B784" s="69"/>
      <c r="C784" s="5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N786" s="4"/>
      <c r="O786" s="4"/>
      <c r="P786" s="4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5" t="s">
        <v>548</v>
      </c>
      <c r="D787" s="86"/>
      <c r="E787" s="81"/>
      <c r="F787" s="5"/>
      <c r="G787" s="5"/>
      <c r="H787" s="5"/>
      <c r="I787" s="5"/>
      <c r="J787" s="5"/>
      <c r="K787" s="5"/>
      <c r="L787" s="5"/>
      <c r="M787" s="5"/>
      <c r="N787" s="4"/>
      <c r="O787" s="4"/>
      <c r="P787" s="4"/>
      <c r="Q787" s="5"/>
      <c r="R787" s="5"/>
      <c r="S787" s="5"/>
      <c r="T787" s="5"/>
      <c r="U787" s="5"/>
      <c r="V787" s="82"/>
    </row>
    <row r="788" customFormat="false" ht="13.5" hidden="false" customHeight="true" outlineLevel="0" collapsed="false">
      <c r="A788" s="68"/>
      <c r="B788" s="69"/>
      <c r="C788" s="5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N790" s="4"/>
      <c r="O790" s="4"/>
      <c r="P790" s="4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5" t="s">
        <v>548</v>
      </c>
      <c r="D791" s="86"/>
      <c r="E791" s="81"/>
      <c r="F791" s="5"/>
      <c r="G791" s="5"/>
      <c r="H791" s="5"/>
      <c r="I791" s="5"/>
      <c r="J791" s="5"/>
      <c r="K791" s="5"/>
      <c r="L791" s="5"/>
      <c r="M791" s="5"/>
      <c r="N791" s="4"/>
      <c r="O791" s="4"/>
      <c r="P791" s="4"/>
      <c r="Q791" s="5"/>
      <c r="R791" s="5"/>
      <c r="S791" s="5"/>
      <c r="T791" s="5"/>
      <c r="U791" s="5"/>
      <c r="V791" s="82"/>
    </row>
    <row r="792" customFormat="false" ht="13.5" hidden="false" customHeight="true" outlineLevel="0" collapsed="false">
      <c r="A792" s="68"/>
      <c r="B792" s="69"/>
      <c r="C792" s="5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71" t="n">
        <v>46079</v>
      </c>
      <c r="E794" s="72" t="n">
        <v>0.625</v>
      </c>
      <c r="F794" s="70" t="n">
        <v>342</v>
      </c>
      <c r="G794" s="70" t="n">
        <v>23</v>
      </c>
      <c r="H794" s="70" t="n">
        <v>41</v>
      </c>
      <c r="I794" s="70" t="n">
        <v>156</v>
      </c>
      <c r="J794" s="70" t="n">
        <v>122</v>
      </c>
      <c r="K794" s="5" t="n">
        <v>9</v>
      </c>
      <c r="L794" s="5" t="n">
        <v>1</v>
      </c>
      <c r="M794" s="5" t="n">
        <v>13</v>
      </c>
      <c r="N794" s="5" t="n">
        <v>9</v>
      </c>
      <c r="O794" s="5" t="n">
        <v>1</v>
      </c>
      <c r="P794" s="5" t="n">
        <v>31</v>
      </c>
      <c r="Q794" s="5" t="n">
        <v>21</v>
      </c>
      <c r="R794" s="5" t="n">
        <v>126</v>
      </c>
      <c r="S794" s="5" t="n">
        <v>9</v>
      </c>
      <c r="T794" s="5" t="n">
        <v>14</v>
      </c>
      <c r="U794" s="5" t="n">
        <v>99</v>
      </c>
      <c r="V794" s="5" t="n">
        <v>9</v>
      </c>
    </row>
    <row r="795" customFormat="false" ht="13.5" hidden="false" customHeight="true" outlineLevel="0" collapsed="false">
      <c r="A795" s="68"/>
      <c r="B795" s="69"/>
      <c r="C795" s="5" t="s">
        <v>548</v>
      </c>
      <c r="D795" s="71"/>
      <c r="E795" s="71"/>
      <c r="F795" s="5" t="n">
        <v>302</v>
      </c>
      <c r="G795" s="5" t="n">
        <v>18</v>
      </c>
      <c r="H795" s="5" t="n">
        <v>41</v>
      </c>
      <c r="I795" s="5" t="n">
        <v>139</v>
      </c>
      <c r="J795" s="5" t="n">
        <v>104</v>
      </c>
      <c r="K795" s="5" t="n">
        <v>7</v>
      </c>
      <c r="L795" s="5" t="n">
        <v>1</v>
      </c>
      <c r="M795" s="5" t="n">
        <v>10</v>
      </c>
      <c r="N795" s="5" t="n">
        <v>9</v>
      </c>
      <c r="O795" s="5" t="n">
        <v>1</v>
      </c>
      <c r="P795" s="5" t="n">
        <v>31</v>
      </c>
      <c r="Q795" s="5" t="n">
        <v>24</v>
      </c>
      <c r="R795" s="5" t="n">
        <v>115</v>
      </c>
      <c r="S795" s="5" t="n">
        <f aca="false">SUM(S791:S794)</f>
        <v>9</v>
      </c>
      <c r="T795" s="5" t="n">
        <v>10</v>
      </c>
      <c r="U795" s="5" t="n">
        <v>82</v>
      </c>
      <c r="V795" s="5" t="n">
        <v>12</v>
      </c>
    </row>
    <row r="796" customFormat="false" ht="13.5" hidden="false" customHeight="true" outlineLevel="0" collapsed="false">
      <c r="A796" s="68"/>
      <c r="B796" s="69"/>
      <c r="C796" s="5" t="s">
        <v>549</v>
      </c>
      <c r="D796" s="71"/>
      <c r="E796" s="71"/>
      <c r="F796" s="73" t="n">
        <f aca="false">IFERROR((F795-F794)/F794,"")</f>
        <v>-0.116959064327485</v>
      </c>
      <c r="G796" s="73" t="n">
        <f aca="false">IFERROR((G795-G794)/G794,"")</f>
        <v>-0.217391304347826</v>
      </c>
      <c r="H796" s="73" t="n">
        <f aca="false">IFERROR((H795-H794)/H794,"")</f>
        <v>0</v>
      </c>
      <c r="I796" s="73" t="n">
        <f aca="false">IFERROR((I795-I794)/I794,"")</f>
        <v>-0.108974358974359</v>
      </c>
      <c r="J796" s="73" t="n">
        <f aca="false">IFERROR((J795-J794)/J794,"")</f>
        <v>-0.147540983606557</v>
      </c>
      <c r="K796" s="73" t="n">
        <f aca="false">IFERROR((K795-K794)/K794,"")</f>
        <v>-0.222222222222222</v>
      </c>
      <c r="L796" s="73" t="n">
        <f aca="false">IFERROR((L795-L794)/L794,"")</f>
        <v>0</v>
      </c>
      <c r="M796" s="73" t="n">
        <f aca="false">IFERROR((M795-M794)/M794,"")</f>
        <v>-0.230769230769231</v>
      </c>
      <c r="N796" s="39" t="n">
        <f aca="false">IFERROR((N795-N794)/N794,"")</f>
        <v>0</v>
      </c>
      <c r="O796" s="39" t="n">
        <f aca="false">IFERROR((O795-O794)/O794,"")</f>
        <v>0</v>
      </c>
      <c r="P796" s="39" t="n">
        <f aca="false">IFERROR((P795-P794)/P794,"")</f>
        <v>0</v>
      </c>
      <c r="Q796" s="73" t="n">
        <f aca="false">IFERROR((Q795-Q794)/Q794,"")</f>
        <v>0.142857142857143</v>
      </c>
      <c r="R796" s="73" t="n">
        <f aca="false">IFERROR((R795-R794)/R794,"")</f>
        <v>-0.0873015873015873</v>
      </c>
      <c r="S796" s="73" t="n">
        <f aca="false">IFERROR((S795-S794)/S794,"")</f>
        <v>0</v>
      </c>
      <c r="T796" s="73" t="n">
        <f aca="false">IFERROR((T795-T794)/T794,"")</f>
        <v>-0.285714285714286</v>
      </c>
      <c r="U796" s="73" t="n">
        <f aca="false">IFERROR((U795-U794)/U794,"")</f>
        <v>-0.171717171717172</v>
      </c>
      <c r="V796" s="74" t="n">
        <f aca="false">IFERROR((V795-V794)/V794,"")</f>
        <v>0.333333333333333</v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71"/>
      <c r="E797" s="71"/>
      <c r="F797" s="76" t="n">
        <f aca="false">IFERROR(SQRT(2*(F795-F794)^2/(F795+F794)),"")</f>
        <v>2.22911285030141</v>
      </c>
      <c r="G797" s="76" t="n">
        <f aca="false">IFERROR(SQRT(2*(G795-G794)^2/(G795+G794)),"")</f>
        <v>1.10431526074847</v>
      </c>
      <c r="H797" s="76" t="n">
        <f aca="false">IFERROR(SQRT(2*(H795-H794)^2/(H795+H794)),"")</f>
        <v>0</v>
      </c>
      <c r="I797" s="76" t="n">
        <f aca="false">IFERROR(SQRT(2*(I795-I794)^2/(I795+I794)),"")</f>
        <v>1.39975784830745</v>
      </c>
      <c r="J797" s="76" t="n">
        <f aca="false">IFERROR(SQRT(2*(J795-J794)^2/(J795+J794)),"")</f>
        <v>1.69329756309048</v>
      </c>
      <c r="K797" s="76" t="n">
        <f aca="false">IFERROR(SQRT(2*(K795-K794)^2/(K795+K794)),"")</f>
        <v>0.707106781186548</v>
      </c>
      <c r="L797" s="76" t="n">
        <f aca="false">IFERROR(SQRT(2*(L795-L794)^2/(L795+L794)),"")</f>
        <v>0</v>
      </c>
      <c r="M797" s="76" t="n">
        <f aca="false">IFERROR(SQRT(2*(M795-M794)^2/(M795+M794)),"")</f>
        <v>0.884651736929383</v>
      </c>
      <c r="N797" s="83" t="n">
        <f aca="false">IFERROR(SQRT(2*(N795-N794)^2/(N795+N794)),"")</f>
        <v>0</v>
      </c>
      <c r="O797" s="83" t="n">
        <f aca="false">IFERROR(SQRT(2*(O795-O794)^2/(O795+O794)),"")</f>
        <v>0</v>
      </c>
      <c r="P797" s="83" t="n">
        <f aca="false">IFERROR(SQRT(2*(P795-P794)^2/(P795+P794)),"")</f>
        <v>0</v>
      </c>
      <c r="Q797" s="76" t="n">
        <f aca="false">IFERROR(SQRT(2*(Q795-Q794)^2/(Q795+Q794)),"")</f>
        <v>0.632455532033676</v>
      </c>
      <c r="R797" s="76" t="n">
        <f aca="false">IFERROR(SQRT(2*(R795-R794)^2/(R795+R794)),"")</f>
        <v>1.00207254108341</v>
      </c>
      <c r="S797" s="76" t="n">
        <f aca="false">IFERROR(SQRT(2*(S795-S794)^2/(S795+S794)),"")</f>
        <v>0</v>
      </c>
      <c r="T797" s="76" t="n">
        <f aca="false">IFERROR(SQRT(2*(T795-T794)^2/(T795+T794)),"")</f>
        <v>1.15470053837925</v>
      </c>
      <c r="U797" s="76" t="n">
        <f aca="false">IFERROR(SQRT(2*(U795-U794)^2/(U795+U794)),"")</f>
        <v>1.78700032617396</v>
      </c>
      <c r="V797" s="78" t="n">
        <f aca="false">IFERROR(SQRT(2*(V795-V794)^2/(V795+V794)),"")</f>
        <v>0.925820099772551</v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N798" s="4"/>
      <c r="O798" s="4"/>
      <c r="P798" s="4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5" t="s">
        <v>548</v>
      </c>
      <c r="D799" s="86"/>
      <c r="E799" s="81"/>
      <c r="F799" s="5"/>
      <c r="G799" s="5"/>
      <c r="H799" s="5"/>
      <c r="I799" s="5"/>
      <c r="J799" s="5"/>
      <c r="K799" s="5"/>
      <c r="L799" s="5"/>
      <c r="M799" s="5"/>
      <c r="N799" s="4"/>
      <c r="O799" s="4"/>
      <c r="P799" s="4"/>
      <c r="Q799" s="5"/>
      <c r="R799" s="5"/>
      <c r="S799" s="5"/>
      <c r="T799" s="5"/>
      <c r="U799" s="5"/>
      <c r="V799" s="82"/>
    </row>
    <row r="800" customFormat="false" ht="13.5" hidden="false" customHeight="true" outlineLevel="0" collapsed="false">
      <c r="A800" s="68"/>
      <c r="B800" s="69"/>
      <c r="C800" s="5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1"/>
      <c r="E802" s="81"/>
      <c r="F802" s="70"/>
      <c r="G802" s="70"/>
      <c r="H802" s="70"/>
      <c r="I802" s="70"/>
      <c r="J802" s="70"/>
      <c r="K802" s="70"/>
      <c r="L802" s="70"/>
      <c r="M802" s="70"/>
      <c r="N802" s="4"/>
      <c r="O802" s="4"/>
      <c r="P802" s="4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5" t="s">
        <v>548</v>
      </c>
      <c r="D803" s="81"/>
      <c r="E803" s="81"/>
      <c r="F803" s="5"/>
      <c r="G803" s="5"/>
      <c r="H803" s="5"/>
      <c r="I803" s="5"/>
      <c r="J803" s="5"/>
      <c r="K803" s="5"/>
      <c r="L803" s="5"/>
      <c r="M803" s="5"/>
      <c r="N803" s="4"/>
      <c r="O803" s="4"/>
      <c r="P803" s="4"/>
      <c r="Q803" s="5"/>
      <c r="R803" s="5"/>
      <c r="S803" s="5"/>
      <c r="T803" s="5"/>
      <c r="U803" s="5"/>
      <c r="V803" s="82"/>
    </row>
    <row r="804" customFormat="false" ht="13.5" hidden="false" customHeight="true" outlineLevel="0" collapsed="false">
      <c r="A804" s="68"/>
      <c r="B804" s="69"/>
      <c r="C804" s="5" t="s">
        <v>549</v>
      </c>
      <c r="D804" s="81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1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1" t="s">
        <v>556</v>
      </c>
      <c r="E806" s="81" t="s">
        <v>556</v>
      </c>
      <c r="F806" s="70"/>
      <c r="G806" s="70"/>
      <c r="H806" s="70"/>
      <c r="I806" s="70"/>
      <c r="J806" s="70"/>
      <c r="K806" s="70"/>
      <c r="L806" s="70"/>
      <c r="M806" s="70"/>
      <c r="N806" s="4"/>
      <c r="O806" s="4"/>
      <c r="P806" s="4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5" t="s">
        <v>548</v>
      </c>
      <c r="D807" s="81"/>
      <c r="E807" s="81"/>
      <c r="F807" s="5"/>
      <c r="G807" s="5"/>
      <c r="H807" s="5"/>
      <c r="I807" s="5"/>
      <c r="J807" s="5"/>
      <c r="K807" s="5"/>
      <c r="L807" s="5"/>
      <c r="M807" s="5"/>
      <c r="N807" s="4"/>
      <c r="O807" s="4"/>
      <c r="P807" s="4"/>
      <c r="Q807" s="5"/>
      <c r="R807" s="5"/>
      <c r="S807" s="5"/>
      <c r="T807" s="5"/>
      <c r="U807" s="5"/>
      <c r="V807" s="82"/>
    </row>
    <row r="808" customFormat="false" ht="13.5" hidden="false" customHeight="true" outlineLevel="0" collapsed="false">
      <c r="A808" s="68"/>
      <c r="B808" s="69"/>
      <c r="C808" s="5" t="s">
        <v>549</v>
      </c>
      <c r="D808" s="81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1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71" t="n">
        <v>46080</v>
      </c>
      <c r="E810" s="72" t="n">
        <v>0.322916666666667</v>
      </c>
      <c r="F810" s="70" t="n">
        <v>269</v>
      </c>
      <c r="G810" s="70" t="n">
        <v>34</v>
      </c>
      <c r="H810" s="70" t="n">
        <v>66</v>
      </c>
      <c r="I810" s="70" t="n">
        <v>93</v>
      </c>
      <c r="J810" s="70" t="n">
        <v>76</v>
      </c>
      <c r="K810" s="5" t="n">
        <v>5</v>
      </c>
      <c r="L810" s="5" t="n">
        <v>2</v>
      </c>
      <c r="M810" s="5" t="n">
        <v>27</v>
      </c>
      <c r="N810" s="5" t="n">
        <v>39</v>
      </c>
      <c r="O810" s="5" t="n">
        <v>9</v>
      </c>
      <c r="P810" s="5" t="n">
        <v>18</v>
      </c>
      <c r="Q810" s="5" t="n">
        <v>32</v>
      </c>
      <c r="R810" s="5" t="n">
        <v>55</v>
      </c>
      <c r="S810" s="5" t="n">
        <v>6</v>
      </c>
      <c r="T810" s="5" t="n">
        <v>16</v>
      </c>
      <c r="U810" s="5" t="n">
        <v>48</v>
      </c>
      <c r="V810" s="5" t="n">
        <v>12</v>
      </c>
    </row>
    <row r="811" customFormat="false" ht="13.5" hidden="false" customHeight="true" outlineLevel="0" collapsed="false">
      <c r="A811" s="68"/>
      <c r="B811" s="69"/>
      <c r="C811" s="5" t="s">
        <v>548</v>
      </c>
      <c r="D811" s="71"/>
      <c r="E811" s="71"/>
      <c r="F811" s="5" t="n">
        <v>268</v>
      </c>
      <c r="G811" s="5" t="n">
        <v>34</v>
      </c>
      <c r="H811" s="5" t="n">
        <v>62</v>
      </c>
      <c r="I811" s="5" t="n">
        <v>99</v>
      </c>
      <c r="J811" s="5" t="n">
        <v>73</v>
      </c>
      <c r="K811" s="5" t="n">
        <v>5</v>
      </c>
      <c r="L811" s="5" t="n">
        <v>2</v>
      </c>
      <c r="M811" s="5" t="n">
        <v>27</v>
      </c>
      <c r="N811" s="5" t="n">
        <v>37</v>
      </c>
      <c r="O811" s="5" t="n">
        <v>8</v>
      </c>
      <c r="P811" s="5" t="n">
        <v>17</v>
      </c>
      <c r="Q811" s="5" t="n">
        <v>35</v>
      </c>
      <c r="R811" s="5" t="n">
        <v>57</v>
      </c>
      <c r="S811" s="5" t="n">
        <v>7</v>
      </c>
      <c r="T811" s="5" t="n">
        <v>16</v>
      </c>
      <c r="U811" s="5" t="n">
        <v>46</v>
      </c>
      <c r="V811" s="5" t="n">
        <v>11</v>
      </c>
    </row>
    <row r="812" customFormat="false" ht="13.5" hidden="false" customHeight="true" outlineLevel="0" collapsed="false">
      <c r="A812" s="68"/>
      <c r="B812" s="69"/>
      <c r="C812" s="5" t="s">
        <v>549</v>
      </c>
      <c r="D812" s="71"/>
      <c r="E812" s="71"/>
      <c r="F812" s="73" t="n">
        <f aca="false">IFERROR((F811-F810)/F810,"")</f>
        <v>-0.00371747211895911</v>
      </c>
      <c r="G812" s="73" t="n">
        <f aca="false">IFERROR((G811-G810)/G810,"")</f>
        <v>0</v>
      </c>
      <c r="H812" s="73" t="n">
        <f aca="false">IFERROR((H811-H810)/H810,"")</f>
        <v>-0.0606060606060606</v>
      </c>
      <c r="I812" s="73" t="n">
        <f aca="false">IFERROR((I811-I810)/I810,"")</f>
        <v>0.0645161290322581</v>
      </c>
      <c r="J812" s="73" t="n">
        <f aca="false">IFERROR((J811-J810)/J810,"")</f>
        <v>-0.0394736842105263</v>
      </c>
      <c r="K812" s="73" t="n">
        <f aca="false">IFERROR((K811-K810)/K810,"")</f>
        <v>0</v>
      </c>
      <c r="L812" s="73" t="n">
        <f aca="false">IFERROR((L811-L810)/L810,"")</f>
        <v>0</v>
      </c>
      <c r="M812" s="73" t="n">
        <f aca="false">IFERROR((M811-M810)/M810,"")</f>
        <v>0</v>
      </c>
      <c r="N812" s="39" t="n">
        <f aca="false">IFERROR((N811-N810)/N810,"")</f>
        <v>-0.0512820512820513</v>
      </c>
      <c r="O812" s="39" t="n">
        <f aca="false">IFERROR((O811-O810)/O810,"")</f>
        <v>-0.111111111111111</v>
      </c>
      <c r="P812" s="39" t="n">
        <f aca="false">IFERROR((P811-P810)/P810,"")</f>
        <v>-0.0555555555555556</v>
      </c>
      <c r="Q812" s="73" t="n">
        <f aca="false">IFERROR((Q811-Q810)/Q810,"")</f>
        <v>0.09375</v>
      </c>
      <c r="R812" s="73" t="n">
        <f aca="false">IFERROR((R811-R810)/R810,"")</f>
        <v>0.0363636363636364</v>
      </c>
      <c r="S812" s="73" t="n">
        <f aca="false">IFERROR((S811-S810)/S810,"")</f>
        <v>0.166666666666667</v>
      </c>
      <c r="T812" s="73" t="n">
        <f aca="false">IFERROR((T811-T810)/T810,"")</f>
        <v>0</v>
      </c>
      <c r="U812" s="73" t="n">
        <f aca="false">IFERROR((U811-U810)/U810,"")</f>
        <v>-0.0416666666666667</v>
      </c>
      <c r="V812" s="74" t="n">
        <f aca="false">IFERROR((V811-V810)/V810,"")</f>
        <v>-0.0833333333333333</v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71"/>
      <c r="E813" s="71"/>
      <c r="F813" s="76" t="n">
        <f aca="false">IFERROR(SQRT(2*(F811-F810)^2/(F811+F810)),"")</f>
        <v>0.0610278197697353</v>
      </c>
      <c r="G813" s="76" t="n">
        <f aca="false">IFERROR(SQRT(2*(G811-G810)^2/(G811+G810)),"")</f>
        <v>0</v>
      </c>
      <c r="H813" s="76" t="n">
        <f aca="false">IFERROR(SQRT(2*(H811-H810)^2/(H811+H810)),"")</f>
        <v>0.5</v>
      </c>
      <c r="I813" s="76" t="n">
        <f aca="false">IFERROR(SQRT(2*(I811-I810)^2/(I811+I810)),"")</f>
        <v>0.612372435695795</v>
      </c>
      <c r="J813" s="76" t="n">
        <f aca="false">IFERROR(SQRT(2*(J811-J810)^2/(J811+J810)),"")</f>
        <v>0.347570667818095</v>
      </c>
      <c r="K813" s="76" t="n">
        <f aca="false">IFERROR(SQRT(2*(K811-K810)^2/(K811+K810)),"")</f>
        <v>0</v>
      </c>
      <c r="L813" s="76" t="n">
        <f aca="false">IFERROR(SQRT(2*(L811-L810)^2/(L811+L810)),"")</f>
        <v>0</v>
      </c>
      <c r="M813" s="76" t="n">
        <f aca="false">IFERROR(SQRT(2*(M811-M810)^2/(M811+M810)),"")</f>
        <v>0</v>
      </c>
      <c r="N813" s="83" t="n">
        <f aca="false">IFERROR(SQRT(2*(N811-N810)^2/(N811+N810)),"")</f>
        <v>0.324442842261525</v>
      </c>
      <c r="O813" s="83" t="n">
        <f aca="false">IFERROR(SQRT(2*(O811-O810)^2/(O811+O810)),"")</f>
        <v>0.342997170285018</v>
      </c>
      <c r="P813" s="83" t="n">
        <f aca="false">IFERROR(SQRT(2*(P811-P810)^2/(P811+P810)),"")</f>
        <v>0.239045721866879</v>
      </c>
      <c r="Q813" s="76" t="n">
        <f aca="false">IFERROR(SQRT(2*(Q811-Q810)^2/(Q811+Q810)),"")</f>
        <v>0.518321055348816</v>
      </c>
      <c r="R813" s="76" t="n">
        <f aca="false">IFERROR(SQRT(2*(R811-R810)^2/(R811+R810)),"")</f>
        <v>0.267261241912424</v>
      </c>
      <c r="S813" s="76" t="n">
        <f aca="false">IFERROR(SQRT(2*(S811-S810)^2/(S811+S810)),"")</f>
        <v>0.392232270276368</v>
      </c>
      <c r="T813" s="76" t="n">
        <f aca="false">IFERROR(SQRT(2*(T811-T810)^2/(T811+T810)),"")</f>
        <v>0</v>
      </c>
      <c r="U813" s="76" t="n">
        <f aca="false">IFERROR(SQRT(2*(U811-U810)^2/(U811+U810)),"")</f>
        <v>0.291729982995789</v>
      </c>
      <c r="V813" s="78" t="n">
        <f aca="false">IFERROR(SQRT(2*(V811-V810)^2/(V811+V810)),"")</f>
        <v>0.294883912309794</v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71" t="n">
        <v>46084</v>
      </c>
      <c r="E814" s="72" t="n">
        <v>0.625</v>
      </c>
      <c r="F814" s="70" t="n">
        <v>282</v>
      </c>
      <c r="G814" s="70" t="n">
        <v>20</v>
      </c>
      <c r="H814" s="70" t="n">
        <v>61</v>
      </c>
      <c r="I814" s="70" t="n">
        <v>102</v>
      </c>
      <c r="J814" s="70" t="n">
        <v>99</v>
      </c>
      <c r="K814" s="5" t="n">
        <v>3</v>
      </c>
      <c r="L814" s="5" t="n">
        <v>6</v>
      </c>
      <c r="M814" s="5" t="n">
        <v>11</v>
      </c>
      <c r="N814" s="5" t="n">
        <v>15</v>
      </c>
      <c r="O814" s="5" t="n">
        <v>11</v>
      </c>
      <c r="P814" s="5" t="n">
        <v>35</v>
      </c>
      <c r="Q814" s="5" t="n">
        <v>5</v>
      </c>
      <c r="R814" s="5" t="n">
        <v>89</v>
      </c>
      <c r="S814" s="5" t="n">
        <v>8</v>
      </c>
      <c r="T814" s="5" t="n">
        <v>19</v>
      </c>
      <c r="U814" s="5" t="n">
        <v>74</v>
      </c>
      <c r="V814" s="5" t="n">
        <v>6</v>
      </c>
    </row>
    <row r="815" customFormat="false" ht="13.5" hidden="false" customHeight="true" outlineLevel="0" collapsed="false">
      <c r="A815" s="68"/>
      <c r="B815" s="69"/>
      <c r="C815" s="5" t="s">
        <v>548</v>
      </c>
      <c r="D815" s="71"/>
      <c r="E815" s="71"/>
      <c r="F815" s="5" t="n">
        <v>267</v>
      </c>
      <c r="G815" s="5" t="n">
        <v>15</v>
      </c>
      <c r="H815" s="5" t="n">
        <v>61</v>
      </c>
      <c r="I815" s="5" t="n">
        <v>95</v>
      </c>
      <c r="J815" s="5" t="n">
        <v>96</v>
      </c>
      <c r="K815" s="5" t="n">
        <v>3</v>
      </c>
      <c r="L815" s="5" t="n">
        <v>4</v>
      </c>
      <c r="M815" s="5" t="n">
        <v>8</v>
      </c>
      <c r="N815" s="5" t="n">
        <v>15</v>
      </c>
      <c r="O815" s="5" t="n">
        <v>11</v>
      </c>
      <c r="P815" s="5" t="n">
        <v>35</v>
      </c>
      <c r="Q815" s="5" t="n">
        <v>5</v>
      </c>
      <c r="R815" s="5" t="n">
        <v>81</v>
      </c>
      <c r="S815" s="5" t="n">
        <v>9</v>
      </c>
      <c r="T815" s="5" t="n">
        <v>16</v>
      </c>
      <c r="U815" s="5" t="n">
        <v>73</v>
      </c>
      <c r="V815" s="5" t="n">
        <v>7</v>
      </c>
    </row>
    <row r="816" customFormat="false" ht="13.5" hidden="false" customHeight="true" outlineLevel="0" collapsed="false">
      <c r="A816" s="68"/>
      <c r="B816" s="69"/>
      <c r="C816" s="5" t="s">
        <v>549</v>
      </c>
      <c r="D816" s="71"/>
      <c r="E816" s="71"/>
      <c r="F816" s="73" t="n">
        <f aca="false">IFERROR((F815-F814)/F814,"")</f>
        <v>-0.0531914893617021</v>
      </c>
      <c r="G816" s="73" t="n">
        <f aca="false">IFERROR((G815-G814)/G814,"")</f>
        <v>-0.25</v>
      </c>
      <c r="H816" s="73" t="n">
        <f aca="false">IFERROR((H815-H814)/H814,"")</f>
        <v>0</v>
      </c>
      <c r="I816" s="73" t="n">
        <f aca="false">IFERROR((I815-I814)/I814,"")</f>
        <v>-0.0686274509803922</v>
      </c>
      <c r="J816" s="73" t="n">
        <f aca="false">IFERROR((J815-J814)/J814,"")</f>
        <v>-0.0303030303030303</v>
      </c>
      <c r="K816" s="73" t="n">
        <f aca="false">IFERROR((K815-K814)/K814,"")</f>
        <v>0</v>
      </c>
      <c r="L816" s="73" t="n">
        <f aca="false">IFERROR((L815-L814)/L814,"")</f>
        <v>-0.333333333333333</v>
      </c>
      <c r="M816" s="73" t="n">
        <f aca="false">IFERROR((M815-M814)/M814,"")</f>
        <v>-0.272727272727273</v>
      </c>
      <c r="N816" s="39" t="n">
        <f aca="false">IFERROR((N815-N814)/N814,"")</f>
        <v>0</v>
      </c>
      <c r="O816" s="39" t="n">
        <f aca="false">IFERROR((O815-O814)/O814,"")</f>
        <v>0</v>
      </c>
      <c r="P816" s="39" t="n">
        <f aca="false">IFERROR((P815-P814)/P814,"")</f>
        <v>0</v>
      </c>
      <c r="Q816" s="73" t="n">
        <f aca="false">IFERROR((Q815-Q814)/Q814,"")</f>
        <v>0</v>
      </c>
      <c r="R816" s="73" t="n">
        <f aca="false">IFERROR((R815-R814)/R814,"")</f>
        <v>-0.0898876404494382</v>
      </c>
      <c r="S816" s="73" t="n">
        <f aca="false">IFERROR((S815-S814)/S814,"")</f>
        <v>0.125</v>
      </c>
      <c r="T816" s="73" t="n">
        <f aca="false">IFERROR((T815-T814)/T814,"")</f>
        <v>-0.157894736842105</v>
      </c>
      <c r="U816" s="73" t="n">
        <f aca="false">IFERROR((U815-U814)/U814,"")</f>
        <v>-0.0135135135135135</v>
      </c>
      <c r="V816" s="74" t="n">
        <f aca="false">IFERROR((V815-V814)/V814,"")</f>
        <v>0.166666666666667</v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71"/>
      <c r="E817" s="71"/>
      <c r="F817" s="76" t="n">
        <f aca="false">IFERROR(SQRT(2*(F815-F814)^2/(F815+F814)),"")</f>
        <v>0.905357460425185</v>
      </c>
      <c r="G817" s="76" t="n">
        <f aca="false">IFERROR(SQRT(2*(G815-G814)^2/(G815+G814)),"")</f>
        <v>1.19522860933439</v>
      </c>
      <c r="H817" s="76" t="n">
        <f aca="false">IFERROR(SQRT(2*(H815-H814)^2/(H815+H814)),"")</f>
        <v>0</v>
      </c>
      <c r="I817" s="76" t="n">
        <f aca="false">IFERROR(SQRT(2*(I815-I814)^2/(I815+I814)),"")</f>
        <v>0.70530981060383</v>
      </c>
      <c r="J817" s="76" t="n">
        <f aca="false">IFERROR(SQRT(2*(J815-J814)^2/(J815+J814)),"")</f>
        <v>0.3038218101251</v>
      </c>
      <c r="K817" s="76" t="n">
        <f aca="false">IFERROR(SQRT(2*(K815-K814)^2/(K815+K814)),"")</f>
        <v>0</v>
      </c>
      <c r="L817" s="76" t="n">
        <f aca="false">IFERROR(SQRT(2*(L815-L814)^2/(L815+L814)),"")</f>
        <v>0.894427190999916</v>
      </c>
      <c r="M817" s="76" t="n">
        <f aca="false">IFERROR(SQRT(2*(M815-M814)^2/(M815+M814)),"")</f>
        <v>0.973328526784575</v>
      </c>
      <c r="N817" s="83" t="n">
        <f aca="false">IFERROR(SQRT(2*(N815-N814)^2/(N815+N814)),"")</f>
        <v>0</v>
      </c>
      <c r="O817" s="83" t="n">
        <f aca="false">IFERROR(SQRT(2*(O815-O814)^2/(O815+O814)),"")</f>
        <v>0</v>
      </c>
      <c r="P817" s="83" t="n">
        <f aca="false">IFERROR(SQRT(2*(P815-P814)^2/(P815+P814)),"")</f>
        <v>0</v>
      </c>
      <c r="Q817" s="76" t="n">
        <f aca="false">IFERROR(SQRT(2*(Q815-Q814)^2/(Q815+Q814)),"")</f>
        <v>0</v>
      </c>
      <c r="R817" s="76" t="n">
        <f aca="false">IFERROR(SQRT(2*(R815-R814)^2/(R815+R814)),"")</f>
        <v>0.867721831274625</v>
      </c>
      <c r="S817" s="76" t="n">
        <f aca="false">IFERROR(SQRT(2*(S815-S814)^2/(S815+S814)),"")</f>
        <v>0.342997170285018</v>
      </c>
      <c r="T817" s="76" t="n">
        <f aca="false">IFERROR(SQRT(2*(T815-T814)^2/(T815+T814)),"")</f>
        <v>0.717137165600636</v>
      </c>
      <c r="U817" s="76" t="n">
        <f aca="false">IFERROR(SQRT(2*(U815-U814)^2/(U815+U814)),"")</f>
        <v>0.116642368703961</v>
      </c>
      <c r="V817" s="78" t="n">
        <f aca="false">IFERROR(SQRT(2*(V815-V814)^2/(V815+V814)),"")</f>
        <v>0.392232270276368</v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71" t="n">
        <v>46090</v>
      </c>
      <c r="E818" s="72" t="n">
        <v>0.666666666666667</v>
      </c>
      <c r="F818" s="70" t="n">
        <v>391</v>
      </c>
      <c r="G818" s="70" t="n">
        <v>75</v>
      </c>
      <c r="H818" s="70" t="n">
        <v>95</v>
      </c>
      <c r="I818" s="70" t="n">
        <v>161</v>
      </c>
      <c r="J818" s="70" t="n">
        <v>60</v>
      </c>
      <c r="K818" s="5" t="n">
        <v>14</v>
      </c>
      <c r="L818" s="5" t="n">
        <v>12</v>
      </c>
      <c r="M818" s="5" t="n">
        <v>49</v>
      </c>
      <c r="N818" s="5" t="n">
        <v>52</v>
      </c>
      <c r="O818" s="5" t="n">
        <v>35</v>
      </c>
      <c r="P818" s="5" t="n">
        <v>8</v>
      </c>
      <c r="Q818" s="5" t="n">
        <v>86</v>
      </c>
      <c r="R818" s="5" t="n">
        <v>59</v>
      </c>
      <c r="S818" s="5" t="n">
        <v>16</v>
      </c>
      <c r="T818" s="5" t="n">
        <v>5</v>
      </c>
      <c r="U818" s="5" t="n">
        <v>38</v>
      </c>
      <c r="V818" s="5" t="n">
        <v>17</v>
      </c>
    </row>
    <row r="819" customFormat="false" ht="13.5" hidden="false" customHeight="true" outlineLevel="0" collapsed="false">
      <c r="A819" s="68"/>
      <c r="B819" s="69"/>
      <c r="C819" s="5" t="s">
        <v>548</v>
      </c>
      <c r="D819" s="71"/>
      <c r="E819" s="71"/>
      <c r="F819" s="5" t="n">
        <v>346</v>
      </c>
      <c r="G819" s="5" t="n">
        <v>73</v>
      </c>
      <c r="H819" s="5" t="n">
        <v>80</v>
      </c>
      <c r="I819" s="5" t="n">
        <v>138</v>
      </c>
      <c r="J819" s="5" t="n">
        <v>55</v>
      </c>
      <c r="K819" s="5" t="n">
        <v>11</v>
      </c>
      <c r="L819" s="5" t="n">
        <v>8</v>
      </c>
      <c r="M819" s="5" t="n">
        <v>54</v>
      </c>
      <c r="N819" s="5" t="n">
        <v>44</v>
      </c>
      <c r="O819" s="5" t="n">
        <v>29</v>
      </c>
      <c r="P819" s="5" t="n">
        <v>7</v>
      </c>
      <c r="Q819" s="5" t="n">
        <v>79</v>
      </c>
      <c r="R819" s="5" t="n">
        <v>53</v>
      </c>
      <c r="S819" s="5" t="n">
        <v>6</v>
      </c>
      <c r="T819" s="5" t="n">
        <v>6</v>
      </c>
      <c r="U819" s="5" t="n">
        <v>37</v>
      </c>
      <c r="V819" s="5" t="n">
        <v>12</v>
      </c>
    </row>
    <row r="820" customFormat="false" ht="13.5" hidden="false" customHeight="true" outlineLevel="0" collapsed="false">
      <c r="A820" s="68"/>
      <c r="B820" s="69"/>
      <c r="C820" s="5" t="s">
        <v>549</v>
      </c>
      <c r="D820" s="71"/>
      <c r="E820" s="71"/>
      <c r="F820" s="73" t="n">
        <f aca="false">IFERROR((F819-F818)/F818,"")</f>
        <v>-0.115089514066496</v>
      </c>
      <c r="G820" s="73" t="n">
        <f aca="false">IFERROR((G819-G818)/G818,"")</f>
        <v>-0.0266666666666667</v>
      </c>
      <c r="H820" s="73" t="n">
        <f aca="false">IFERROR((H819-H818)/H818,"")</f>
        <v>-0.157894736842105</v>
      </c>
      <c r="I820" s="73" t="n">
        <f aca="false">IFERROR((I819-I818)/I818,"")</f>
        <v>-0.142857142857143</v>
      </c>
      <c r="J820" s="73" t="n">
        <f aca="false">IFERROR((J819-J818)/J818,"")</f>
        <v>-0.0833333333333333</v>
      </c>
      <c r="K820" s="73" t="n">
        <f aca="false">IFERROR((K819-K818)/K818,"")</f>
        <v>-0.214285714285714</v>
      </c>
      <c r="L820" s="73" t="n">
        <f aca="false">IFERROR((L819-L818)/L818,"")</f>
        <v>-0.333333333333333</v>
      </c>
      <c r="M820" s="73" t="n">
        <f aca="false">IFERROR((M819-M818)/M818,"")</f>
        <v>0.102040816326531</v>
      </c>
      <c r="N820" s="39" t="n">
        <f aca="false">IFERROR((N819-N818)/N818,"")</f>
        <v>-0.153846153846154</v>
      </c>
      <c r="O820" s="39" t="n">
        <f aca="false">IFERROR((O819-O818)/O818,"")</f>
        <v>-0.171428571428571</v>
      </c>
      <c r="P820" s="39" t="n">
        <f aca="false">IFERROR((P819-P818)/P818,"")</f>
        <v>-0.125</v>
      </c>
      <c r="Q820" s="73" t="n">
        <f aca="false">IFERROR((Q819-Q818)/Q818,"")</f>
        <v>-0.0813953488372093</v>
      </c>
      <c r="R820" s="73" t="n">
        <f aca="false">IFERROR((R819-R818)/R818,"")</f>
        <v>-0.101694915254237</v>
      </c>
      <c r="S820" s="73" t="n">
        <f aca="false">IFERROR((S819-S818)/S818,"")</f>
        <v>-0.625</v>
      </c>
      <c r="T820" s="73" t="n">
        <f aca="false">IFERROR((T819-T818)/T818,"")</f>
        <v>0.2</v>
      </c>
      <c r="U820" s="73" t="n">
        <f aca="false">IFERROR((U819-U818)/U818,"")</f>
        <v>-0.0263157894736842</v>
      </c>
      <c r="V820" s="74" t="n">
        <f aca="false">IFERROR((V819-V818)/V818,"")</f>
        <v>-0.294117647058824</v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71"/>
      <c r="E821" s="71"/>
      <c r="F821" s="76" t="n">
        <f aca="false">IFERROR(SQRT(2*(F819-F818)^2/(F819+F818)),"")</f>
        <v>2.3441951748178</v>
      </c>
      <c r="G821" s="76" t="n">
        <f aca="false">IFERROR(SQRT(2*(G819-G818)^2/(G819+G818)),"")</f>
        <v>0.232495277487639</v>
      </c>
      <c r="H821" s="76" t="n">
        <f aca="false">IFERROR(SQRT(2*(H819-H818)^2/(H819+H818)),"")</f>
        <v>1.60356745147455</v>
      </c>
      <c r="I821" s="76" t="n">
        <f aca="false">IFERROR(SQRT(2*(I819-I818)^2/(I819+I818)),"")</f>
        <v>1.88107988625192</v>
      </c>
      <c r="J821" s="76" t="n">
        <f aca="false">IFERROR(SQRT(2*(J819-J818)^2/(J819+J818)),"")</f>
        <v>0.659380473395787</v>
      </c>
      <c r="K821" s="76" t="n">
        <f aca="false">IFERROR(SQRT(2*(K819-K818)^2/(K819+K818)),"")</f>
        <v>0.848528137423857</v>
      </c>
      <c r="L821" s="76" t="n">
        <f aca="false">IFERROR(SQRT(2*(L819-L818)^2/(L819+L818)),"")</f>
        <v>1.26491106406735</v>
      </c>
      <c r="M821" s="76" t="n">
        <f aca="false">IFERROR(SQRT(2*(M819-M818)^2/(M819+M818)),"")</f>
        <v>0.696733014291618</v>
      </c>
      <c r="N821" s="83" t="n">
        <f aca="false">IFERROR(SQRT(2*(N819-N818)^2/(N819+N818)),"")</f>
        <v>1.15470053837925</v>
      </c>
      <c r="O821" s="83" t="n">
        <f aca="false">IFERROR(SQRT(2*(O819-O818)^2/(O819+O818)),"")</f>
        <v>1.06066017177982</v>
      </c>
      <c r="P821" s="83" t="n">
        <f aca="false">IFERROR(SQRT(2*(P819-P818)^2/(P819+P818)),"")</f>
        <v>0.365148371670111</v>
      </c>
      <c r="Q821" s="76" t="n">
        <f aca="false">IFERROR(SQRT(2*(Q819-Q818)^2/(Q819+Q818)),"")</f>
        <v>0.770674635588453</v>
      </c>
      <c r="R821" s="76" t="n">
        <f aca="false">IFERROR(SQRT(2*(R819-R818)^2/(R819+R818)),"")</f>
        <v>0.801783725737273</v>
      </c>
      <c r="S821" s="76" t="n">
        <f aca="false">IFERROR(SQRT(2*(S819-S818)^2/(S819+S818)),"")</f>
        <v>3.01511344577764</v>
      </c>
      <c r="T821" s="76" t="n">
        <f aca="false">IFERROR(SQRT(2*(T819-T818)^2/(T819+T818)),"")</f>
        <v>0.426401432711221</v>
      </c>
      <c r="U821" s="76" t="n">
        <f aca="false">IFERROR(SQRT(2*(U819-U818)^2/(U819+U818)),"")</f>
        <v>0.163299316185545</v>
      </c>
      <c r="V821" s="78" t="n">
        <f aca="false">IFERROR(SQRT(2*(V819-V818)^2/(V819+V818)),"")</f>
        <v>1.31306432859723</v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N822" s="4"/>
      <c r="O822" s="4"/>
      <c r="P822" s="4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5" t="s">
        <v>548</v>
      </c>
      <c r="D823" s="86"/>
      <c r="E823" s="81"/>
      <c r="F823" s="5"/>
      <c r="G823" s="5"/>
      <c r="H823" s="5"/>
      <c r="I823" s="5"/>
      <c r="J823" s="5"/>
      <c r="K823" s="5"/>
      <c r="L823" s="5"/>
      <c r="M823" s="5"/>
      <c r="N823" s="4"/>
      <c r="O823" s="4"/>
      <c r="P823" s="4"/>
      <c r="Q823" s="5"/>
      <c r="R823" s="5"/>
      <c r="S823" s="5"/>
      <c r="T823" s="5"/>
      <c r="U823" s="5"/>
      <c r="V823" s="82"/>
    </row>
    <row r="824" customFormat="false" ht="13.5" hidden="false" customHeight="true" outlineLevel="0" collapsed="false">
      <c r="A824" s="68"/>
      <c r="B824" s="69"/>
      <c r="C824" s="5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71" t="n">
        <v>46084</v>
      </c>
      <c r="E826" s="72" t="n">
        <v>0.3125</v>
      </c>
      <c r="F826" s="70" t="n">
        <v>125</v>
      </c>
      <c r="G826" s="70" t="n">
        <v>10</v>
      </c>
      <c r="H826" s="70" t="n">
        <v>15</v>
      </c>
      <c r="I826" s="70" t="n">
        <v>37</v>
      </c>
      <c r="J826" s="70" t="n">
        <v>63</v>
      </c>
      <c r="K826" s="5" t="n">
        <v>1</v>
      </c>
      <c r="L826" s="5" t="n">
        <v>2</v>
      </c>
      <c r="M826" s="5" t="n">
        <v>7</v>
      </c>
      <c r="N826" s="5" t="n">
        <v>3</v>
      </c>
      <c r="O826" s="5" t="n">
        <v>2</v>
      </c>
      <c r="P826" s="5" t="n">
        <v>10</v>
      </c>
      <c r="Q826" s="5" t="n">
        <v>8</v>
      </c>
      <c r="R826" s="5" t="n">
        <v>29</v>
      </c>
      <c r="S826" s="5" t="n">
        <v>0</v>
      </c>
      <c r="T826" s="5" t="n">
        <f aca="false">SUM(T822:T825)</f>
        <v>0</v>
      </c>
      <c r="U826" s="5" t="n">
        <v>58</v>
      </c>
      <c r="V826" s="5" t="n">
        <v>5</v>
      </c>
    </row>
    <row r="827" customFormat="false" ht="13.5" hidden="false" customHeight="true" outlineLevel="0" collapsed="false">
      <c r="A827" s="68"/>
      <c r="B827" s="69"/>
      <c r="C827" s="5" t="s">
        <v>548</v>
      </c>
      <c r="D827" s="71"/>
      <c r="E827" s="71"/>
      <c r="F827" s="5" t="n">
        <v>120</v>
      </c>
      <c r="G827" s="5" t="n">
        <v>9</v>
      </c>
      <c r="H827" s="5" t="n">
        <v>14</v>
      </c>
      <c r="I827" s="5" t="n">
        <v>37</v>
      </c>
      <c r="J827" s="5" t="n">
        <v>60</v>
      </c>
      <c r="K827" s="5" t="n">
        <v>1</v>
      </c>
      <c r="L827" s="5" t="n">
        <v>1</v>
      </c>
      <c r="M827" s="5" t="n">
        <v>7</v>
      </c>
      <c r="N827" s="5" t="n">
        <v>3</v>
      </c>
      <c r="O827" s="5" t="n">
        <v>1</v>
      </c>
      <c r="P827" s="5" t="n">
        <v>10</v>
      </c>
      <c r="Q827" s="5" t="n">
        <v>8</v>
      </c>
      <c r="R827" s="5" t="n">
        <v>29</v>
      </c>
      <c r="S827" s="5" t="n">
        <f aca="false">SUM(S823:S826)</f>
        <v>0</v>
      </c>
      <c r="T827" s="5" t="n">
        <f aca="false">SUM(T823:T826)</f>
        <v>0</v>
      </c>
      <c r="U827" s="5" t="n">
        <v>59</v>
      </c>
      <c r="V827" s="5" t="n">
        <v>1</v>
      </c>
    </row>
    <row r="828" customFormat="false" ht="13.5" hidden="false" customHeight="true" outlineLevel="0" collapsed="false">
      <c r="A828" s="68"/>
      <c r="B828" s="69"/>
      <c r="C828" s="5" t="s">
        <v>549</v>
      </c>
      <c r="D828" s="71"/>
      <c r="E828" s="71"/>
      <c r="F828" s="73" t="n">
        <f aca="false">IFERROR((F827-F826)/F826,"")</f>
        <v>-0.04</v>
      </c>
      <c r="G828" s="73" t="n">
        <f aca="false">IFERROR((G827-G826)/G826,"")</f>
        <v>-0.1</v>
      </c>
      <c r="H828" s="73" t="n">
        <f aca="false">IFERROR((H827-H826)/H826,"")</f>
        <v>-0.0666666666666667</v>
      </c>
      <c r="I828" s="73" t="n">
        <f aca="false">IFERROR((I827-I826)/I826,"")</f>
        <v>0</v>
      </c>
      <c r="J828" s="73" t="n">
        <f aca="false">IFERROR((J827-J826)/J826,"")</f>
        <v>-0.0476190476190476</v>
      </c>
      <c r="K828" s="73" t="n">
        <f aca="false">IFERROR((K827-K826)/K826,"")</f>
        <v>0</v>
      </c>
      <c r="L828" s="73" t="n">
        <f aca="false">IFERROR((L827-L826)/L826,"")</f>
        <v>-0.5</v>
      </c>
      <c r="M828" s="73" t="n">
        <f aca="false">IFERROR((M827-M826)/M826,"")</f>
        <v>0</v>
      </c>
      <c r="N828" s="39" t="n">
        <f aca="false">IFERROR((N827-N826)/N826,"")</f>
        <v>0</v>
      </c>
      <c r="O828" s="39" t="n">
        <f aca="false">IFERROR((O827-O826)/O826,"")</f>
        <v>-0.5</v>
      </c>
      <c r="P828" s="39" t="n">
        <f aca="false">IFERROR((P827-P826)/P826,"")</f>
        <v>0</v>
      </c>
      <c r="Q828" s="73" t="n">
        <f aca="false">IFERROR((Q827-Q826)/Q826,"")</f>
        <v>0</v>
      </c>
      <c r="R828" s="73" t="n">
        <f aca="false">IFERROR((R827-R826)/R826,"")</f>
        <v>0</v>
      </c>
      <c r="S828" s="73" t="str">
        <f aca="false">IFERROR((S827-S826)/S826,"")</f>
        <v/>
      </c>
      <c r="T828" s="73" t="str">
        <f aca="false">IFERROR((T827-T826)/T826,"")</f>
        <v/>
      </c>
      <c r="U828" s="73" t="n">
        <f aca="false">IFERROR((U827-U826)/U826,"")</f>
        <v>0.0172413793103448</v>
      </c>
      <c r="V828" s="74" t="n">
        <f aca="false">IFERROR((V827-V826)/V826,"")</f>
        <v>-0.8</v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71"/>
      <c r="E829" s="71"/>
      <c r="F829" s="76" t="n">
        <f aca="false">IFERROR(SQRT(2*(F827-F826)^2/(F827+F826)),"")</f>
        <v>0.451753951452626</v>
      </c>
      <c r="G829" s="76" t="n">
        <f aca="false">IFERROR(SQRT(2*(G827-G826)^2/(G827+G826)),"")</f>
        <v>0.324442842261525</v>
      </c>
      <c r="H829" s="76" t="n">
        <f aca="false">IFERROR(SQRT(2*(H827-H826)^2/(H827+H826)),"")</f>
        <v>0.262612865719445</v>
      </c>
      <c r="I829" s="76" t="n">
        <f aca="false">IFERROR(SQRT(2*(I827-I826)^2/(I827+I826)),"")</f>
        <v>0</v>
      </c>
      <c r="J829" s="76" t="n">
        <f aca="false">IFERROR(SQRT(2*(J827-J826)^2/(J827+J826)),"")</f>
        <v>0.382546027838003</v>
      </c>
      <c r="K829" s="76" t="n">
        <f aca="false">IFERROR(SQRT(2*(K827-K826)^2/(K827+K826)),"")</f>
        <v>0</v>
      </c>
      <c r="L829" s="76" t="n">
        <f aca="false">IFERROR(SQRT(2*(L827-L826)^2/(L827+L826)),"")</f>
        <v>0.816496580927726</v>
      </c>
      <c r="M829" s="76" t="n">
        <f aca="false">IFERROR(SQRT(2*(M827-M826)^2/(M827+M826)),"")</f>
        <v>0</v>
      </c>
      <c r="N829" s="83" t="n">
        <f aca="false">IFERROR(SQRT(2*(N827-N826)^2/(N827+N826)),"")</f>
        <v>0</v>
      </c>
      <c r="O829" s="83" t="n">
        <f aca="false">IFERROR(SQRT(2*(O827-O826)^2/(O827+O826)),"")</f>
        <v>0.816496580927726</v>
      </c>
      <c r="P829" s="83" t="n">
        <f aca="false">IFERROR(SQRT(2*(P827-P826)^2/(P827+P826)),"")</f>
        <v>0</v>
      </c>
      <c r="Q829" s="76" t="n">
        <f aca="false">IFERROR(SQRT(2*(Q827-Q826)^2/(Q827+Q826)),"")</f>
        <v>0</v>
      </c>
      <c r="R829" s="76" t="n">
        <f aca="false">IFERROR(SQRT(2*(R827-R826)^2/(R827+R826)),"")</f>
        <v>0</v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n">
        <f aca="false">IFERROR(SQRT(2*(U827-U826)^2/(U827+U826)),"")</f>
        <v>0.130744090092123</v>
      </c>
      <c r="V829" s="78" t="n">
        <f aca="false">IFERROR(SQRT(2*(V827-V826)^2/(V827+V826)),"")</f>
        <v>2.3094010767585</v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N830" s="4"/>
      <c r="O830" s="4"/>
      <c r="P830" s="4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5" t="s">
        <v>548</v>
      </c>
      <c r="D831" s="86"/>
      <c r="E831" s="81"/>
      <c r="F831" s="5"/>
      <c r="G831" s="5"/>
      <c r="H831" s="5"/>
      <c r="I831" s="5"/>
      <c r="J831" s="5"/>
      <c r="K831" s="5"/>
      <c r="L831" s="5"/>
      <c r="M831" s="5"/>
      <c r="N831" s="4"/>
      <c r="O831" s="4"/>
      <c r="P831" s="4"/>
      <c r="Q831" s="5"/>
      <c r="R831" s="5"/>
      <c r="S831" s="5"/>
      <c r="T831" s="5"/>
      <c r="U831" s="5"/>
      <c r="V831" s="82"/>
    </row>
    <row r="832" customFormat="false" ht="13.5" hidden="false" customHeight="true" outlineLevel="0" collapsed="false">
      <c r="A832" s="68"/>
      <c r="B832" s="69"/>
      <c r="C832" s="5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N834" s="4"/>
      <c r="O834" s="4"/>
      <c r="P834" s="4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5" t="s">
        <v>548</v>
      </c>
      <c r="D835" s="86"/>
      <c r="E835" s="81"/>
      <c r="F835" s="5"/>
      <c r="G835" s="5"/>
      <c r="H835" s="5"/>
      <c r="I835" s="5"/>
      <c r="J835" s="5"/>
      <c r="K835" s="5"/>
      <c r="L835" s="5"/>
      <c r="M835" s="5"/>
      <c r="N835" s="4"/>
      <c r="O835" s="4"/>
      <c r="P835" s="4"/>
      <c r="Q835" s="5"/>
      <c r="R835" s="5"/>
      <c r="S835" s="5"/>
      <c r="T835" s="5"/>
      <c r="U835" s="5"/>
      <c r="V835" s="82"/>
    </row>
    <row r="836" customFormat="false" ht="13.5" hidden="false" customHeight="true" outlineLevel="0" collapsed="false">
      <c r="A836" s="68"/>
      <c r="B836" s="69"/>
      <c r="C836" s="5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N838" s="4"/>
      <c r="O838" s="4"/>
      <c r="P838" s="4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5" t="s">
        <v>548</v>
      </c>
      <c r="D839" s="86"/>
      <c r="E839" s="81"/>
      <c r="F839" s="5"/>
      <c r="G839" s="5"/>
      <c r="H839" s="5"/>
      <c r="I839" s="5"/>
      <c r="J839" s="5"/>
      <c r="K839" s="5"/>
      <c r="L839" s="5"/>
      <c r="M839" s="5"/>
      <c r="N839" s="4"/>
      <c r="O839" s="4"/>
      <c r="P839" s="4"/>
      <c r="Q839" s="5"/>
      <c r="R839" s="5"/>
      <c r="S839" s="5"/>
      <c r="T839" s="5"/>
      <c r="U839" s="5"/>
      <c r="V839" s="82"/>
    </row>
    <row r="840" customFormat="false" ht="13.5" hidden="false" customHeight="true" outlineLevel="0" collapsed="false">
      <c r="A840" s="68"/>
      <c r="B840" s="69"/>
      <c r="C840" s="5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N842" s="4"/>
      <c r="O842" s="4"/>
      <c r="P842" s="4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5" t="s">
        <v>548</v>
      </c>
      <c r="D843" s="86"/>
      <c r="E843" s="81"/>
      <c r="F843" s="5"/>
      <c r="G843" s="5"/>
      <c r="H843" s="5"/>
      <c r="I843" s="5"/>
      <c r="J843" s="5"/>
      <c r="K843" s="5"/>
      <c r="L843" s="5"/>
      <c r="M843" s="5"/>
      <c r="N843" s="4"/>
      <c r="O843" s="4"/>
      <c r="P843" s="4"/>
      <c r="Q843" s="5"/>
      <c r="R843" s="5"/>
      <c r="S843" s="5"/>
      <c r="T843" s="5"/>
      <c r="U843" s="5"/>
      <c r="V843" s="82"/>
    </row>
    <row r="844" customFormat="false" ht="13.5" hidden="false" customHeight="true" outlineLevel="0" collapsed="false">
      <c r="A844" s="68"/>
      <c r="B844" s="69"/>
      <c r="C844" s="5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N846" s="4"/>
      <c r="O846" s="4"/>
      <c r="P846" s="4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5" t="s">
        <v>548</v>
      </c>
      <c r="D847" s="86"/>
      <c r="E847" s="81"/>
      <c r="F847" s="5"/>
      <c r="G847" s="5"/>
      <c r="H847" s="5"/>
      <c r="I847" s="5"/>
      <c r="J847" s="5"/>
      <c r="K847" s="5"/>
      <c r="L847" s="5"/>
      <c r="M847" s="5"/>
      <c r="N847" s="4"/>
      <c r="O847" s="4"/>
      <c r="P847" s="4"/>
      <c r="Q847" s="5"/>
      <c r="R847" s="5"/>
      <c r="S847" s="5"/>
      <c r="T847" s="5"/>
      <c r="U847" s="5"/>
      <c r="V847" s="82"/>
    </row>
    <row r="848" customFormat="false" ht="13.5" hidden="false" customHeight="true" outlineLevel="0" collapsed="false">
      <c r="A848" s="68"/>
      <c r="B848" s="69"/>
      <c r="C848" s="5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N850" s="4"/>
      <c r="O850" s="4"/>
      <c r="P850" s="4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5" t="s">
        <v>548</v>
      </c>
      <c r="D851" s="86"/>
      <c r="E851" s="81"/>
      <c r="F851" s="5"/>
      <c r="G851" s="5"/>
      <c r="H851" s="5"/>
      <c r="I851" s="5"/>
      <c r="J851" s="5"/>
      <c r="K851" s="5"/>
      <c r="L851" s="5"/>
      <c r="M851" s="5"/>
      <c r="N851" s="4"/>
      <c r="O851" s="4"/>
      <c r="P851" s="4"/>
      <c r="Q851" s="5"/>
      <c r="R851" s="5"/>
      <c r="S851" s="5"/>
      <c r="T851" s="5"/>
      <c r="U851" s="5"/>
      <c r="V851" s="82"/>
    </row>
    <row r="852" customFormat="false" ht="13.5" hidden="false" customHeight="true" outlineLevel="0" collapsed="false">
      <c r="A852" s="68"/>
      <c r="B852" s="69"/>
      <c r="C852" s="5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N854" s="4"/>
      <c r="O854" s="4"/>
      <c r="P854" s="4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5" t="s">
        <v>548</v>
      </c>
      <c r="D855" s="86"/>
      <c r="E855" s="81"/>
      <c r="F855" s="5"/>
      <c r="G855" s="5"/>
      <c r="H855" s="5"/>
      <c r="I855" s="5"/>
      <c r="J855" s="5"/>
      <c r="K855" s="5"/>
      <c r="L855" s="5"/>
      <c r="M855" s="5"/>
      <c r="N855" s="4"/>
      <c r="O855" s="4"/>
      <c r="P855" s="4"/>
      <c r="Q855" s="5"/>
      <c r="R855" s="5"/>
      <c r="S855" s="5"/>
      <c r="T855" s="5"/>
      <c r="U855" s="5"/>
      <c r="V855" s="82"/>
    </row>
    <row r="856" customFormat="false" ht="13.5" hidden="false" customHeight="true" outlineLevel="0" collapsed="false">
      <c r="A856" s="68"/>
      <c r="B856" s="69"/>
      <c r="C856" s="5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N858" s="4"/>
      <c r="O858" s="4"/>
      <c r="P858" s="4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5" t="s">
        <v>548</v>
      </c>
      <c r="D859" s="86"/>
      <c r="E859" s="81"/>
      <c r="F859" s="5"/>
      <c r="G859" s="5"/>
      <c r="H859" s="5"/>
      <c r="I859" s="5"/>
      <c r="J859" s="5"/>
      <c r="K859" s="5"/>
      <c r="L859" s="5"/>
      <c r="M859" s="5"/>
      <c r="N859" s="4"/>
      <c r="O859" s="4"/>
      <c r="P859" s="4"/>
      <c r="Q859" s="5"/>
      <c r="R859" s="5"/>
      <c r="S859" s="5"/>
      <c r="T859" s="5"/>
      <c r="U859" s="5"/>
      <c r="V859" s="82"/>
    </row>
    <row r="860" customFormat="false" ht="13.5" hidden="false" customHeight="true" outlineLevel="0" collapsed="false">
      <c r="A860" s="68"/>
      <c r="B860" s="69"/>
      <c r="C860" s="5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N862" s="4"/>
      <c r="O862" s="4"/>
      <c r="P862" s="4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5" t="s">
        <v>548</v>
      </c>
      <c r="D863" s="86"/>
      <c r="E863" s="81"/>
      <c r="F863" s="5"/>
      <c r="G863" s="5"/>
      <c r="H863" s="5"/>
      <c r="I863" s="5"/>
      <c r="J863" s="5"/>
      <c r="K863" s="5"/>
      <c r="L863" s="5"/>
      <c r="M863" s="5"/>
      <c r="N863" s="4"/>
      <c r="O863" s="4"/>
      <c r="P863" s="4"/>
      <c r="Q863" s="5"/>
      <c r="R863" s="5"/>
      <c r="S863" s="5"/>
      <c r="T863" s="5"/>
      <c r="U863" s="5"/>
      <c r="V863" s="82"/>
    </row>
    <row r="864" customFormat="false" ht="13.5" hidden="false" customHeight="true" outlineLevel="0" collapsed="false">
      <c r="A864" s="68"/>
      <c r="B864" s="69"/>
      <c r="C864" s="5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N866" s="4"/>
      <c r="O866" s="4"/>
      <c r="P866" s="4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5" t="s">
        <v>548</v>
      </c>
      <c r="D867" s="86"/>
      <c r="E867" s="81"/>
      <c r="F867" s="5"/>
      <c r="G867" s="5"/>
      <c r="H867" s="5"/>
      <c r="I867" s="5"/>
      <c r="J867" s="5"/>
      <c r="K867" s="5"/>
      <c r="L867" s="5"/>
      <c r="M867" s="5"/>
      <c r="N867" s="4"/>
      <c r="O867" s="4"/>
      <c r="P867" s="4"/>
      <c r="Q867" s="5"/>
      <c r="R867" s="5"/>
      <c r="S867" s="5"/>
      <c r="T867" s="5"/>
      <c r="U867" s="5"/>
      <c r="V867" s="82"/>
    </row>
    <row r="868" customFormat="false" ht="13.5" hidden="false" customHeight="true" outlineLevel="0" collapsed="false">
      <c r="A868" s="68"/>
      <c r="B868" s="69"/>
      <c r="C868" s="5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N870" s="4"/>
      <c r="O870" s="4"/>
      <c r="P870" s="4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5" t="s">
        <v>548</v>
      </c>
      <c r="D871" s="86"/>
      <c r="E871" s="81"/>
      <c r="F871" s="5"/>
      <c r="G871" s="5"/>
      <c r="H871" s="5"/>
      <c r="I871" s="5"/>
      <c r="J871" s="5"/>
      <c r="K871" s="5"/>
      <c r="L871" s="5"/>
      <c r="M871" s="5"/>
      <c r="N871" s="4"/>
      <c r="O871" s="4"/>
      <c r="P871" s="4"/>
      <c r="Q871" s="5"/>
      <c r="R871" s="5"/>
      <c r="S871" s="5"/>
      <c r="T871" s="5"/>
      <c r="U871" s="5"/>
      <c r="V871" s="82"/>
    </row>
    <row r="872" customFormat="false" ht="13.5" hidden="false" customHeight="true" outlineLevel="0" collapsed="false">
      <c r="A872" s="68"/>
      <c r="B872" s="69"/>
      <c r="C872" s="5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N874" s="4"/>
      <c r="O874" s="4"/>
      <c r="P874" s="4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5" t="s">
        <v>548</v>
      </c>
      <c r="D875" s="86"/>
      <c r="E875" s="81"/>
      <c r="F875" s="5"/>
      <c r="G875" s="5"/>
      <c r="H875" s="5"/>
      <c r="I875" s="5"/>
      <c r="J875" s="5"/>
      <c r="K875" s="5"/>
      <c r="L875" s="5"/>
      <c r="M875" s="5"/>
      <c r="N875" s="4"/>
      <c r="O875" s="4"/>
      <c r="P875" s="4"/>
      <c r="Q875" s="5"/>
      <c r="R875" s="5"/>
      <c r="S875" s="5"/>
      <c r="T875" s="5"/>
      <c r="U875" s="5"/>
      <c r="V875" s="82"/>
    </row>
    <row r="876" customFormat="false" ht="13.5" hidden="false" customHeight="true" outlineLevel="0" collapsed="false">
      <c r="A876" s="68"/>
      <c r="B876" s="69"/>
      <c r="C876" s="5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N878" s="4"/>
      <c r="O878" s="4"/>
      <c r="P878" s="4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5" t="s">
        <v>548</v>
      </c>
      <c r="D879" s="86"/>
      <c r="E879" s="81"/>
      <c r="F879" s="5"/>
      <c r="G879" s="5"/>
      <c r="H879" s="5"/>
      <c r="I879" s="5"/>
      <c r="J879" s="5"/>
      <c r="K879" s="5"/>
      <c r="L879" s="5"/>
      <c r="M879" s="5"/>
      <c r="N879" s="4"/>
      <c r="O879" s="4"/>
      <c r="P879" s="4"/>
      <c r="Q879" s="5"/>
      <c r="R879" s="5"/>
      <c r="S879" s="5"/>
      <c r="T879" s="5"/>
      <c r="U879" s="5"/>
      <c r="V879" s="82"/>
    </row>
    <row r="880" customFormat="false" ht="13.5" hidden="false" customHeight="true" outlineLevel="0" collapsed="false">
      <c r="A880" s="68"/>
      <c r="B880" s="69"/>
      <c r="C880" s="5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N882" s="4"/>
      <c r="O882" s="4"/>
      <c r="P882" s="4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5" t="s">
        <v>548</v>
      </c>
      <c r="D883" s="86"/>
      <c r="E883" s="81"/>
      <c r="F883" s="5"/>
      <c r="G883" s="5"/>
      <c r="H883" s="5"/>
      <c r="I883" s="5"/>
      <c r="J883" s="5"/>
      <c r="K883" s="5"/>
      <c r="L883" s="5"/>
      <c r="M883" s="5"/>
      <c r="N883" s="4"/>
      <c r="O883" s="4"/>
      <c r="P883" s="4"/>
      <c r="Q883" s="5"/>
      <c r="R883" s="5"/>
      <c r="S883" s="5"/>
      <c r="T883" s="5"/>
      <c r="U883" s="5"/>
      <c r="V883" s="82"/>
    </row>
    <row r="884" customFormat="false" ht="13.5" hidden="false" customHeight="true" outlineLevel="0" collapsed="false">
      <c r="A884" s="68"/>
      <c r="B884" s="69"/>
      <c r="C884" s="5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N886" s="4"/>
      <c r="O886" s="4"/>
      <c r="P886" s="4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5" t="s">
        <v>548</v>
      </c>
      <c r="D887" s="86"/>
      <c r="E887" s="81"/>
      <c r="F887" s="5"/>
      <c r="G887" s="5"/>
      <c r="H887" s="5"/>
      <c r="I887" s="5"/>
      <c r="J887" s="5"/>
      <c r="K887" s="5"/>
      <c r="L887" s="5"/>
      <c r="M887" s="5"/>
      <c r="N887" s="4"/>
      <c r="O887" s="4"/>
      <c r="P887" s="4"/>
      <c r="Q887" s="5"/>
      <c r="R887" s="5"/>
      <c r="S887" s="5"/>
      <c r="T887" s="5"/>
      <c r="U887" s="5"/>
      <c r="V887" s="82"/>
    </row>
    <row r="888" customFormat="false" ht="13.5" hidden="false" customHeight="true" outlineLevel="0" collapsed="false">
      <c r="A888" s="68"/>
      <c r="B888" s="69"/>
      <c r="C888" s="5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71" t="n">
        <v>46090</v>
      </c>
      <c r="E890" s="72" t="n">
        <v>0.333333333333333</v>
      </c>
      <c r="F890" s="70" t="n">
        <v>413</v>
      </c>
      <c r="G890" s="70" t="n">
        <v>25</v>
      </c>
      <c r="H890" s="70" t="n">
        <v>0</v>
      </c>
      <c r="I890" s="70" t="n">
        <v>165</v>
      </c>
      <c r="J890" s="70" t="n">
        <v>223</v>
      </c>
      <c r="K890" s="5" t="n">
        <v>6</v>
      </c>
      <c r="L890" s="5" t="n">
        <v>0</v>
      </c>
      <c r="M890" s="5" t="n">
        <v>19</v>
      </c>
      <c r="N890" s="5" t="n">
        <f aca="false">SUM(N886:N889)</f>
        <v>0</v>
      </c>
      <c r="O890" s="5" t="n">
        <f aca="false">SUM(O886:O889)</f>
        <v>0</v>
      </c>
      <c r="P890" s="5" t="n">
        <f aca="false">SUM(P886:P889)</f>
        <v>0</v>
      </c>
      <c r="Q890" s="5" t="n">
        <v>15</v>
      </c>
      <c r="R890" s="5" t="n">
        <v>150</v>
      </c>
      <c r="S890" s="5" t="n">
        <v>0</v>
      </c>
      <c r="T890" s="5" t="n">
        <f aca="false">SUM(T886:T889)</f>
        <v>0</v>
      </c>
      <c r="U890" s="5" t="n">
        <v>204</v>
      </c>
      <c r="V890" s="5" t="n">
        <v>19</v>
      </c>
    </row>
    <row r="891" customFormat="false" ht="13.5" hidden="false" customHeight="true" outlineLevel="0" collapsed="false">
      <c r="A891" s="68"/>
      <c r="B891" s="69"/>
      <c r="C891" s="5" t="s">
        <v>548</v>
      </c>
      <c r="D891" s="71"/>
      <c r="E891" s="71"/>
      <c r="F891" s="5" t="n">
        <v>431</v>
      </c>
      <c r="G891" s="5" t="n">
        <v>23</v>
      </c>
      <c r="H891" s="5" t="n">
        <v>0</v>
      </c>
      <c r="I891" s="5" t="n">
        <v>167</v>
      </c>
      <c r="J891" s="5" t="n">
        <v>241</v>
      </c>
      <c r="K891" s="5" t="n">
        <v>6</v>
      </c>
      <c r="L891" s="5" t="n">
        <f aca="false">SUM(L887:L890)</f>
        <v>0</v>
      </c>
      <c r="M891" s="5" t="n">
        <v>17</v>
      </c>
      <c r="N891" s="5" t="n">
        <f aca="false">SUM(N887:N890)</f>
        <v>0</v>
      </c>
      <c r="O891" s="5" t="n">
        <f aca="false">SUM(O887:O890)</f>
        <v>0</v>
      </c>
      <c r="P891" s="5" t="n">
        <f aca="false">SUM(P887:P890)</f>
        <v>0</v>
      </c>
      <c r="Q891" s="5" t="n">
        <v>15</v>
      </c>
      <c r="R891" s="5" t="n">
        <v>152</v>
      </c>
      <c r="S891" s="5" t="n">
        <f aca="false">SUM(S887:S890)</f>
        <v>0</v>
      </c>
      <c r="T891" s="5" t="n">
        <f aca="false">SUM(T887:T890)</f>
        <v>0</v>
      </c>
      <c r="U891" s="5" t="n">
        <v>218</v>
      </c>
      <c r="V891" s="5" t="n">
        <v>23</v>
      </c>
    </row>
    <row r="892" customFormat="false" ht="13.5" hidden="false" customHeight="true" outlineLevel="0" collapsed="false">
      <c r="A892" s="68"/>
      <c r="B892" s="69"/>
      <c r="C892" s="5" t="s">
        <v>549</v>
      </c>
      <c r="D892" s="71"/>
      <c r="E892" s="71"/>
      <c r="F892" s="73" t="n">
        <f aca="false">IFERROR((F891-F890)/F890,"")</f>
        <v>0.0435835351089588</v>
      </c>
      <c r="G892" s="73" t="n">
        <f aca="false">IFERROR((G891-G890)/G890,"")</f>
        <v>-0.08</v>
      </c>
      <c r="H892" s="73" t="str">
        <f aca="false">IFERROR((H891-H890)/H890,"")</f>
        <v/>
      </c>
      <c r="I892" s="73" t="n">
        <f aca="false">IFERROR((I891-I890)/I890,"")</f>
        <v>0.0121212121212121</v>
      </c>
      <c r="J892" s="73" t="n">
        <f aca="false">IFERROR((J891-J890)/J890,"")</f>
        <v>0.0807174887892377</v>
      </c>
      <c r="K892" s="73" t="n">
        <f aca="false">IFERROR((K891-K890)/K890,"")</f>
        <v>0</v>
      </c>
      <c r="L892" s="73" t="str">
        <f aca="false">IFERROR((L891-L890)/L890,"")</f>
        <v/>
      </c>
      <c r="M892" s="73" t="n">
        <f aca="false">IFERROR((M891-M890)/M890,"")</f>
        <v>-0.105263157894737</v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n">
        <f aca="false">IFERROR((Q891-Q890)/Q890,"")</f>
        <v>0</v>
      </c>
      <c r="R892" s="73" t="n">
        <f aca="false">IFERROR((R891-R890)/R890,"")</f>
        <v>0.0133333333333333</v>
      </c>
      <c r="S892" s="73" t="str">
        <f aca="false">IFERROR((S891-S890)/S890,"")</f>
        <v/>
      </c>
      <c r="T892" s="73" t="str">
        <f aca="false">IFERROR((T891-T890)/T890,"")</f>
        <v/>
      </c>
      <c r="U892" s="73" t="n">
        <f aca="false">IFERROR((U891-U890)/U890,"")</f>
        <v>0.0686274509803922</v>
      </c>
      <c r="V892" s="74" t="n">
        <f aca="false">IFERROR((V891-V890)/V890,"")</f>
        <v>0.210526315789474</v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71"/>
      <c r="E893" s="71"/>
      <c r="F893" s="76" t="n">
        <f aca="false">IFERROR(SQRT(2*(F891-F890)^2/(F891+F890)),"")</f>
        <v>0.876226290320224</v>
      </c>
      <c r="G893" s="76" t="n">
        <f aca="false">IFERROR(SQRT(2*(G891-G890)^2/(G891+G890)),"")</f>
        <v>0.408248290463863</v>
      </c>
      <c r="H893" s="76" t="str">
        <f aca="false">IFERROR(SQRT(2*(H891-H890)^2/(H891+H890)),"")</f>
        <v/>
      </c>
      <c r="I893" s="76" t="n">
        <f aca="false">IFERROR(SQRT(2*(I891-I890)^2/(I891+I890)),"")</f>
        <v>0.155230105141267</v>
      </c>
      <c r="J893" s="76" t="n">
        <f aca="false">IFERROR(SQRT(2*(J891-J890)^2/(J891+J890)),"")</f>
        <v>1.1817578957375</v>
      </c>
      <c r="K893" s="76" t="n">
        <f aca="false">IFERROR(SQRT(2*(K891-K890)^2/(K891+K890)),"")</f>
        <v>0</v>
      </c>
      <c r="L893" s="76" t="str">
        <f aca="false">IFERROR(SQRT(2*(L891-L890)^2/(L891+L890)),"")</f>
        <v/>
      </c>
      <c r="M893" s="76" t="n">
        <f aca="false">IFERROR(SQRT(2*(M891-M890)^2/(M891+M890)),"")</f>
        <v>0.471404520791032</v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n">
        <f aca="false">IFERROR(SQRT(2*(Q891-Q890)^2/(Q891+Q890)),"")</f>
        <v>0</v>
      </c>
      <c r="R893" s="76" t="n">
        <f aca="false">IFERROR(SQRT(2*(R891-R890)^2/(R891+R890)),"")</f>
        <v>0.162757691754232</v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n">
        <f aca="false">IFERROR(SQRT(2*(U891-U890)^2/(U891+U890)),"")</f>
        <v>0.96379974715012</v>
      </c>
      <c r="V893" s="78" t="n">
        <f aca="false">IFERROR(SQRT(2*(V891-V890)^2/(V891+V890)),"")</f>
        <v>0.872871560943969</v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N894" s="4"/>
      <c r="O894" s="4"/>
      <c r="P894" s="4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5" t="s">
        <v>548</v>
      </c>
      <c r="D895" s="86"/>
      <c r="E895" s="81"/>
      <c r="F895" s="5"/>
      <c r="G895" s="5"/>
      <c r="H895" s="5"/>
      <c r="I895" s="5"/>
      <c r="J895" s="5"/>
      <c r="K895" s="5"/>
      <c r="L895" s="5"/>
      <c r="M895" s="5"/>
      <c r="N895" s="4"/>
      <c r="O895" s="4"/>
      <c r="P895" s="4"/>
      <c r="Q895" s="5"/>
      <c r="R895" s="5"/>
      <c r="S895" s="5"/>
      <c r="T895" s="5"/>
      <c r="U895" s="5"/>
      <c r="V895" s="82"/>
    </row>
    <row r="896" customFormat="false" ht="13.5" hidden="false" customHeight="true" outlineLevel="0" collapsed="false">
      <c r="A896" s="68"/>
      <c r="B896" s="69"/>
      <c r="C896" s="5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71" t="n">
        <v>46070</v>
      </c>
      <c r="E898" s="72" t="n">
        <v>0.666666666666667</v>
      </c>
      <c r="F898" s="70" t="n">
        <v>310</v>
      </c>
      <c r="G898" s="70" t="n">
        <v>116</v>
      </c>
      <c r="H898" s="70" t="n">
        <v>6</v>
      </c>
      <c r="I898" s="70" t="n">
        <v>138</v>
      </c>
      <c r="J898" s="70" t="n">
        <v>50</v>
      </c>
      <c r="K898" s="5" t="n">
        <v>108</v>
      </c>
      <c r="L898" s="5" t="n">
        <v>5</v>
      </c>
      <c r="M898" s="5" t="n">
        <v>3</v>
      </c>
      <c r="N898" s="5" t="n">
        <v>1</v>
      </c>
      <c r="O898" s="5" t="n">
        <v>3</v>
      </c>
      <c r="P898" s="5" t="n">
        <v>2</v>
      </c>
      <c r="Q898" s="5" t="n">
        <v>9</v>
      </c>
      <c r="R898" s="5" t="n">
        <v>127</v>
      </c>
      <c r="S898" s="5" t="n">
        <v>2</v>
      </c>
      <c r="T898" s="5" t="n">
        <v>5</v>
      </c>
      <c r="U898" s="5" t="n">
        <v>44</v>
      </c>
      <c r="V898" s="5" t="n">
        <v>1</v>
      </c>
    </row>
    <row r="899" customFormat="false" ht="13.5" hidden="false" customHeight="true" outlineLevel="0" collapsed="false">
      <c r="A899" s="68"/>
      <c r="B899" s="69"/>
      <c r="C899" s="5" t="s">
        <v>548</v>
      </c>
      <c r="D899" s="71"/>
      <c r="E899" s="71"/>
      <c r="F899" s="5" t="n">
        <v>266</v>
      </c>
      <c r="G899" s="5" t="n">
        <v>107</v>
      </c>
      <c r="H899" s="5" t="n">
        <v>5</v>
      </c>
      <c r="I899" s="5" t="n">
        <v>122</v>
      </c>
      <c r="J899" s="5" t="n">
        <v>32</v>
      </c>
      <c r="K899" s="5" t="n">
        <v>100</v>
      </c>
      <c r="L899" s="5" t="n">
        <v>3</v>
      </c>
      <c r="M899" s="5" t="n">
        <v>4</v>
      </c>
      <c r="N899" s="5" t="n">
        <v>1</v>
      </c>
      <c r="O899" s="5" t="n">
        <v>3</v>
      </c>
      <c r="P899" s="5" t="n">
        <v>1</v>
      </c>
      <c r="Q899" s="5" t="n">
        <v>9</v>
      </c>
      <c r="R899" s="5" t="n">
        <v>107</v>
      </c>
      <c r="S899" s="5" t="n">
        <v>6</v>
      </c>
      <c r="T899" s="5" t="n">
        <v>4</v>
      </c>
      <c r="U899" s="5" t="n">
        <v>27</v>
      </c>
      <c r="V899" s="5" t="n">
        <v>1</v>
      </c>
    </row>
    <row r="900" customFormat="false" ht="13.5" hidden="false" customHeight="true" outlineLevel="0" collapsed="false">
      <c r="A900" s="68"/>
      <c r="B900" s="69"/>
      <c r="C900" s="5" t="s">
        <v>549</v>
      </c>
      <c r="D900" s="71"/>
      <c r="E900" s="71"/>
      <c r="F900" s="73" t="n">
        <f aca="false">IFERROR((F899-F898)/F898,"")</f>
        <v>-0.141935483870968</v>
      </c>
      <c r="G900" s="73" t="n">
        <f aca="false">IFERROR((G899-G898)/G898,"")</f>
        <v>-0.0775862068965517</v>
      </c>
      <c r="H900" s="73" t="n">
        <f aca="false">IFERROR((H899-H898)/H898,"")</f>
        <v>-0.166666666666667</v>
      </c>
      <c r="I900" s="73" t="n">
        <f aca="false">IFERROR((I899-I898)/I898,"")</f>
        <v>-0.115942028985507</v>
      </c>
      <c r="J900" s="73" t="n">
        <f aca="false">IFERROR((J899-J898)/J898,"")</f>
        <v>-0.36</v>
      </c>
      <c r="K900" s="73" t="n">
        <f aca="false">IFERROR((K899-K898)/K898,"")</f>
        <v>-0.0740740740740741</v>
      </c>
      <c r="L900" s="73" t="n">
        <f aca="false">IFERROR((L899-L898)/L898,"")</f>
        <v>-0.4</v>
      </c>
      <c r="M900" s="73" t="n">
        <f aca="false">IFERROR((M899-M898)/M898,"")</f>
        <v>0.333333333333333</v>
      </c>
      <c r="N900" s="39" t="n">
        <f aca="false">IFERROR((N899-N898)/N898,"")</f>
        <v>0</v>
      </c>
      <c r="O900" s="39" t="n">
        <f aca="false">IFERROR((O899-O898)/O898,"")</f>
        <v>0</v>
      </c>
      <c r="P900" s="39" t="n">
        <f aca="false">IFERROR((P899-P898)/P898,"")</f>
        <v>-0.5</v>
      </c>
      <c r="Q900" s="73" t="n">
        <f aca="false">IFERROR((Q899-Q898)/Q898,"")</f>
        <v>0</v>
      </c>
      <c r="R900" s="73" t="n">
        <f aca="false">IFERROR((R899-R898)/R898,"")</f>
        <v>-0.15748031496063</v>
      </c>
      <c r="S900" s="73" t="n">
        <f aca="false">IFERROR((S899-S898)/S898,"")</f>
        <v>2</v>
      </c>
      <c r="T900" s="73" t="n">
        <f aca="false">IFERROR((T899-T898)/T898,"")</f>
        <v>-0.2</v>
      </c>
      <c r="U900" s="73" t="n">
        <f aca="false">IFERROR((U899-U898)/U898,"")</f>
        <v>-0.386363636363636</v>
      </c>
      <c r="V900" s="74" t="n">
        <f aca="false">IFERROR((V899-V898)/V898,"")</f>
        <v>0</v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71"/>
      <c r="E901" s="71"/>
      <c r="F901" s="76" t="n">
        <f aca="false">IFERROR(SQRT(2*(F899-F898)^2/(F899+F898)),"")</f>
        <v>2.59272486435067</v>
      </c>
      <c r="G901" s="76" t="n">
        <f aca="false">IFERROR(SQRT(2*(G899-G898)^2/(G899+G898)),"")</f>
        <v>0.852324702858681</v>
      </c>
      <c r="H901" s="76" t="n">
        <f aca="false">IFERROR(SQRT(2*(H899-H898)^2/(H899+H898)),"")</f>
        <v>0.426401432711221</v>
      </c>
      <c r="I901" s="76" t="n">
        <f aca="false">IFERROR(SQRT(2*(I899-I898)^2/(I899+I898)),"")</f>
        <v>1.40329283089125</v>
      </c>
      <c r="J901" s="76" t="n">
        <f aca="false">IFERROR(SQRT(2*(J899-J898)^2/(J899+J898)),"")</f>
        <v>2.81112771399491</v>
      </c>
      <c r="K901" s="76" t="n">
        <f aca="false">IFERROR(SQRT(2*(K899-K898)^2/(K899+K898)),"")</f>
        <v>0.784464540552736</v>
      </c>
      <c r="L901" s="76" t="n">
        <f aca="false">IFERROR(SQRT(2*(L899-L898)^2/(L899+L898)),"")</f>
        <v>1</v>
      </c>
      <c r="M901" s="76" t="n">
        <f aca="false">IFERROR(SQRT(2*(M899-M898)^2/(M899+M898)),"")</f>
        <v>0.534522483824849</v>
      </c>
      <c r="N901" s="83" t="n">
        <f aca="false">IFERROR(SQRT(2*(N899-N898)^2/(N899+N898)),"")</f>
        <v>0</v>
      </c>
      <c r="O901" s="83" t="n">
        <f aca="false">IFERROR(SQRT(2*(O899-O898)^2/(O899+O898)),"")</f>
        <v>0</v>
      </c>
      <c r="P901" s="83" t="n">
        <f aca="false">IFERROR(SQRT(2*(P899-P898)^2/(P899+P898)),"")</f>
        <v>0.816496580927726</v>
      </c>
      <c r="Q901" s="76" t="n">
        <f aca="false">IFERROR(SQRT(2*(Q899-Q898)^2/(Q899+Q898)),"")</f>
        <v>0</v>
      </c>
      <c r="R901" s="76" t="n">
        <f aca="false">IFERROR(SQRT(2*(R899-R898)^2/(R899+R898)),"")</f>
        <v>1.8490006540841</v>
      </c>
      <c r="S901" s="76" t="n">
        <f aca="false">IFERROR(SQRT(2*(S899-S898)^2/(S899+S898)),"")</f>
        <v>2</v>
      </c>
      <c r="T901" s="76" t="n">
        <f aca="false">IFERROR(SQRT(2*(T899-T898)^2/(T899+T898)),"")</f>
        <v>0.471404520791032</v>
      </c>
      <c r="U901" s="76" t="n">
        <f aca="false">IFERROR(SQRT(2*(U899-U898)^2/(U899+U898)),"")</f>
        <v>2.85321661820874</v>
      </c>
      <c r="V901" s="78" t="n">
        <f aca="false">IFERROR(SQRT(2*(V899-V898)^2/(V899+V898)),"")</f>
        <v>0</v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71" t="n">
        <v>46085</v>
      </c>
      <c r="E902" s="72" t="n">
        <v>0.625</v>
      </c>
      <c r="F902" s="70" t="n">
        <v>158</v>
      </c>
      <c r="G902" s="70" t="n">
        <v>11</v>
      </c>
      <c r="H902" s="70" t="n">
        <v>7</v>
      </c>
      <c r="I902" s="70" t="n">
        <v>102</v>
      </c>
      <c r="J902" s="70" t="n">
        <v>38</v>
      </c>
      <c r="K902" s="5" t="n">
        <v>6</v>
      </c>
      <c r="L902" s="5" t="n">
        <v>2</v>
      </c>
      <c r="M902" s="5" t="n">
        <v>3</v>
      </c>
      <c r="N902" s="5" t="n">
        <v>4</v>
      </c>
      <c r="O902" s="5" t="n">
        <v>0</v>
      </c>
      <c r="P902" s="5" t="n">
        <v>3</v>
      </c>
      <c r="Q902" s="5" t="n">
        <v>11</v>
      </c>
      <c r="R902" s="5" t="n">
        <v>83</v>
      </c>
      <c r="S902" s="5" t="n">
        <v>8</v>
      </c>
      <c r="T902" s="5" t="n">
        <f aca="false">SUM(T898:T901)</f>
        <v>9.27140452079103</v>
      </c>
      <c r="U902" s="5" t="n">
        <v>37</v>
      </c>
      <c r="V902" s="5" t="n">
        <v>1</v>
      </c>
    </row>
    <row r="903" customFormat="false" ht="13.5" hidden="false" customHeight="true" outlineLevel="0" collapsed="false">
      <c r="A903" s="68"/>
      <c r="B903" s="69"/>
      <c r="C903" s="5" t="s">
        <v>548</v>
      </c>
      <c r="D903" s="71"/>
      <c r="E903" s="71"/>
      <c r="F903" s="5" t="n">
        <v>166</v>
      </c>
      <c r="G903" s="5" t="n">
        <v>12</v>
      </c>
      <c r="H903" s="5" t="n">
        <v>8</v>
      </c>
      <c r="I903" s="5" t="n">
        <v>106</v>
      </c>
      <c r="J903" s="5" t="n">
        <v>40</v>
      </c>
      <c r="K903" s="5" t="n">
        <v>6</v>
      </c>
      <c r="L903" s="5" t="n">
        <v>2</v>
      </c>
      <c r="M903" s="5" t="n">
        <v>4</v>
      </c>
      <c r="N903" s="5" t="n">
        <v>5</v>
      </c>
      <c r="O903" s="5" t="n">
        <f aca="false">SUM(O899:O902)</f>
        <v>3</v>
      </c>
      <c r="P903" s="5" t="n">
        <v>3</v>
      </c>
      <c r="Q903" s="5" t="n">
        <v>11</v>
      </c>
      <c r="R903" s="5" t="n">
        <v>86</v>
      </c>
      <c r="S903" s="5" t="n">
        <v>9</v>
      </c>
      <c r="T903" s="5" t="n">
        <f aca="false">SUM(T899:T902)</f>
        <v>13.5428090415821</v>
      </c>
      <c r="U903" s="5" t="n">
        <v>39</v>
      </c>
      <c r="V903" s="5" t="n">
        <v>1</v>
      </c>
    </row>
    <row r="904" customFormat="false" ht="13.5" hidden="false" customHeight="true" outlineLevel="0" collapsed="false">
      <c r="A904" s="68"/>
      <c r="B904" s="69"/>
      <c r="C904" s="5" t="s">
        <v>549</v>
      </c>
      <c r="D904" s="71"/>
      <c r="E904" s="71"/>
      <c r="F904" s="73" t="n">
        <f aca="false">IFERROR((F903-F902)/F902,"")</f>
        <v>0.0506329113924051</v>
      </c>
      <c r="G904" s="73" t="n">
        <f aca="false">IFERROR((G903-G902)/G902,"")</f>
        <v>0.0909090909090909</v>
      </c>
      <c r="H904" s="73" t="n">
        <f aca="false">IFERROR((H903-H902)/H902,"")</f>
        <v>0.142857142857143</v>
      </c>
      <c r="I904" s="73" t="n">
        <f aca="false">IFERROR((I903-I902)/I902,"")</f>
        <v>0.0392156862745098</v>
      </c>
      <c r="J904" s="73" t="n">
        <f aca="false">IFERROR((J903-J902)/J902,"")</f>
        <v>0.0526315789473684</v>
      </c>
      <c r="K904" s="73" t="n">
        <f aca="false">IFERROR((K903-K902)/K902,"")</f>
        <v>0</v>
      </c>
      <c r="L904" s="73" t="n">
        <f aca="false">IFERROR((L903-L902)/L902,"")</f>
        <v>0</v>
      </c>
      <c r="M904" s="73" t="n">
        <f aca="false">IFERROR((M903-M902)/M902,"")</f>
        <v>0.333333333333333</v>
      </c>
      <c r="N904" s="39" t="n">
        <f aca="false">IFERROR((N903-N902)/N902,"")</f>
        <v>0.25</v>
      </c>
      <c r="O904" s="39" t="str">
        <f aca="false">IFERROR((O903-O902)/O902,"")</f>
        <v/>
      </c>
      <c r="P904" s="39" t="n">
        <f aca="false">IFERROR((P903-P902)/P902,"")</f>
        <v>0</v>
      </c>
      <c r="Q904" s="73" t="n">
        <f aca="false">IFERROR((Q903-Q902)/Q902,"")</f>
        <v>0</v>
      </c>
      <c r="R904" s="73" t="n">
        <f aca="false">IFERROR((R903-R902)/R902,"")</f>
        <v>0.036144578313253</v>
      </c>
      <c r="S904" s="73" t="n">
        <f aca="false">IFERROR((S903-S902)/S902,"")</f>
        <v>0.125</v>
      </c>
      <c r="T904" s="73" t="n">
        <f aca="false">IFERROR((T903-T902)/T902,"")</f>
        <v>0.460707383785537</v>
      </c>
      <c r="U904" s="73" t="n">
        <f aca="false">IFERROR((U903-U902)/U902,"")</f>
        <v>0.0540540540540541</v>
      </c>
      <c r="V904" s="74" t="n">
        <f aca="false">IFERROR((V903-V902)/V902,"")</f>
        <v>0</v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71"/>
      <c r="E905" s="71"/>
      <c r="F905" s="76" t="n">
        <f aca="false">IFERROR(SQRT(2*(F903-F902)^2/(F903+F902)),"")</f>
        <v>0.628539361054709</v>
      </c>
      <c r="G905" s="76" t="n">
        <f aca="false">IFERROR(SQRT(2*(G903-G902)^2/(G903+G902)),"")</f>
        <v>0.294883912309794</v>
      </c>
      <c r="H905" s="76" t="n">
        <f aca="false">IFERROR(SQRT(2*(H903-H902)^2/(H903+H902)),"")</f>
        <v>0.365148371670111</v>
      </c>
      <c r="I905" s="76" t="n">
        <f aca="false">IFERROR(SQRT(2*(I903-I902)^2/(I903+I902)),"")</f>
        <v>0.392232270276368</v>
      </c>
      <c r="J905" s="76" t="n">
        <f aca="false">IFERROR(SQRT(2*(J903-J902)^2/(J903+J902)),"")</f>
        <v>0.320256307610174</v>
      </c>
      <c r="K905" s="76" t="n">
        <f aca="false">IFERROR(SQRT(2*(K903-K902)^2/(K903+K902)),"")</f>
        <v>0</v>
      </c>
      <c r="L905" s="76" t="n">
        <f aca="false">IFERROR(SQRT(2*(L903-L902)^2/(L903+L902)),"")</f>
        <v>0</v>
      </c>
      <c r="M905" s="76" t="n">
        <f aca="false">IFERROR(SQRT(2*(M903-M902)^2/(M903+M902)),"")</f>
        <v>0.534522483824849</v>
      </c>
      <c r="N905" s="83" t="n">
        <f aca="false">IFERROR(SQRT(2*(N903-N902)^2/(N903+N902)),"")</f>
        <v>0.471404520791032</v>
      </c>
      <c r="O905" s="83" t="n">
        <f aca="false">IFERROR(SQRT(2*(O903-O902)^2/(O903+O902)),"")</f>
        <v>2.44948974278318</v>
      </c>
      <c r="P905" s="83" t="n">
        <f aca="false">IFERROR(SQRT(2*(P903-P902)^2/(P903+P902)),"")</f>
        <v>0</v>
      </c>
      <c r="Q905" s="76" t="n">
        <f aca="false">IFERROR(SQRT(2*(Q903-Q902)^2/(Q903+Q902)),"")</f>
        <v>0</v>
      </c>
      <c r="R905" s="76" t="n">
        <f aca="false">IFERROR(SQRT(2*(R903-R902)^2/(R903+R902)),"")</f>
        <v>0.326356975932253</v>
      </c>
      <c r="S905" s="76" t="n">
        <f aca="false">IFERROR(SQRT(2*(S903-S902)^2/(S903+S902)),"")</f>
        <v>0.342997170285018</v>
      </c>
      <c r="T905" s="76" t="n">
        <f aca="false">IFERROR(SQRT(2*(T903-T902)^2/(T903+T902)),"")</f>
        <v>1.26468669457269</v>
      </c>
      <c r="U905" s="76" t="n">
        <f aca="false">IFERROR(SQRT(2*(U903-U902)^2/(U903+U902)),"")</f>
        <v>0.324442842261525</v>
      </c>
      <c r="V905" s="78" t="n">
        <f aca="false">IFERROR(SQRT(2*(V903-V902)^2/(V903+V902)),"")</f>
        <v>0</v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71" t="n">
        <v>46087</v>
      </c>
      <c r="E906" s="72" t="n">
        <v>0.333333333333333</v>
      </c>
      <c r="F906" s="70" t="n">
        <v>454</v>
      </c>
      <c r="G906" s="70" t="n">
        <v>56</v>
      </c>
      <c r="H906" s="70" t="n">
        <v>31</v>
      </c>
      <c r="I906" s="70" t="n">
        <v>120</v>
      </c>
      <c r="J906" s="70" t="n">
        <v>247</v>
      </c>
      <c r="K906" s="5" t="n">
        <v>36</v>
      </c>
      <c r="L906" s="5" t="n">
        <v>6</v>
      </c>
      <c r="M906" s="5" t="n">
        <v>14</v>
      </c>
      <c r="N906" s="5" t="n">
        <v>5</v>
      </c>
      <c r="O906" s="5" t="n">
        <v>5</v>
      </c>
      <c r="P906" s="5" t="n">
        <v>21</v>
      </c>
      <c r="Q906" s="5" t="n">
        <v>5</v>
      </c>
      <c r="R906" s="5" t="n">
        <v>108</v>
      </c>
      <c r="S906" s="5" t="n">
        <v>7</v>
      </c>
      <c r="T906" s="5" t="n">
        <v>42</v>
      </c>
      <c r="U906" s="5" t="n">
        <v>188</v>
      </c>
      <c r="V906" s="5" t="n">
        <v>17</v>
      </c>
    </row>
    <row r="907" customFormat="false" ht="13.5" hidden="false" customHeight="true" outlineLevel="0" collapsed="false">
      <c r="A907" s="68"/>
      <c r="B907" s="69"/>
      <c r="C907" s="5" t="s">
        <v>548</v>
      </c>
      <c r="D907" s="71"/>
      <c r="E907" s="71"/>
      <c r="F907" s="5" t="n">
        <v>411</v>
      </c>
      <c r="G907" s="5" t="n">
        <v>41</v>
      </c>
      <c r="H907" s="5" t="n">
        <v>31</v>
      </c>
      <c r="I907" s="5" t="n">
        <v>84</v>
      </c>
      <c r="J907" s="5" t="n">
        <v>255</v>
      </c>
      <c r="K907" s="5" t="n">
        <v>27</v>
      </c>
      <c r="L907" s="5" t="n">
        <v>6</v>
      </c>
      <c r="M907" s="5" t="n">
        <v>8</v>
      </c>
      <c r="N907" s="5" t="n">
        <v>4</v>
      </c>
      <c r="O907" s="5" t="n">
        <v>4</v>
      </c>
      <c r="P907" s="5" t="n">
        <v>23</v>
      </c>
      <c r="Q907" s="5" t="n">
        <v>4</v>
      </c>
      <c r="R907" s="5" t="n">
        <v>70</v>
      </c>
      <c r="S907" s="5" t="n">
        <v>10</v>
      </c>
      <c r="T907" s="5" t="n">
        <v>26</v>
      </c>
      <c r="U907" s="5" t="n">
        <v>192</v>
      </c>
      <c r="V907" s="5" t="n">
        <v>37</v>
      </c>
    </row>
    <row r="908" customFormat="false" ht="13.5" hidden="false" customHeight="true" outlineLevel="0" collapsed="false">
      <c r="A908" s="68"/>
      <c r="B908" s="69"/>
      <c r="C908" s="5" t="s">
        <v>549</v>
      </c>
      <c r="D908" s="71"/>
      <c r="E908" s="71"/>
      <c r="F908" s="73" t="n">
        <f aca="false">IFERROR((F907-F906)/F906,"")</f>
        <v>-0.0947136563876652</v>
      </c>
      <c r="G908" s="73" t="n">
        <f aca="false">IFERROR((G907-G906)/G906,"")</f>
        <v>-0.267857142857143</v>
      </c>
      <c r="H908" s="73" t="n">
        <f aca="false">IFERROR((H907-H906)/H906,"")</f>
        <v>0</v>
      </c>
      <c r="I908" s="73" t="n">
        <f aca="false">IFERROR((I907-I906)/I906,"")</f>
        <v>-0.3</v>
      </c>
      <c r="J908" s="73" t="n">
        <f aca="false">IFERROR((J907-J906)/J906,"")</f>
        <v>0.0323886639676113</v>
      </c>
      <c r="K908" s="73" t="n">
        <f aca="false">IFERROR((K907-K906)/K906,"")</f>
        <v>-0.25</v>
      </c>
      <c r="L908" s="73" t="n">
        <f aca="false">IFERROR((L907-L906)/L906,"")</f>
        <v>0</v>
      </c>
      <c r="M908" s="73" t="n">
        <f aca="false">IFERROR((M907-M906)/M906,"")</f>
        <v>-0.428571428571429</v>
      </c>
      <c r="N908" s="39" t="n">
        <f aca="false">IFERROR((N907-N906)/N906,"")</f>
        <v>-0.2</v>
      </c>
      <c r="O908" s="39" t="n">
        <f aca="false">IFERROR((O907-O906)/O906,"")</f>
        <v>-0.2</v>
      </c>
      <c r="P908" s="39" t="n">
        <f aca="false">IFERROR((P907-P906)/P906,"")</f>
        <v>0.0952380952380952</v>
      </c>
      <c r="Q908" s="73" t="n">
        <f aca="false">IFERROR((Q907-Q906)/Q906,"")</f>
        <v>-0.2</v>
      </c>
      <c r="R908" s="73" t="n">
        <f aca="false">IFERROR((R907-R906)/R906,"")</f>
        <v>-0.351851851851852</v>
      </c>
      <c r="S908" s="73" t="n">
        <f aca="false">IFERROR((S907-S906)/S906,"")</f>
        <v>0.428571428571429</v>
      </c>
      <c r="T908" s="73" t="n">
        <f aca="false">IFERROR((T907-T906)/T906,"")</f>
        <v>-0.380952380952381</v>
      </c>
      <c r="U908" s="73" t="n">
        <f aca="false">IFERROR((U907-U906)/U906,"")</f>
        <v>0.0212765957446809</v>
      </c>
      <c r="V908" s="74" t="n">
        <f aca="false">IFERROR((V907-V906)/V906,"")</f>
        <v>1.17647058823529</v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71"/>
      <c r="E909" s="71"/>
      <c r="F909" s="76" t="n">
        <f aca="false">IFERROR(SQRT(2*(F907-F906)^2/(F907+F906)),"")</f>
        <v>2.06764225838768</v>
      </c>
      <c r="G909" s="76" t="n">
        <f aca="false">IFERROR(SQRT(2*(G907-G906)^2/(G907+G906)),"")</f>
        <v>2.15387447585321</v>
      </c>
      <c r="H909" s="76" t="n">
        <f aca="false">IFERROR(SQRT(2*(H907-H906)^2/(H907+H906)),"")</f>
        <v>0</v>
      </c>
      <c r="I909" s="76" t="n">
        <f aca="false">IFERROR(SQRT(2*(I907-I906)^2/(I907+I906)),"")</f>
        <v>3.56453115471603</v>
      </c>
      <c r="J909" s="76" t="n">
        <f aca="false">IFERROR(SQRT(2*(J907-J906)^2/(J907+J906)),"")</f>
        <v>0.504955522478243</v>
      </c>
      <c r="K909" s="76" t="n">
        <f aca="false">IFERROR(SQRT(2*(K907-K906)^2/(K907+K906)),"")</f>
        <v>1.60356745147455</v>
      </c>
      <c r="L909" s="76" t="n">
        <f aca="false">IFERROR(SQRT(2*(L907-L906)^2/(L907+L906)),"")</f>
        <v>0</v>
      </c>
      <c r="M909" s="76" t="n">
        <f aca="false">IFERROR(SQRT(2*(M907-M906)^2/(M907+M906)),"")</f>
        <v>1.80906806746658</v>
      </c>
      <c r="N909" s="83" t="n">
        <f aca="false">IFERROR(SQRT(2*(N907-N906)^2/(N907+N906)),"")</f>
        <v>0.471404520791032</v>
      </c>
      <c r="O909" s="83" t="n">
        <f aca="false">IFERROR(SQRT(2*(O907-O906)^2/(O907+O906)),"")</f>
        <v>0.471404520791032</v>
      </c>
      <c r="P909" s="83" t="n">
        <f aca="false">IFERROR(SQRT(2*(P907-P906)^2/(P907+P906)),"")</f>
        <v>0.426401432711221</v>
      </c>
      <c r="Q909" s="76" t="n">
        <f aca="false">IFERROR(SQRT(2*(Q907-Q906)^2/(Q907+Q906)),"")</f>
        <v>0.471404520791032</v>
      </c>
      <c r="R909" s="76" t="n">
        <f aca="false">IFERROR(SQRT(2*(R907-R906)^2/(R907+R906)),"")</f>
        <v>4.02799194402417</v>
      </c>
      <c r="S909" s="76" t="n">
        <f aca="false">IFERROR(SQRT(2*(S907-S906)^2/(S907+S906)),"")</f>
        <v>1.02899151085505</v>
      </c>
      <c r="T909" s="76" t="n">
        <f aca="false">IFERROR(SQRT(2*(T907-T906)^2/(T907+T906)),"")</f>
        <v>2.74397736228014</v>
      </c>
      <c r="U909" s="76" t="n">
        <f aca="false">IFERROR(SQRT(2*(U907-U906)^2/(U907+U906)),"")</f>
        <v>0.290190500044005</v>
      </c>
      <c r="V909" s="78" t="n">
        <f aca="false">IFERROR(SQRT(2*(V907-V906)^2/(V907+V906)),"")</f>
        <v>3.84900179459751</v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N910" s="4"/>
      <c r="O910" s="4"/>
      <c r="P910" s="4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5" t="s">
        <v>548</v>
      </c>
      <c r="D911" s="86"/>
      <c r="E911" s="81"/>
      <c r="F911" s="5"/>
      <c r="G911" s="5"/>
      <c r="H911" s="5"/>
      <c r="I911" s="5"/>
      <c r="J911" s="5"/>
      <c r="K911" s="5"/>
      <c r="L911" s="5"/>
      <c r="M911" s="5"/>
      <c r="N911" s="4"/>
      <c r="O911" s="4"/>
      <c r="P911" s="4"/>
      <c r="Q911" s="5"/>
      <c r="R911" s="5"/>
      <c r="S911" s="5"/>
      <c r="T911" s="5"/>
      <c r="U911" s="5"/>
      <c r="V911" s="82"/>
    </row>
    <row r="912" customFormat="false" ht="13.5" hidden="false" customHeight="true" outlineLevel="0" collapsed="false">
      <c r="A912" s="68"/>
      <c r="B912" s="69"/>
      <c r="C912" s="5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N914" s="4"/>
      <c r="O914" s="4"/>
      <c r="P914" s="4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5" t="s">
        <v>548</v>
      </c>
      <c r="D915" s="86"/>
      <c r="E915" s="81"/>
      <c r="F915" s="5"/>
      <c r="G915" s="5"/>
      <c r="H915" s="5"/>
      <c r="I915" s="5"/>
      <c r="J915" s="5"/>
      <c r="K915" s="5"/>
      <c r="L915" s="5"/>
      <c r="M915" s="5"/>
      <c r="N915" s="4"/>
      <c r="O915" s="4"/>
      <c r="P915" s="4"/>
      <c r="Q915" s="5"/>
      <c r="R915" s="5"/>
      <c r="S915" s="5"/>
      <c r="T915" s="5"/>
      <c r="U915" s="5"/>
      <c r="V915" s="82"/>
    </row>
    <row r="916" customFormat="false" ht="13.5" hidden="false" customHeight="true" outlineLevel="0" collapsed="false">
      <c r="A916" s="68"/>
      <c r="B916" s="69"/>
      <c r="C916" s="5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N918" s="4"/>
      <c r="O918" s="4"/>
      <c r="P918" s="4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5" t="s">
        <v>548</v>
      </c>
      <c r="D919" s="86"/>
      <c r="E919" s="81"/>
      <c r="F919" s="5"/>
      <c r="G919" s="5"/>
      <c r="H919" s="5"/>
      <c r="I919" s="5"/>
      <c r="J919" s="5"/>
      <c r="K919" s="5"/>
      <c r="L919" s="5"/>
      <c r="M919" s="5"/>
      <c r="N919" s="4"/>
      <c r="O919" s="4"/>
      <c r="P919" s="4"/>
      <c r="Q919" s="5"/>
      <c r="R919" s="5"/>
      <c r="S919" s="5"/>
      <c r="T919" s="5"/>
      <c r="U919" s="5"/>
      <c r="V919" s="82"/>
    </row>
    <row r="920" customFormat="false" ht="13.5" hidden="false" customHeight="true" outlineLevel="0" collapsed="false">
      <c r="A920" s="68"/>
      <c r="B920" s="69"/>
      <c r="C920" s="5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N922" s="4"/>
      <c r="O922" s="4"/>
      <c r="P922" s="4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5" t="s">
        <v>548</v>
      </c>
      <c r="D923" s="86"/>
      <c r="E923" s="81"/>
      <c r="F923" s="5"/>
      <c r="G923" s="5"/>
      <c r="H923" s="5"/>
      <c r="I923" s="5"/>
      <c r="J923" s="5"/>
      <c r="K923" s="5"/>
      <c r="L923" s="5"/>
      <c r="M923" s="5"/>
      <c r="N923" s="4"/>
      <c r="O923" s="4"/>
      <c r="P923" s="4"/>
      <c r="Q923" s="5"/>
      <c r="R923" s="5"/>
      <c r="S923" s="5"/>
      <c r="T923" s="5"/>
      <c r="U923" s="5"/>
      <c r="V923" s="82"/>
    </row>
    <row r="924" customFormat="false" ht="13.5" hidden="false" customHeight="true" outlineLevel="0" collapsed="false">
      <c r="A924" s="68"/>
      <c r="B924" s="69"/>
      <c r="C924" s="5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N926" s="4"/>
      <c r="O926" s="4"/>
      <c r="P926" s="4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5" t="s">
        <v>548</v>
      </c>
      <c r="D927" s="86"/>
      <c r="E927" s="81"/>
      <c r="F927" s="5"/>
      <c r="G927" s="5"/>
      <c r="H927" s="5"/>
      <c r="I927" s="5"/>
      <c r="J927" s="5"/>
      <c r="K927" s="5"/>
      <c r="L927" s="5"/>
      <c r="M927" s="5"/>
      <c r="N927" s="4"/>
      <c r="O927" s="4"/>
      <c r="P927" s="4"/>
      <c r="Q927" s="5"/>
      <c r="R927" s="5"/>
      <c r="S927" s="5"/>
      <c r="T927" s="5"/>
      <c r="U927" s="5"/>
      <c r="V927" s="82"/>
    </row>
    <row r="928" customFormat="false" ht="13.5" hidden="false" customHeight="true" outlineLevel="0" collapsed="false">
      <c r="A928" s="68"/>
      <c r="B928" s="69"/>
      <c r="C928" s="5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N930" s="4"/>
      <c r="O930" s="4"/>
      <c r="P930" s="4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5" t="s">
        <v>548</v>
      </c>
      <c r="D931" s="86"/>
      <c r="E931" s="81"/>
      <c r="F931" s="5"/>
      <c r="G931" s="5"/>
      <c r="H931" s="5"/>
      <c r="I931" s="5"/>
      <c r="J931" s="5"/>
      <c r="K931" s="5"/>
      <c r="L931" s="5"/>
      <c r="M931" s="5"/>
      <c r="N931" s="4"/>
      <c r="O931" s="4"/>
      <c r="P931" s="4"/>
      <c r="Q931" s="5"/>
      <c r="R931" s="5"/>
      <c r="S931" s="5"/>
      <c r="T931" s="5"/>
      <c r="U931" s="5"/>
      <c r="V931" s="82"/>
    </row>
    <row r="932" customFormat="false" ht="13.5" hidden="false" customHeight="true" outlineLevel="0" collapsed="false">
      <c r="A932" s="68"/>
      <c r="B932" s="69"/>
      <c r="C932" s="5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N934" s="4"/>
      <c r="O934" s="4"/>
      <c r="P934" s="4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5" t="s">
        <v>548</v>
      </c>
      <c r="D935" s="86"/>
      <c r="E935" s="81"/>
      <c r="F935" s="5"/>
      <c r="G935" s="5"/>
      <c r="H935" s="5"/>
      <c r="I935" s="5"/>
      <c r="J935" s="5"/>
      <c r="K935" s="5"/>
      <c r="L935" s="5"/>
      <c r="M935" s="5"/>
      <c r="N935" s="4"/>
      <c r="O935" s="4"/>
      <c r="P935" s="4"/>
      <c r="Q935" s="5"/>
      <c r="R935" s="5"/>
      <c r="S935" s="5"/>
      <c r="T935" s="5"/>
      <c r="U935" s="5"/>
      <c r="V935" s="82"/>
    </row>
    <row r="936" customFormat="false" ht="13.5" hidden="false" customHeight="true" outlineLevel="0" collapsed="false">
      <c r="A936" s="68"/>
      <c r="B936" s="69"/>
      <c r="C936" s="5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N938" s="4"/>
      <c r="O938" s="4"/>
      <c r="P938" s="4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5" t="s">
        <v>548</v>
      </c>
      <c r="D939" s="86"/>
      <c r="E939" s="81"/>
      <c r="F939" s="5"/>
      <c r="G939" s="5"/>
      <c r="H939" s="5"/>
      <c r="I939" s="5"/>
      <c r="J939" s="5"/>
      <c r="K939" s="5"/>
      <c r="L939" s="5"/>
      <c r="M939" s="5"/>
      <c r="N939" s="4"/>
      <c r="O939" s="4"/>
      <c r="P939" s="4"/>
      <c r="Q939" s="5"/>
      <c r="R939" s="5"/>
      <c r="S939" s="5"/>
      <c r="T939" s="5"/>
      <c r="U939" s="5"/>
      <c r="V939" s="82"/>
    </row>
    <row r="940" customFormat="false" ht="13.5" hidden="false" customHeight="true" outlineLevel="0" collapsed="false">
      <c r="A940" s="68"/>
      <c r="B940" s="69"/>
      <c r="C940" s="5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N942" s="4"/>
      <c r="O942" s="4"/>
      <c r="P942" s="4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</row>
    <row r="944" customFormat="false" ht="13.5" hidden="false" customHeight="true" outlineLevel="0" collapsed="false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</row>
    <row r="945" customFormat="false" ht="13.5" hidden="false" customHeight="true" outlineLevel="0" collapsed="false"/>
  </sheetData>
  <mergeCells count="782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D406:D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D690:D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D718:D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D754:D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D794:D797"/>
    <mergeCell ref="E794:E797"/>
    <mergeCell ref="A798:A801"/>
    <mergeCell ref="B798:B801"/>
    <mergeCell ref="E798:E801"/>
    <mergeCell ref="A802:A805"/>
    <mergeCell ref="B802:B805"/>
    <mergeCell ref="D802:D805"/>
    <mergeCell ref="E802:E805"/>
    <mergeCell ref="A806:A809"/>
    <mergeCell ref="B806:B809"/>
    <mergeCell ref="D806:D809"/>
    <mergeCell ref="E806:E809"/>
    <mergeCell ref="A810:A813"/>
    <mergeCell ref="B810:B813"/>
    <mergeCell ref="D810:D813"/>
    <mergeCell ref="E810:E813"/>
    <mergeCell ref="A814:A817"/>
    <mergeCell ref="B814:B817"/>
    <mergeCell ref="D814:D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D826:D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D890:D893"/>
    <mergeCell ref="E890:E893"/>
    <mergeCell ref="A894:A897"/>
    <mergeCell ref="B894:B897"/>
    <mergeCell ref="E894:E897"/>
    <mergeCell ref="A898:A901"/>
    <mergeCell ref="B898:B901"/>
    <mergeCell ref="D898:D901"/>
    <mergeCell ref="E898:E901"/>
    <mergeCell ref="A902:A905"/>
    <mergeCell ref="B902:B905"/>
    <mergeCell ref="D902:D905"/>
    <mergeCell ref="E902:E905"/>
    <mergeCell ref="A906:A909"/>
    <mergeCell ref="B906:B909"/>
    <mergeCell ref="D906:D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E22" activeCellId="0" sqref="E22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71"/>
    <col collapsed="false" customWidth="true" hidden="false" outlineLevel="0" max="3" min="3" style="0" width="30.57"/>
    <col collapsed="false" customWidth="true" hidden="false" outlineLevel="0" max="4" min="4" style="0" width="45.14"/>
    <col collapsed="false" customWidth="true" hidden="false" outlineLevel="0" max="5" min="5" style="0" width="33.57"/>
    <col collapsed="false" customWidth="true" hidden="false" outlineLevel="0" max="6" min="6" style="0" width="25"/>
    <col collapsed="false" customWidth="true" hidden="false" outlineLevel="0" max="7" min="7" style="0" width="21.43"/>
    <col collapsed="false" customWidth="true" hidden="false" outlineLevel="0" max="8" min="8" style="0" width="16.29"/>
    <col collapsed="false" customWidth="true" hidden="false" outlineLevel="0" max="9" min="9" style="0" width="16.71"/>
    <col collapsed="false" customWidth="true" hidden="false" outlineLevel="0" max="11" min="10" style="0" width="15.71"/>
    <col collapsed="false" customWidth="true" hidden="false" outlineLevel="0" max="12" min="12" style="0" width="12.29"/>
    <col collapsed="false" customWidth="true" hidden="false" outlineLevel="0" max="13" min="13" style="0" width="12.42"/>
    <col collapsed="false" customWidth="true" hidden="false" outlineLevel="0" max="14" min="14" style="0" width="13"/>
    <col collapsed="false" customWidth="true" hidden="false" outlineLevel="0" max="15" min="15" style="0" width="13.29"/>
    <col collapsed="false" customWidth="true" hidden="false" outlineLevel="0" max="16" min="16" style="0" width="12.86"/>
    <col collapsed="false" customWidth="true" hidden="false" outlineLevel="0" max="17" min="17" style="0" width="15.57"/>
    <col collapsed="false" customWidth="true" hidden="false" outlineLevel="0" max="18" min="18" style="0" width="21"/>
    <col collapsed="false" customWidth="true" hidden="false" outlineLevel="0" max="19" min="19" style="0" width="27.29"/>
    <col collapsed="false" customWidth="true" hidden="false" outlineLevel="0" max="20" min="20" style="0" width="39.14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F2" s="4"/>
      <c r="G2" s="5"/>
      <c r="H2" s="5"/>
      <c r="I2" s="5"/>
      <c r="J2" s="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3.5" hidden="false" customHeight="true" outlineLevel="0" collapsed="false">
      <c r="A3" s="68"/>
      <c r="B3" s="69"/>
      <c r="C3" s="5" t="s">
        <v>548</v>
      </c>
      <c r="D3" s="71"/>
      <c r="E3" s="71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3.5" hidden="false" customHeight="true" outlineLevel="0" collapsed="false">
      <c r="A4" s="68"/>
      <c r="B4" s="69"/>
      <c r="C4" s="5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customFormat="false" ht="13.5" hidden="false" customHeight="true" outlineLevel="0" collapsed="false">
      <c r="A7" s="68"/>
      <c r="B7" s="69"/>
      <c r="C7" s="5" t="s">
        <v>548</v>
      </c>
      <c r="D7" s="71"/>
      <c r="E7" s="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customFormat="false" ht="13.5" hidden="false" customHeight="true" outlineLevel="0" collapsed="false">
      <c r="A8" s="68"/>
      <c r="B8" s="69"/>
      <c r="C8" s="5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N10" s="4"/>
      <c r="O10" s="4"/>
      <c r="P10" s="4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5" t="s">
        <v>548</v>
      </c>
      <c r="D11" s="71"/>
      <c r="E11" s="71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customFormat="false" ht="13.5" hidden="false" customHeight="true" outlineLevel="0" collapsed="false">
      <c r="A12" s="68"/>
      <c r="B12" s="69"/>
      <c r="C12" s="5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customFormat="false" ht="13.5" hidden="false" customHeight="true" outlineLevel="0" collapsed="false">
      <c r="A15" s="68"/>
      <c r="B15" s="69"/>
      <c r="C15" s="5" t="s">
        <v>548</v>
      </c>
      <c r="D15" s="71"/>
      <c r="E15" s="71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3.5" hidden="false" customHeight="true" outlineLevel="0" collapsed="false">
      <c r="A16" s="68"/>
      <c r="B16" s="69"/>
      <c r="C16" s="5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/>
      <c r="E18" s="72"/>
      <c r="F18" s="79"/>
      <c r="G18" s="79"/>
      <c r="H18" s="79"/>
      <c r="I18" s="79"/>
      <c r="J18" s="79"/>
      <c r="K18" s="79"/>
      <c r="L18" s="79"/>
      <c r="M18" s="79"/>
      <c r="N18" s="4"/>
      <c r="O18" s="4"/>
      <c r="P18" s="4"/>
      <c r="Q18" s="79"/>
      <c r="R18" s="79"/>
      <c r="S18" s="79"/>
      <c r="T18" s="79"/>
      <c r="U18" s="79"/>
      <c r="V18" s="80"/>
    </row>
    <row r="19" customFormat="false" ht="13.5" hidden="false" customHeight="true" outlineLevel="0" collapsed="false">
      <c r="A19" s="68"/>
      <c r="B19" s="69"/>
      <c r="C19" s="5" t="s">
        <v>548</v>
      </c>
      <c r="D19" s="71"/>
      <c r="E19" s="71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customFormat="false" ht="13.5" hidden="false" customHeight="true" outlineLevel="0" collapsed="false">
      <c r="A20" s="68"/>
      <c r="B20" s="69"/>
      <c r="C20" s="5" t="s">
        <v>549</v>
      </c>
      <c r="D20" s="71"/>
      <c r="E20" s="71"/>
      <c r="F20" s="73" t="str">
        <f aca="false">IFERROR((F19-F18)/F18,"")</f>
        <v/>
      </c>
      <c r="G20" s="73" t="str">
        <f aca="false">IFERROR((G19-G18)/G18,"")</f>
        <v/>
      </c>
      <c r="H20" s="73" t="str">
        <f aca="false">IFERROR((H19-H18)/H18,"")</f>
        <v/>
      </c>
      <c r="I20" s="73" t="str">
        <f aca="false">IFERROR((I19-I18)/I18,"")</f>
        <v/>
      </c>
      <c r="J20" s="73" t="str">
        <f aca="false">IFERROR((J19-J18)/J18,"")</f>
        <v/>
      </c>
      <c r="K20" s="73" t="str">
        <f aca="false">IFERROR((K19-K18)/K18,"")</f>
        <v/>
      </c>
      <c r="L20" s="73" t="str">
        <f aca="false">IFERROR((L19-L18)/L18,"")</f>
        <v/>
      </c>
      <c r="M20" s="73" t="str">
        <f aca="false">IFERROR((M19-M18)/M18,"")</f>
        <v/>
      </c>
      <c r="N20" s="39" t="str">
        <f aca="false">IFERROR((N19-N18)/N18,"")</f>
        <v/>
      </c>
      <c r="O20" s="39" t="str">
        <f aca="false">IFERROR((O19-O18)/O18,"")</f>
        <v/>
      </c>
      <c r="P20" s="39" t="str">
        <f aca="false">IFERROR((P19-P18)/P18,"")</f>
        <v/>
      </c>
      <c r="Q20" s="73" t="str">
        <f aca="false">IFERROR((Q19-Q18)/Q18,"")</f>
        <v/>
      </c>
      <c r="R20" s="73" t="str">
        <f aca="false">IFERROR((R19-R18)/R18,"")</f>
        <v/>
      </c>
      <c r="S20" s="73" t="str">
        <f aca="false">IFERROR((S19-S18)/S18,"")</f>
        <v/>
      </c>
      <c r="T20" s="73" t="str">
        <f aca="false">IFERROR((T19-T18)/T18,"")</f>
        <v/>
      </c>
      <c r="U20" s="73" t="str">
        <f aca="false">IFERROR((U19-U18)/U18,"")</f>
        <v/>
      </c>
      <c r="V20" s="74" t="str">
        <f aca="false">IFERROR((V19-V18)/V18,"")</f>
        <v/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str">
        <f aca="false">IFERROR(SQRT(2*(F19-F18)^2/(F19+F18)),"")</f>
        <v/>
      </c>
      <c r="G21" s="76" t="str">
        <f aca="false">IFERROR(SQRT(2*(G19-G18)^2/(G19+G18)),"")</f>
        <v/>
      </c>
      <c r="H21" s="76" t="str">
        <f aca="false">IFERROR(SQRT(2*(H19-H18)^2/(H19+H18)),"")</f>
        <v/>
      </c>
      <c r="I21" s="76" t="str">
        <f aca="false">IFERROR(SQRT(2*(I19-I18)^2/(I19+I18)),"")</f>
        <v/>
      </c>
      <c r="J21" s="76" t="str">
        <f aca="false">IFERROR(SQRT(2*(J19-J18)^2/(J19+J18)),"")</f>
        <v/>
      </c>
      <c r="K21" s="76" t="str">
        <f aca="false">IFERROR(SQRT(2*(K19-K18)^2/(K19+K18)),"")</f>
        <v/>
      </c>
      <c r="L21" s="76" t="str">
        <f aca="false">IFERROR(SQRT(2*(L19-L18)^2/(L19+L18)),"")</f>
        <v/>
      </c>
      <c r="M21" s="76" t="str">
        <f aca="false">IFERROR(SQRT(2*(M19-M18)^2/(M19+M18)),"")</f>
        <v/>
      </c>
      <c r="N21" s="77" t="str">
        <f aca="false">IFERROR(SQRT(2*(N19-N18)^2/(N19+N18)),"")</f>
        <v/>
      </c>
      <c r="O21" s="77" t="str">
        <f aca="false">IFERROR(SQRT(2*(O19-O18)^2/(O19+O18)),"")</f>
        <v/>
      </c>
      <c r="P21" s="77" t="str">
        <f aca="false">IFERROR(SQRT(2*(P19-P18)^2/(P19+P18)),"")</f>
        <v/>
      </c>
      <c r="Q21" s="76" t="str">
        <f aca="false">IFERROR(SQRT(2*(Q19-Q18)^2/(Q19+Q18)),"")</f>
        <v/>
      </c>
      <c r="R21" s="76" t="str">
        <f aca="false">IFERROR(SQRT(2*(R19-R18)^2/(R19+R18)),"")</f>
        <v/>
      </c>
      <c r="S21" s="76" t="str">
        <f aca="false">IFERROR(SQRT(2*(S19-S18)^2/(S19+S18)),"")</f>
        <v/>
      </c>
      <c r="T21" s="76" t="str">
        <f aca="false">IFERROR(SQRT(2*(T19-T18)^2/(T19+T18)),"")</f>
        <v/>
      </c>
      <c r="U21" s="76" t="str">
        <f aca="false">IFERROR(SQRT(2*(U19-U18)^2/(U19+U18)),"")</f>
        <v/>
      </c>
      <c r="V21" s="78" t="str">
        <f aca="false">IFERROR(SQRT(2*(V19-V18)^2/(V19+V18)),"")</f>
        <v/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/>
      <c r="E22" s="72"/>
      <c r="F22" s="79"/>
      <c r="G22" s="79"/>
      <c r="H22" s="79"/>
      <c r="I22" s="79"/>
      <c r="J22" s="79"/>
      <c r="K22" s="79"/>
      <c r="L22" s="79"/>
      <c r="M22" s="79"/>
      <c r="N22" s="4"/>
      <c r="O22" s="4"/>
      <c r="P22" s="4"/>
      <c r="Q22" s="79"/>
      <c r="R22" s="79"/>
      <c r="S22" s="79"/>
      <c r="T22" s="79"/>
      <c r="U22" s="79"/>
      <c r="V22" s="80"/>
    </row>
    <row r="23" customFormat="false" ht="13.5" hidden="false" customHeight="true" outlineLevel="0" collapsed="false">
      <c r="A23" s="68"/>
      <c r="B23" s="69"/>
      <c r="C23" s="5" t="s">
        <v>548</v>
      </c>
      <c r="D23" s="71"/>
      <c r="E23" s="71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3.5" hidden="false" customHeight="true" outlineLevel="0" collapsed="false">
      <c r="A24" s="68"/>
      <c r="B24" s="69"/>
      <c r="C24" s="5" t="s">
        <v>549</v>
      </c>
      <c r="D24" s="71"/>
      <c r="E24" s="71"/>
      <c r="F24" s="73" t="str">
        <f aca="false">IFERROR((F23-F22)/F22,"")</f>
        <v/>
      </c>
      <c r="G24" s="73" t="str">
        <f aca="false">IFERROR((G23-G22)/G22,"")</f>
        <v/>
      </c>
      <c r="H24" s="73" t="str">
        <f aca="false">IFERROR((H23-H22)/H22,"")</f>
        <v/>
      </c>
      <c r="I24" s="73" t="str">
        <f aca="false">IFERROR((I23-I22)/I22,"")</f>
        <v/>
      </c>
      <c r="J24" s="73" t="str">
        <f aca="false">IFERROR((J23-J22)/J22,"")</f>
        <v/>
      </c>
      <c r="K24" s="73" t="str">
        <f aca="false">IFERROR((K23-K22)/K22,"")</f>
        <v/>
      </c>
      <c r="L24" s="73" t="str">
        <f aca="false">IFERROR((L23-L22)/L22,"")</f>
        <v/>
      </c>
      <c r="M24" s="73" t="str">
        <f aca="false">IFERROR((M23-M22)/M22,"")</f>
        <v/>
      </c>
      <c r="N24" s="39" t="str">
        <f aca="false">IFERROR((N23-N22)/N22,"")</f>
        <v/>
      </c>
      <c r="O24" s="39" t="str">
        <f aca="false">IFERROR((O23-O22)/O22,"")</f>
        <v/>
      </c>
      <c r="P24" s="39" t="str">
        <f aca="false">IFERROR((P23-P22)/P22,"")</f>
        <v/>
      </c>
      <c r="Q24" s="73" t="str">
        <f aca="false">IFERROR((Q23-Q22)/Q22,"")</f>
        <v/>
      </c>
      <c r="R24" s="73" t="str">
        <f aca="false">IFERROR((R23-R22)/R22,"")</f>
        <v/>
      </c>
      <c r="S24" s="73" t="str">
        <f aca="false">IFERROR((S23-S22)/S22,"")</f>
        <v/>
      </c>
      <c r="T24" s="73" t="str">
        <f aca="false">IFERROR((T23-T22)/T22,"")</f>
        <v/>
      </c>
      <c r="U24" s="73" t="str">
        <f aca="false">IFERROR((U23-U22)/U22,"")</f>
        <v/>
      </c>
      <c r="V24" s="74" t="str">
        <f aca="false">IFERROR((V23-V22)/V22,"")</f>
        <v/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str">
        <f aca="false">IFERROR(SQRT(2*(F23-F22)^2/(F23+F22)),"")</f>
        <v/>
      </c>
      <c r="G25" s="76" t="str">
        <f aca="false">IFERROR(SQRT(2*(G23-G22)^2/(G23+G22)),"")</f>
        <v/>
      </c>
      <c r="H25" s="76" t="str">
        <f aca="false">IFERROR(SQRT(2*(H23-H22)^2/(H23+H22)),"")</f>
        <v/>
      </c>
      <c r="I25" s="76" t="str">
        <f aca="false">IFERROR(SQRT(2*(I23-I22)^2/(I23+I22)),"")</f>
        <v/>
      </c>
      <c r="J25" s="76" t="str">
        <f aca="false">IFERROR(SQRT(2*(J23-J22)^2/(J23+J22)),"")</f>
        <v/>
      </c>
      <c r="K25" s="76" t="str">
        <f aca="false">IFERROR(SQRT(2*(K23-K22)^2/(K23+K22)),"")</f>
        <v/>
      </c>
      <c r="L25" s="76" t="str">
        <f aca="false">IFERROR(SQRT(2*(L23-L22)^2/(L23+L22)),"")</f>
        <v/>
      </c>
      <c r="M25" s="76" t="str">
        <f aca="false">IFERROR(SQRT(2*(M23-M22)^2/(M23+M22)),"")</f>
        <v/>
      </c>
      <c r="N25" s="77" t="str">
        <f aca="false">IFERROR(SQRT(2*(N23-N22)^2/(N23+N22)),"")</f>
        <v/>
      </c>
      <c r="O25" s="77" t="str">
        <f aca="false">IFERROR(SQRT(2*(O23-O22)^2/(O23+O22)),"")</f>
        <v/>
      </c>
      <c r="P25" s="77" t="str">
        <f aca="false">IFERROR(SQRT(2*(P23-P22)^2/(P23+P22)),"")</f>
        <v/>
      </c>
      <c r="Q25" s="76" t="str">
        <f aca="false">IFERROR(SQRT(2*(Q23-Q22)^2/(Q23+Q22)),"")</f>
        <v/>
      </c>
      <c r="R25" s="76" t="str">
        <f aca="false">IFERROR(SQRT(2*(R23-R22)^2/(R23+R22)),"")</f>
        <v/>
      </c>
      <c r="S25" s="76" t="str">
        <f aca="false">IFERROR(SQRT(2*(S23-S22)^2/(S23+S22)),"")</f>
        <v/>
      </c>
      <c r="T25" s="76" t="str">
        <f aca="false">IFERROR(SQRT(2*(T23-T22)^2/(T23+T22)),"")</f>
        <v/>
      </c>
      <c r="U25" s="76" t="str">
        <f aca="false">IFERROR(SQRT(2*(U23-U22)^2/(U23+U22)),"")</f>
        <v/>
      </c>
      <c r="V25" s="78" t="str">
        <f aca="false">IFERROR(SQRT(2*(V23-V22)^2/(V23+V22)),"")</f>
        <v/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N26" s="4"/>
      <c r="O26" s="4"/>
      <c r="P26" s="4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5" t="s">
        <v>548</v>
      </c>
      <c r="D27" s="81"/>
      <c r="E27" s="8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3.5" hidden="false" customHeight="true" outlineLevel="0" collapsed="false">
      <c r="A28" s="68"/>
      <c r="B28" s="69"/>
      <c r="C28" s="5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81"/>
      <c r="E30" s="81"/>
      <c r="F30" s="79"/>
      <c r="G30" s="79"/>
      <c r="H30" s="79"/>
      <c r="I30" s="79"/>
      <c r="J30" s="79"/>
      <c r="K30" s="79"/>
      <c r="L30" s="79"/>
      <c r="M30" s="79"/>
      <c r="N30" s="4"/>
      <c r="O30" s="4"/>
      <c r="P30" s="4"/>
      <c r="Q30" s="79"/>
      <c r="R30" s="79"/>
      <c r="S30" s="79"/>
      <c r="T30" s="79"/>
      <c r="U30" s="79"/>
      <c r="V30" s="80"/>
    </row>
    <row r="31" customFormat="false" ht="13.5" hidden="false" customHeight="true" outlineLevel="0" collapsed="false">
      <c r="A31" s="68"/>
      <c r="B31" s="69"/>
      <c r="C31" s="5" t="s">
        <v>548</v>
      </c>
      <c r="D31" s="81"/>
      <c r="E31" s="8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customFormat="false" ht="13.5" hidden="false" customHeight="true" outlineLevel="0" collapsed="false">
      <c r="A32" s="68"/>
      <c r="B32" s="69"/>
      <c r="C32" s="5" t="s">
        <v>549</v>
      </c>
      <c r="D32" s="81"/>
      <c r="E32" s="81"/>
      <c r="F32" s="73" t="str">
        <f aca="false">IFERROR((F31-F30)/F30,"")</f>
        <v/>
      </c>
      <c r="G32" s="73" t="str">
        <f aca="false">IFERROR((G31-G30)/G30,"")</f>
        <v/>
      </c>
      <c r="H32" s="73" t="str">
        <f aca="false">IFERROR((H31-H30)/H30,"")</f>
        <v/>
      </c>
      <c r="I32" s="73" t="str">
        <f aca="false">IFERROR((I31-I30)/I30,"")</f>
        <v/>
      </c>
      <c r="J32" s="73" t="str">
        <f aca="false">IFERROR((J31-J30)/J30,"")</f>
        <v/>
      </c>
      <c r="K32" s="73" t="str">
        <f aca="false">IFERROR((K31-K30)/K30,"")</f>
        <v/>
      </c>
      <c r="L32" s="73" t="str">
        <f aca="false">IFERROR((L31-L30)/L30,"")</f>
        <v/>
      </c>
      <c r="M32" s="73" t="str">
        <f aca="false">IFERROR((M31-M30)/M30,"")</f>
        <v/>
      </c>
      <c r="N32" s="39" t="str">
        <f aca="false">IFERROR((N31-N30)/N30,"")</f>
        <v/>
      </c>
      <c r="O32" s="39" t="str">
        <f aca="false">IFERROR((O31-O30)/O30,"")</f>
        <v/>
      </c>
      <c r="P32" s="39" t="str">
        <f aca="false">IFERROR((P31-P30)/P30,"")</f>
        <v/>
      </c>
      <c r="Q32" s="73" t="str">
        <f aca="false">IFERROR((Q31-Q30)/Q30,"")</f>
        <v/>
      </c>
      <c r="R32" s="73" t="str">
        <f aca="false">IFERROR((R31-R30)/R30,"")</f>
        <v/>
      </c>
      <c r="S32" s="73" t="str">
        <f aca="false">IFERROR((S31-S30)/S30,"")</f>
        <v/>
      </c>
      <c r="T32" s="73" t="str">
        <f aca="false">IFERROR((T31-T30)/T30,"")</f>
        <v/>
      </c>
      <c r="U32" s="73" t="str">
        <f aca="false">IFERROR((U31-U30)/U30,"")</f>
        <v/>
      </c>
      <c r="V32" s="74" t="str">
        <f aca="false">IFERROR((V31-V30)/V30,"")</f>
        <v/>
      </c>
    </row>
    <row r="33" customFormat="false" ht="13.5" hidden="false" customHeight="true" outlineLevel="0" collapsed="false">
      <c r="A33" s="68"/>
      <c r="B33" s="69"/>
      <c r="C33" s="75" t="s">
        <v>550</v>
      </c>
      <c r="D33" s="81"/>
      <c r="E33" s="81"/>
      <c r="F33" s="76" t="str">
        <f aca="false">IFERROR(SQRT(2*(F31-F30)^2/(F31+F30)),"")</f>
        <v/>
      </c>
      <c r="G33" s="76" t="str">
        <f aca="false">IFERROR(SQRT(2*(G31-G30)^2/(G31+G30)),"")</f>
        <v/>
      </c>
      <c r="H33" s="76" t="str">
        <f aca="false">IFERROR(SQRT(2*(H31-H30)^2/(H31+H30)),"")</f>
        <v/>
      </c>
      <c r="I33" s="76" t="str">
        <f aca="false">IFERROR(SQRT(2*(I31-I30)^2/(I31+I30)),"")</f>
        <v/>
      </c>
      <c r="J33" s="76" t="str">
        <f aca="false">IFERROR(SQRT(2*(J31-J30)^2/(J31+J30)),"")</f>
        <v/>
      </c>
      <c r="K33" s="76" t="str">
        <f aca="false">IFERROR(SQRT(2*(K31-K30)^2/(K31+K30)),"")</f>
        <v/>
      </c>
      <c r="L33" s="76" t="str">
        <f aca="false">IFERROR(SQRT(2*(L31-L30)^2/(L31+L30)),"")</f>
        <v/>
      </c>
      <c r="M33" s="76" t="str">
        <f aca="false">IFERROR(SQRT(2*(M31-M30)^2/(M31+M30)),"")</f>
        <v/>
      </c>
      <c r="N33" s="77" t="str">
        <f aca="false">IFERROR(SQRT(2*(N31-N30)^2/(N31+N30)),"")</f>
        <v/>
      </c>
      <c r="O33" s="77" t="str">
        <f aca="false">IFERROR(SQRT(2*(O31-O30)^2/(O31+O30)),"")</f>
        <v/>
      </c>
      <c r="P33" s="77" t="str">
        <f aca="false">IFERROR(SQRT(2*(P31-P30)^2/(P31+P30)),"")</f>
        <v/>
      </c>
      <c r="Q33" s="76" t="str">
        <f aca="false">IFERROR(SQRT(2*(Q31-Q30)^2/(Q31+Q30)),"")</f>
        <v/>
      </c>
      <c r="R33" s="76" t="str">
        <f aca="false">IFERROR(SQRT(2*(R31-R30)^2/(R31+R30)),"")</f>
        <v/>
      </c>
      <c r="S33" s="76" t="str">
        <f aca="false">IFERROR(SQRT(2*(S31-S30)^2/(S31+S30)),"")</f>
        <v/>
      </c>
      <c r="T33" s="76" t="str">
        <f aca="false">IFERROR(SQRT(2*(T31-T30)^2/(T31+T30)),"")</f>
        <v/>
      </c>
      <c r="U33" s="76" t="str">
        <f aca="false">IFERROR(SQRT(2*(U31-U30)^2/(U31+U30)),"")</f>
        <v/>
      </c>
      <c r="V33" s="78" t="str">
        <f aca="false">IFERROR(SQRT(2*(V31-V30)^2/(V31+V30)),"")</f>
        <v/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/>
      <c r="E34" s="72"/>
      <c r="F34" s="79"/>
      <c r="G34" s="79"/>
      <c r="H34" s="79"/>
      <c r="I34" s="79"/>
      <c r="J34" s="79"/>
      <c r="K34" s="79"/>
      <c r="L34" s="79"/>
      <c r="M34" s="79"/>
      <c r="N34" s="4"/>
      <c r="O34" s="4"/>
      <c r="P34" s="4"/>
      <c r="Q34" s="79"/>
      <c r="R34" s="79"/>
      <c r="S34" s="79"/>
      <c r="T34" s="79"/>
      <c r="U34" s="79"/>
      <c r="V34" s="80"/>
    </row>
    <row r="35" customFormat="false" ht="13.5" hidden="false" customHeight="true" outlineLevel="0" collapsed="false">
      <c r="A35" s="68"/>
      <c r="B35" s="69"/>
      <c r="C35" s="5" t="s">
        <v>548</v>
      </c>
      <c r="D35" s="71"/>
      <c r="E35" s="71"/>
      <c r="F35" s="5"/>
      <c r="G35" s="5"/>
      <c r="H35" s="5"/>
      <c r="I35" s="5"/>
      <c r="J35" s="5"/>
      <c r="K35" s="5"/>
      <c r="L35" s="5"/>
      <c r="M35" s="5"/>
      <c r="N35" s="4"/>
      <c r="O35" s="4"/>
      <c r="P35" s="4"/>
      <c r="Q35" s="5"/>
      <c r="R35" s="5"/>
      <c r="S35" s="5"/>
      <c r="T35" s="5"/>
      <c r="U35" s="5"/>
      <c r="V35" s="82"/>
    </row>
    <row r="36" customFormat="false" ht="13.5" hidden="false" customHeight="true" outlineLevel="0" collapsed="false">
      <c r="A36" s="68"/>
      <c r="B36" s="69"/>
      <c r="C36" s="5" t="s">
        <v>549</v>
      </c>
      <c r="D36" s="71"/>
      <c r="E36" s="71"/>
      <c r="F36" s="73" t="str">
        <f aca="false">IFERROR((F35-F34)/F34,"")</f>
        <v/>
      </c>
      <c r="G36" s="73" t="str">
        <f aca="false">IFERROR((G35-G34)/G34,"")</f>
        <v/>
      </c>
      <c r="H36" s="73" t="str">
        <f aca="false">IFERROR((H35-H34)/H34,"")</f>
        <v/>
      </c>
      <c r="I36" s="73" t="str">
        <f aca="false">IFERROR((I35-I34)/I34,"")</f>
        <v/>
      </c>
      <c r="J36" s="73" t="str">
        <f aca="false">IFERROR((J35-J34)/J34,"")</f>
        <v/>
      </c>
      <c r="K36" s="73" t="str">
        <f aca="false">IFERROR((K35-K34)/K34,"")</f>
        <v/>
      </c>
      <c r="L36" s="73" t="str">
        <f aca="false">IFERROR((L35-L34)/L34,"")</f>
        <v/>
      </c>
      <c r="M36" s="73" t="str">
        <f aca="false">IFERROR((M35-M34)/M34,"")</f>
        <v/>
      </c>
      <c r="N36" s="39" t="str">
        <f aca="false">IFERROR((N35-N34)/N34,"")</f>
        <v/>
      </c>
      <c r="O36" s="39" t="str">
        <f aca="false">IFERROR((O35-O34)/O34,"")</f>
        <v/>
      </c>
      <c r="P36" s="39" t="str">
        <f aca="false">IFERROR((P35-P34)/P34,"")</f>
        <v/>
      </c>
      <c r="Q36" s="73" t="str">
        <f aca="false">IFERROR((Q35-Q34)/Q34,"")</f>
        <v/>
      </c>
      <c r="R36" s="73" t="str">
        <f aca="false">IFERROR((R35-R34)/R34,"")</f>
        <v/>
      </c>
      <c r="S36" s="73" t="str">
        <f aca="false">IFERROR((S35-S34)/S34,"")</f>
        <v/>
      </c>
      <c r="T36" s="73" t="str">
        <f aca="false">IFERROR((T35-T34)/T34,"")</f>
        <v/>
      </c>
      <c r="U36" s="73" t="str">
        <f aca="false">IFERROR((U35-U34)/U34,"")</f>
        <v/>
      </c>
      <c r="V36" s="74" t="str">
        <f aca="false">IFERROR((V35-V34)/V34,"")</f>
        <v/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str">
        <f aca="false">IFERROR(SQRT(2*(F35-F34)^2/(F35+F34)),"")</f>
        <v/>
      </c>
      <c r="G37" s="76" t="str">
        <f aca="false">IFERROR(SQRT(2*(G35-G34)^2/(G35+G34)),"")</f>
        <v/>
      </c>
      <c r="H37" s="76" t="str">
        <f aca="false">IFERROR(SQRT(2*(H35-H34)^2/(H35+H34)),"")</f>
        <v/>
      </c>
      <c r="I37" s="76" t="str">
        <f aca="false">IFERROR(SQRT(2*(I35-I34)^2/(I35+I34)),"")</f>
        <v/>
      </c>
      <c r="J37" s="76" t="str">
        <f aca="false">IFERROR(SQRT(2*(J35-J34)^2/(J35+J34)),"")</f>
        <v/>
      </c>
      <c r="K37" s="76" t="str">
        <f aca="false">IFERROR(SQRT(2*(K35-K34)^2/(K35+K34)),"")</f>
        <v/>
      </c>
      <c r="L37" s="76" t="str">
        <f aca="false">IFERROR(SQRT(2*(L35-L34)^2/(L35+L34)),"")</f>
        <v/>
      </c>
      <c r="M37" s="76" t="str">
        <f aca="false">IFERROR(SQRT(2*(M35-M34)^2/(M35+M34)),"")</f>
        <v/>
      </c>
      <c r="N37" s="77" t="str">
        <f aca="false">IFERROR(SQRT(2*(N35-N34)^2/(N35+N34)),"")</f>
        <v/>
      </c>
      <c r="O37" s="77" t="str">
        <f aca="false">IFERROR(SQRT(2*(O35-O34)^2/(O35+O34)),"")</f>
        <v/>
      </c>
      <c r="P37" s="77" t="str">
        <f aca="false">IFERROR(SQRT(2*(P35-P34)^2/(P35+P34)),"")</f>
        <v/>
      </c>
      <c r="Q37" s="76" t="str">
        <f aca="false">IFERROR(SQRT(2*(Q35-Q34)^2/(Q35+Q34)),"")</f>
        <v/>
      </c>
      <c r="R37" s="76" t="str">
        <f aca="false">IFERROR(SQRT(2*(R35-R34)^2/(R35+R34)),"")</f>
        <v/>
      </c>
      <c r="S37" s="76" t="str">
        <f aca="false">IFERROR(SQRT(2*(S35-S34)^2/(S35+S34)),"")</f>
        <v/>
      </c>
      <c r="T37" s="76" t="str">
        <f aca="false">IFERROR(SQRT(2*(T35-T34)^2/(T35+T34)),"")</f>
        <v/>
      </c>
      <c r="U37" s="76" t="str">
        <f aca="false">IFERROR(SQRT(2*(U35-U34)^2/(U35+U34)),"")</f>
        <v/>
      </c>
      <c r="V37" s="78" t="str">
        <f aca="false">IFERROR(SQRT(2*(V35-V34)^2/(V35+V34)),"")</f>
        <v/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3.5" hidden="false" customHeight="true" outlineLevel="0" collapsed="false">
      <c r="A39" s="68"/>
      <c r="B39" s="69"/>
      <c r="C39" s="5" t="s">
        <v>548</v>
      </c>
      <c r="D39" s="71"/>
      <c r="E39" s="7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customFormat="false" ht="13.5" hidden="false" customHeight="true" outlineLevel="0" collapsed="false">
      <c r="A40" s="68"/>
      <c r="B40" s="69"/>
      <c r="C40" s="5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customFormat="false" ht="13.5" hidden="false" customHeight="true" outlineLevel="0" collapsed="false">
      <c r="A43" s="68"/>
      <c r="B43" s="69"/>
      <c r="C43" s="5" t="s">
        <v>548</v>
      </c>
      <c r="D43" s="71"/>
      <c r="E43" s="7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3.5" hidden="false" customHeight="true" outlineLevel="0" collapsed="false">
      <c r="A44" s="68"/>
      <c r="B44" s="69"/>
      <c r="C44" s="5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3.5" hidden="false" customHeight="true" outlineLevel="0" collapsed="false">
      <c r="A47" s="68"/>
      <c r="B47" s="69"/>
      <c r="C47" s="5" t="s">
        <v>548</v>
      </c>
      <c r="D47" s="71"/>
      <c r="E47" s="7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3.5" hidden="false" customHeight="true" outlineLevel="0" collapsed="false">
      <c r="A48" s="68"/>
      <c r="B48" s="69"/>
      <c r="C48" s="5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3.5" hidden="false" customHeight="true" outlineLevel="0" collapsed="false">
      <c r="A51" s="68"/>
      <c r="B51" s="69"/>
      <c r="C51" s="5" t="s">
        <v>548</v>
      </c>
      <c r="D51" s="71"/>
      <c r="E51" s="7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3.5" hidden="false" customHeight="true" outlineLevel="0" collapsed="false">
      <c r="A52" s="68"/>
      <c r="B52" s="69"/>
      <c r="C52" s="5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N54" s="4"/>
      <c r="O54" s="4"/>
      <c r="P54" s="4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5" t="s">
        <v>548</v>
      </c>
      <c r="D55" s="81"/>
      <c r="E55" s="81"/>
      <c r="F55" s="5"/>
      <c r="G55" s="5"/>
      <c r="H55" s="5"/>
      <c r="I55" s="5"/>
      <c r="J55" s="5"/>
      <c r="K55" s="5"/>
      <c r="L55" s="5"/>
      <c r="M55" s="5"/>
      <c r="N55" s="4"/>
      <c r="O55" s="4"/>
      <c r="P55" s="4"/>
      <c r="Q55" s="5"/>
      <c r="R55" s="5"/>
      <c r="S55" s="5"/>
      <c r="T55" s="5"/>
      <c r="U55" s="5"/>
      <c r="V55" s="82"/>
    </row>
    <row r="56" customFormat="false" ht="13.5" hidden="false" customHeight="true" outlineLevel="0" collapsed="false">
      <c r="A56" s="68"/>
      <c r="B56" s="69"/>
      <c r="C56" s="5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N58" s="4"/>
      <c r="O58" s="4"/>
      <c r="P58" s="4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5" t="s">
        <v>548</v>
      </c>
      <c r="D59" s="81"/>
      <c r="E59" s="81"/>
      <c r="F59" s="5"/>
      <c r="G59" s="5"/>
      <c r="H59" s="5"/>
      <c r="I59" s="5"/>
      <c r="J59" s="5"/>
      <c r="K59" s="5"/>
      <c r="L59" s="5"/>
      <c r="M59" s="5"/>
      <c r="N59" s="4"/>
      <c r="O59" s="4"/>
      <c r="P59" s="4"/>
      <c r="Q59" s="5"/>
      <c r="R59" s="5"/>
      <c r="S59" s="5"/>
      <c r="T59" s="5"/>
      <c r="U59" s="5"/>
      <c r="V59" s="82"/>
    </row>
    <row r="60" customFormat="false" ht="13.5" hidden="false" customHeight="true" outlineLevel="0" collapsed="false">
      <c r="A60" s="68"/>
      <c r="B60" s="69"/>
      <c r="C60" s="5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N62" s="4"/>
      <c r="O62" s="4"/>
      <c r="P62" s="4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5" t="s">
        <v>548</v>
      </c>
      <c r="D63" s="81"/>
      <c r="E63" s="81"/>
      <c r="F63" s="5"/>
      <c r="G63" s="5"/>
      <c r="H63" s="5"/>
      <c r="I63" s="5"/>
      <c r="J63" s="5"/>
      <c r="K63" s="5"/>
      <c r="L63" s="5"/>
      <c r="M63" s="5"/>
      <c r="N63" s="4"/>
      <c r="O63" s="4"/>
      <c r="P63" s="4"/>
      <c r="Q63" s="5"/>
      <c r="R63" s="5"/>
      <c r="S63" s="5"/>
      <c r="T63" s="5"/>
      <c r="U63" s="5"/>
      <c r="V63" s="82"/>
    </row>
    <row r="64" customFormat="false" ht="13.5" hidden="false" customHeight="true" outlineLevel="0" collapsed="false">
      <c r="A64" s="68"/>
      <c r="B64" s="69"/>
      <c r="C64" s="5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N66" s="4"/>
      <c r="O66" s="4"/>
      <c r="P66" s="4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5" t="s">
        <v>548</v>
      </c>
      <c r="D67" s="81"/>
      <c r="E67" s="81"/>
      <c r="F67" s="5"/>
      <c r="G67" s="5"/>
      <c r="H67" s="5"/>
      <c r="I67" s="5"/>
      <c r="J67" s="5"/>
      <c r="K67" s="5"/>
      <c r="L67" s="5"/>
      <c r="M67" s="5"/>
      <c r="N67" s="4"/>
      <c r="O67" s="4"/>
      <c r="P67" s="4"/>
      <c r="Q67" s="5"/>
      <c r="R67" s="5"/>
      <c r="S67" s="5"/>
      <c r="T67" s="5"/>
      <c r="U67" s="5"/>
      <c r="V67" s="82"/>
    </row>
    <row r="68" customFormat="false" ht="13.5" hidden="false" customHeight="true" outlineLevel="0" collapsed="false">
      <c r="A68" s="68"/>
      <c r="B68" s="69"/>
      <c r="C68" s="5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3.5" hidden="false" customHeight="true" outlineLevel="0" collapsed="false">
      <c r="A71" s="68"/>
      <c r="B71" s="69"/>
      <c r="C71" s="5" t="s">
        <v>548</v>
      </c>
      <c r="D71" s="71"/>
      <c r="E71" s="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3.5" hidden="false" customHeight="true" outlineLevel="0" collapsed="false">
      <c r="A72" s="68"/>
      <c r="B72" s="69"/>
      <c r="C72" s="5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81"/>
      <c r="E74" s="81"/>
      <c r="F74" s="79"/>
      <c r="G74" s="79"/>
      <c r="H74" s="79"/>
      <c r="I74" s="79"/>
      <c r="J74" s="79"/>
      <c r="K74" s="79"/>
      <c r="L74" s="79"/>
      <c r="M74" s="79"/>
      <c r="N74" s="4"/>
      <c r="O74" s="4"/>
      <c r="P74" s="4"/>
      <c r="Q74" s="79"/>
      <c r="R74" s="79"/>
      <c r="S74" s="79"/>
      <c r="T74" s="79"/>
      <c r="U74" s="79"/>
      <c r="V74" s="80"/>
    </row>
    <row r="75" customFormat="false" ht="13.5" hidden="false" customHeight="true" outlineLevel="0" collapsed="false">
      <c r="A75" s="68"/>
      <c r="B75" s="69"/>
      <c r="C75" s="5" t="s">
        <v>548</v>
      </c>
      <c r="D75" s="81"/>
      <c r="E75" s="81"/>
      <c r="F75" s="5"/>
      <c r="G75" s="5"/>
      <c r="H75" s="5"/>
      <c r="I75" s="5"/>
      <c r="J75" s="5"/>
      <c r="K75" s="5"/>
      <c r="L75" s="5"/>
      <c r="M75" s="5"/>
      <c r="N75" s="4"/>
      <c r="O75" s="4"/>
      <c r="P75" s="4"/>
      <c r="Q75" s="5"/>
      <c r="R75" s="5"/>
      <c r="S75" s="5"/>
      <c r="T75" s="5"/>
      <c r="U75" s="5"/>
      <c r="V75" s="82"/>
    </row>
    <row r="76" customFormat="false" ht="13.5" hidden="false" customHeight="true" outlineLevel="0" collapsed="false">
      <c r="A76" s="68"/>
      <c r="B76" s="69"/>
      <c r="C76" s="5" t="s">
        <v>549</v>
      </c>
      <c r="D76" s="81"/>
      <c r="E76" s="81"/>
      <c r="F76" s="73" t="str">
        <f aca="false">IFERROR((F75-F74)/F74,"")</f>
        <v/>
      </c>
      <c r="G76" s="73" t="str">
        <f aca="false">IFERROR((G75-G74)/G74,"")</f>
        <v/>
      </c>
      <c r="H76" s="73" t="str">
        <f aca="false">IFERROR((H75-H74)/H74,"")</f>
        <v/>
      </c>
      <c r="I76" s="73" t="str">
        <f aca="false">IFERROR((I75-I74)/I74,"")</f>
        <v/>
      </c>
      <c r="J76" s="73" t="str">
        <f aca="false">IFERROR((J75-J74)/J74,"")</f>
        <v/>
      </c>
      <c r="K76" s="73" t="str">
        <f aca="false">IFERROR((K75-K74)/K74,"")</f>
        <v/>
      </c>
      <c r="L76" s="73" t="str">
        <f aca="false">IFERROR((L75-L74)/L74,"")</f>
        <v/>
      </c>
      <c r="M76" s="73" t="str">
        <f aca="false">IFERROR((M75-M74)/M74,"")</f>
        <v/>
      </c>
      <c r="N76" s="39" t="str">
        <f aca="false">IFERROR((N75-N74)/N74,"")</f>
        <v/>
      </c>
      <c r="O76" s="39" t="str">
        <f aca="false">IFERROR((O75-O74)/O74,"")</f>
        <v/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str">
        <f aca="false">IFERROR((S75-S74)/S74,"")</f>
        <v/>
      </c>
      <c r="T76" s="73" t="str">
        <f aca="false">IFERROR((T75-T74)/T74,"")</f>
        <v/>
      </c>
      <c r="U76" s="73" t="str">
        <f aca="false">IFERROR((U75-U74)/U74,"")</f>
        <v/>
      </c>
      <c r="V76" s="74" t="str">
        <f aca="false">IFERROR((V75-V74)/V74,"")</f>
        <v/>
      </c>
    </row>
    <row r="77" customFormat="false" ht="13.5" hidden="false" customHeight="true" outlineLevel="0" collapsed="false">
      <c r="A77" s="68"/>
      <c r="B77" s="69"/>
      <c r="C77" s="75" t="s">
        <v>550</v>
      </c>
      <c r="D77" s="81"/>
      <c r="E77" s="81"/>
      <c r="F77" s="76" t="str">
        <f aca="false">IFERROR(SQRT(2*(F75-F74)^2/(F75+F74)),"")</f>
        <v/>
      </c>
      <c r="G77" s="76" t="str">
        <f aca="false">IFERROR(SQRT(2*(G75-G74)^2/(G75+G74)),"")</f>
        <v/>
      </c>
      <c r="H77" s="76" t="str">
        <f aca="false">IFERROR(SQRT(2*(H75-H74)^2/(H75+H74)),"")</f>
        <v/>
      </c>
      <c r="I77" s="76" t="str">
        <f aca="false">IFERROR(SQRT(2*(I75-I74)^2/(I75+I74)),"")</f>
        <v/>
      </c>
      <c r="J77" s="76" t="str">
        <f aca="false">IFERROR(SQRT(2*(J75-J74)^2/(J75+J74)),"")</f>
        <v/>
      </c>
      <c r="K77" s="76" t="str">
        <f aca="false">IFERROR(SQRT(2*(K75-K74)^2/(K75+K74)),"")</f>
        <v/>
      </c>
      <c r="L77" s="76" t="str">
        <f aca="false">IFERROR(SQRT(2*(L75-L74)^2/(L75+L74)),"")</f>
        <v/>
      </c>
      <c r="M77" s="76" t="str">
        <f aca="false">IFERROR(SQRT(2*(M75-M74)^2/(M75+M74)),"")</f>
        <v/>
      </c>
      <c r="N77" s="83" t="str">
        <f aca="false">IFERROR(SQRT(2*(N75-N74)^2/(N75+N74)),"")</f>
        <v/>
      </c>
      <c r="O77" s="83" t="str">
        <f aca="false">IFERROR(SQRT(2*(O75-O74)^2/(O75+O74)),"")</f>
        <v/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str">
        <f aca="false">IFERROR(SQRT(2*(S75-S74)^2/(S75+S74)),"")</f>
        <v/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str">
        <f aca="false">IFERROR(SQRT(2*(V75-V74)^2/(V75+V74)),"")</f>
        <v/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81"/>
      <c r="E78" s="81"/>
      <c r="F78" s="70"/>
      <c r="G78" s="70"/>
      <c r="H78" s="70"/>
      <c r="I78" s="70"/>
      <c r="J78" s="70"/>
      <c r="K78" s="70"/>
      <c r="L78" s="70"/>
      <c r="M78" s="70"/>
      <c r="N78" s="4"/>
      <c r="O78" s="4"/>
      <c r="P78" s="4"/>
      <c r="Q78" s="70"/>
      <c r="R78" s="70"/>
      <c r="S78" s="70"/>
      <c r="T78" s="70"/>
      <c r="U78" s="70"/>
      <c r="V78" s="84"/>
    </row>
    <row r="79" customFormat="false" ht="13.5" hidden="false" customHeight="true" outlineLevel="0" collapsed="false">
      <c r="A79" s="68"/>
      <c r="B79" s="69"/>
      <c r="C79" s="5" t="s">
        <v>548</v>
      </c>
      <c r="D79" s="81"/>
      <c r="E79" s="81"/>
      <c r="F79" s="5"/>
      <c r="G79" s="5"/>
      <c r="H79" s="5"/>
      <c r="I79" s="5"/>
      <c r="J79" s="5"/>
      <c r="K79" s="5"/>
      <c r="L79" s="5"/>
      <c r="M79" s="5"/>
      <c r="N79" s="4"/>
      <c r="O79" s="4"/>
      <c r="P79" s="4"/>
      <c r="Q79" s="5"/>
      <c r="R79" s="5"/>
      <c r="S79" s="5"/>
      <c r="T79" s="5"/>
      <c r="U79" s="5"/>
      <c r="V79" s="82"/>
    </row>
    <row r="80" customFormat="false" ht="13.5" hidden="false" customHeight="true" outlineLevel="0" collapsed="false">
      <c r="A80" s="68"/>
      <c r="B80" s="69"/>
      <c r="C80" s="5" t="s">
        <v>549</v>
      </c>
      <c r="D80" s="81"/>
      <c r="E80" s="81"/>
      <c r="F80" s="73" t="str">
        <f aca="false">IFERROR((F79-F78)/F78,"")</f>
        <v/>
      </c>
      <c r="G80" s="73" t="str">
        <f aca="false">IFERROR((G79-G78)/G78,"")</f>
        <v/>
      </c>
      <c r="H80" s="73" t="str">
        <f aca="false">IFERROR((H79-H78)/H78,"")</f>
        <v/>
      </c>
      <c r="I80" s="73" t="str">
        <f aca="false">IFERROR((I79-I78)/I78,"")</f>
        <v/>
      </c>
      <c r="J80" s="73" t="str">
        <f aca="false">IFERROR((J79-J78)/J78,"")</f>
        <v/>
      </c>
      <c r="K80" s="73" t="str">
        <f aca="false">IFERROR((K79-K78)/K78,"")</f>
        <v/>
      </c>
      <c r="L80" s="73" t="str">
        <f aca="false">IFERROR((L79-L78)/L78,"")</f>
        <v/>
      </c>
      <c r="M80" s="73" t="str">
        <f aca="false">IFERROR((M79-M78)/M78,"")</f>
        <v/>
      </c>
      <c r="N80" s="39" t="str">
        <f aca="false">IFERROR((N79-N78)/N78,"")</f>
        <v/>
      </c>
      <c r="O80" s="39" t="str">
        <f aca="false">IFERROR((O79-O78)/O78,"")</f>
        <v/>
      </c>
      <c r="P80" s="39" t="str">
        <f aca="false">IFERROR((P79-P78)/P78,"")</f>
        <v/>
      </c>
      <c r="Q80" s="73" t="str">
        <f aca="false">IFERROR((Q79-Q78)/Q78,"")</f>
        <v/>
      </c>
      <c r="R80" s="73" t="str">
        <f aca="false">IFERROR((R79-R78)/R78,"")</f>
        <v/>
      </c>
      <c r="S80" s="73" t="str">
        <f aca="false">IFERROR((S79-S78)/S78,"")</f>
        <v/>
      </c>
      <c r="T80" s="73" t="str">
        <f aca="false">IFERROR((T79-T78)/T78,"")</f>
        <v/>
      </c>
      <c r="U80" s="73" t="str">
        <f aca="false">IFERROR((U79-U78)/U78,"")</f>
        <v/>
      </c>
      <c r="V80" s="74" t="str">
        <f aca="false">IFERROR((V79-V78)/V78,"")</f>
        <v/>
      </c>
    </row>
    <row r="81" customFormat="false" ht="13.5" hidden="false" customHeight="true" outlineLevel="0" collapsed="false">
      <c r="A81" s="68"/>
      <c r="B81" s="69"/>
      <c r="C81" s="75" t="s">
        <v>550</v>
      </c>
      <c r="D81" s="81"/>
      <c r="E81" s="81"/>
      <c r="F81" s="76" t="str">
        <f aca="false">IFERROR(SQRT(2*(F79-F78)^2/(F79+F78)),"")</f>
        <v/>
      </c>
      <c r="G81" s="76" t="str">
        <f aca="false">IFERROR(SQRT(2*(G79-G78)^2/(G79+G78)),"")</f>
        <v/>
      </c>
      <c r="H81" s="76" t="str">
        <f aca="false">IFERROR(SQRT(2*(H79-H78)^2/(H79+H78)),"")</f>
        <v/>
      </c>
      <c r="I81" s="76" t="str">
        <f aca="false">IFERROR(SQRT(2*(I79-I78)^2/(I79+I78)),"")</f>
        <v/>
      </c>
      <c r="J81" s="76" t="str">
        <f aca="false">IFERROR(SQRT(2*(J79-J78)^2/(J79+J78)),"")</f>
        <v/>
      </c>
      <c r="K81" s="76" t="str">
        <f aca="false">IFERROR(SQRT(2*(K79-K78)^2/(K79+K78)),"")</f>
        <v/>
      </c>
      <c r="L81" s="76" t="str">
        <f aca="false">IFERROR(SQRT(2*(L79-L78)^2/(L79+L78)),"")</f>
        <v/>
      </c>
      <c r="M81" s="76" t="str">
        <f aca="false">IFERROR(SQRT(2*(M79-M78)^2/(M79+M78)),"")</f>
        <v/>
      </c>
      <c r="N81" s="83" t="str">
        <f aca="false">IFERROR(SQRT(2*(N79-N78)^2/(N79+N78)),"")</f>
        <v/>
      </c>
      <c r="O81" s="83" t="str">
        <f aca="false">IFERROR(SQRT(2*(O79-O78)^2/(O79+O78)),"")</f>
        <v/>
      </c>
      <c r="P81" s="83" t="str">
        <f aca="false">IFERROR(SQRT(2*(P79-P78)^2/(P79+P78)),"")</f>
        <v/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str">
        <f aca="false">IFERROR(SQRT(2*(S79-S78)^2/(S79+S78)),"")</f>
        <v/>
      </c>
      <c r="T81" s="76" t="str">
        <f aca="false">IFERROR(SQRT(2*(T79-T78)^2/(T79+T78)),"")</f>
        <v/>
      </c>
      <c r="U81" s="76" t="str">
        <f aca="false">IFERROR(SQRT(2*(U79-U78)^2/(U79+U78)),"")</f>
        <v/>
      </c>
      <c r="V81" s="78" t="str">
        <f aca="false">IFERROR(SQRT(2*(V79-V78)^2/(V79+V78)),"")</f>
        <v/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N82" s="4"/>
      <c r="O82" s="4"/>
      <c r="P82" s="4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5" t="s">
        <v>548</v>
      </c>
      <c r="D83" s="81"/>
      <c r="E83" s="81"/>
      <c r="F83" s="5"/>
      <c r="G83" s="5"/>
      <c r="H83" s="5"/>
      <c r="I83" s="5"/>
      <c r="J83" s="5"/>
      <c r="K83" s="5"/>
      <c r="L83" s="5"/>
      <c r="M83" s="5"/>
      <c r="N83" s="4"/>
      <c r="O83" s="4"/>
      <c r="P83" s="4"/>
      <c r="Q83" s="5"/>
      <c r="R83" s="5"/>
      <c r="S83" s="5"/>
      <c r="T83" s="5"/>
      <c r="U83" s="5"/>
      <c r="V83" s="82"/>
    </row>
    <row r="84" customFormat="false" ht="13.5" hidden="false" customHeight="true" outlineLevel="0" collapsed="false">
      <c r="A84" s="68"/>
      <c r="B84" s="69"/>
      <c r="C84" s="5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N86" s="4"/>
      <c r="O86" s="4"/>
      <c r="P86" s="4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5" t="s">
        <v>548</v>
      </c>
      <c r="D87" s="81"/>
      <c r="E87" s="81"/>
      <c r="F87" s="5"/>
      <c r="G87" s="5"/>
      <c r="H87" s="5"/>
      <c r="I87" s="5"/>
      <c r="J87" s="5"/>
      <c r="K87" s="5"/>
      <c r="L87" s="5"/>
      <c r="M87" s="5"/>
      <c r="N87" s="4"/>
      <c r="O87" s="4"/>
      <c r="P87" s="4"/>
      <c r="Q87" s="5"/>
      <c r="R87" s="5"/>
      <c r="S87" s="5"/>
      <c r="T87" s="5"/>
      <c r="U87" s="5"/>
      <c r="V87" s="82"/>
    </row>
    <row r="88" customFormat="false" ht="13.5" hidden="false" customHeight="true" outlineLevel="0" collapsed="false">
      <c r="A88" s="68"/>
      <c r="B88" s="69"/>
      <c r="C88" s="5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N90" s="4"/>
      <c r="O90" s="4"/>
      <c r="P90" s="4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5" t="s">
        <v>548</v>
      </c>
      <c r="D91" s="81"/>
      <c r="E91" s="81"/>
      <c r="F91" s="5"/>
      <c r="G91" s="5"/>
      <c r="H91" s="5"/>
      <c r="I91" s="5"/>
      <c r="J91" s="5"/>
      <c r="K91" s="5"/>
      <c r="L91" s="5"/>
      <c r="M91" s="5"/>
      <c r="N91" s="4"/>
      <c r="O91" s="4"/>
      <c r="P91" s="4"/>
      <c r="Q91" s="5"/>
      <c r="R91" s="5"/>
      <c r="S91" s="5"/>
      <c r="T91" s="5"/>
      <c r="U91" s="5"/>
      <c r="V91" s="82"/>
    </row>
    <row r="92" customFormat="false" ht="13.5" hidden="false" customHeight="true" outlineLevel="0" collapsed="false">
      <c r="A92" s="68"/>
      <c r="B92" s="69"/>
      <c r="C92" s="5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N94" s="4"/>
      <c r="O94" s="4"/>
      <c r="P94" s="4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5" t="s">
        <v>548</v>
      </c>
      <c r="D95" s="81"/>
      <c r="E95" s="81"/>
      <c r="F95" s="5"/>
      <c r="G95" s="5"/>
      <c r="H95" s="5"/>
      <c r="I95" s="5"/>
      <c r="J95" s="5"/>
      <c r="K95" s="5"/>
      <c r="L95" s="5"/>
      <c r="M95" s="5"/>
      <c r="N95" s="4"/>
      <c r="O95" s="4"/>
      <c r="P95" s="4"/>
      <c r="Q95" s="5"/>
      <c r="R95" s="5"/>
      <c r="S95" s="5"/>
      <c r="T95" s="5"/>
      <c r="U95" s="5"/>
      <c r="V95" s="82"/>
    </row>
    <row r="96" customFormat="false" ht="13.5" hidden="false" customHeight="true" outlineLevel="0" collapsed="false">
      <c r="A96" s="68"/>
      <c r="B96" s="69"/>
      <c r="C96" s="5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N98" s="4"/>
      <c r="O98" s="4"/>
      <c r="P98" s="4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5" t="s">
        <v>548</v>
      </c>
      <c r="D99" s="81"/>
      <c r="E99" s="81"/>
      <c r="F99" s="5"/>
      <c r="G99" s="5"/>
      <c r="H99" s="5"/>
      <c r="I99" s="5"/>
      <c r="J99" s="5"/>
      <c r="K99" s="5"/>
      <c r="L99" s="5"/>
      <c r="M99" s="5"/>
      <c r="N99" s="4"/>
      <c r="O99" s="4"/>
      <c r="P99" s="4"/>
      <c r="Q99" s="5"/>
      <c r="R99" s="5"/>
      <c r="S99" s="5"/>
      <c r="T99" s="5"/>
      <c r="U99" s="5"/>
      <c r="V99" s="82"/>
    </row>
    <row r="100" customFormat="false" ht="13.5" hidden="false" customHeight="true" outlineLevel="0" collapsed="false">
      <c r="A100" s="68"/>
      <c r="B100" s="69"/>
      <c r="C100" s="5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N102" s="4"/>
      <c r="O102" s="4"/>
      <c r="P102" s="4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5" t="s">
        <v>548</v>
      </c>
      <c r="D103" s="81"/>
      <c r="E103" s="81"/>
      <c r="F103" s="5"/>
      <c r="G103" s="5"/>
      <c r="H103" s="5"/>
      <c r="I103" s="5"/>
      <c r="J103" s="5"/>
      <c r="K103" s="5"/>
      <c r="L103" s="5"/>
      <c r="M103" s="5"/>
      <c r="N103" s="4"/>
      <c r="O103" s="4"/>
      <c r="P103" s="4"/>
      <c r="Q103" s="5"/>
      <c r="R103" s="5"/>
      <c r="S103" s="5"/>
      <c r="T103" s="5"/>
      <c r="U103" s="5"/>
      <c r="V103" s="82"/>
    </row>
    <row r="104" customFormat="false" ht="13.5" hidden="false" customHeight="true" outlineLevel="0" collapsed="false">
      <c r="A104" s="68"/>
      <c r="B104" s="69"/>
      <c r="C104" s="5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N106" s="4"/>
      <c r="O106" s="4"/>
      <c r="P106" s="4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5" t="s">
        <v>548</v>
      </c>
      <c r="D107" s="81"/>
      <c r="E107" s="81"/>
      <c r="F107" s="5"/>
      <c r="G107" s="5"/>
      <c r="H107" s="5"/>
      <c r="I107" s="5"/>
      <c r="J107" s="5"/>
      <c r="K107" s="5"/>
      <c r="L107" s="5"/>
      <c r="M107" s="5"/>
      <c r="N107" s="4"/>
      <c r="O107" s="4"/>
      <c r="P107" s="4"/>
      <c r="Q107" s="5"/>
      <c r="R107" s="5"/>
      <c r="S107" s="5"/>
      <c r="T107" s="5"/>
      <c r="U107" s="5"/>
      <c r="V107" s="82"/>
    </row>
    <row r="108" customFormat="false" ht="13.5" hidden="false" customHeight="true" outlineLevel="0" collapsed="false">
      <c r="A108" s="68"/>
      <c r="B108" s="69"/>
      <c r="C108" s="5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/>
      <c r="E110" s="7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customFormat="false" ht="13.5" hidden="false" customHeight="true" outlineLevel="0" collapsed="false">
      <c r="A111" s="68"/>
      <c r="B111" s="69"/>
      <c r="C111" s="5" t="s">
        <v>548</v>
      </c>
      <c r="D111" s="71"/>
      <c r="E111" s="71"/>
      <c r="F111" s="5"/>
      <c r="G111" s="5"/>
      <c r="H111" s="5"/>
      <c r="I111" s="5"/>
      <c r="J111" s="5"/>
      <c r="K111" s="5"/>
      <c r="L111" s="5"/>
      <c r="M111" s="5"/>
      <c r="N111" s="4"/>
      <c r="O111" s="4"/>
      <c r="P111" s="4"/>
      <c r="Q111" s="5"/>
      <c r="R111" s="5"/>
      <c r="S111" s="5"/>
      <c r="T111" s="5"/>
      <c r="U111" s="5"/>
      <c r="V111" s="82"/>
    </row>
    <row r="112" customFormat="false" ht="13.5" hidden="false" customHeight="true" outlineLevel="0" collapsed="false">
      <c r="A112" s="68"/>
      <c r="B112" s="69"/>
      <c r="C112" s="5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3.5" hidden="false" customHeight="true" outlineLevel="0" collapsed="false">
      <c r="A115" s="68"/>
      <c r="B115" s="69"/>
      <c r="C115" s="5" t="s">
        <v>548</v>
      </c>
      <c r="D115" s="71"/>
      <c r="E115" s="71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customFormat="false" ht="13.5" hidden="false" customHeight="true" outlineLevel="0" collapsed="false">
      <c r="A116" s="68"/>
      <c r="B116" s="69"/>
      <c r="C116" s="5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N118" s="4"/>
      <c r="O118" s="4"/>
      <c r="P118" s="4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5" t="s">
        <v>548</v>
      </c>
      <c r="D119" s="81"/>
      <c r="E119" s="81"/>
      <c r="F119" s="5"/>
      <c r="G119" s="5"/>
      <c r="H119" s="5"/>
      <c r="I119" s="5"/>
      <c r="J119" s="5"/>
      <c r="K119" s="5"/>
      <c r="L119" s="5"/>
      <c r="M119" s="5"/>
      <c r="N119" s="4"/>
      <c r="O119" s="4"/>
      <c r="P119" s="4"/>
      <c r="Q119" s="5"/>
      <c r="R119" s="5"/>
      <c r="S119" s="5"/>
      <c r="T119" s="5"/>
      <c r="U119" s="5"/>
      <c r="V119" s="82"/>
    </row>
    <row r="120" customFormat="false" ht="13.5" hidden="false" customHeight="true" outlineLevel="0" collapsed="false">
      <c r="A120" s="68"/>
      <c r="B120" s="69"/>
      <c r="C120" s="5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N122" s="4"/>
      <c r="O122" s="4"/>
      <c r="P122" s="4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5" t="s">
        <v>548</v>
      </c>
      <c r="D123" s="81"/>
      <c r="E123" s="81"/>
      <c r="F123" s="5"/>
      <c r="G123" s="5"/>
      <c r="H123" s="5"/>
      <c r="I123" s="5"/>
      <c r="J123" s="5"/>
      <c r="K123" s="5"/>
      <c r="L123" s="5"/>
      <c r="M123" s="5"/>
      <c r="N123" s="4"/>
      <c r="O123" s="4"/>
      <c r="P123" s="4"/>
      <c r="Q123" s="5"/>
      <c r="R123" s="5"/>
      <c r="S123" s="5"/>
      <c r="T123" s="5"/>
      <c r="U123" s="5"/>
      <c r="V123" s="82"/>
    </row>
    <row r="124" customFormat="false" ht="13.5" hidden="false" customHeight="true" outlineLevel="0" collapsed="false">
      <c r="A124" s="68"/>
      <c r="B124" s="69"/>
      <c r="C124" s="5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N126" s="4"/>
      <c r="O126" s="4"/>
      <c r="P126" s="4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5" t="s">
        <v>548</v>
      </c>
      <c r="D127" s="81"/>
      <c r="E127" s="81"/>
      <c r="F127" s="5"/>
      <c r="G127" s="5"/>
      <c r="H127" s="5"/>
      <c r="I127" s="5"/>
      <c r="J127" s="5"/>
      <c r="K127" s="5"/>
      <c r="L127" s="5"/>
      <c r="M127" s="5"/>
      <c r="N127" s="4"/>
      <c r="O127" s="4"/>
      <c r="P127" s="4"/>
      <c r="Q127" s="5"/>
      <c r="R127" s="5"/>
      <c r="S127" s="5"/>
      <c r="T127" s="5"/>
      <c r="U127" s="5"/>
      <c r="V127" s="82"/>
    </row>
    <row r="128" customFormat="false" ht="13.5" hidden="false" customHeight="true" outlineLevel="0" collapsed="false">
      <c r="A128" s="68"/>
      <c r="B128" s="69"/>
      <c r="C128" s="5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N130" s="4"/>
      <c r="O130" s="4"/>
      <c r="P130" s="4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5" t="s">
        <v>548</v>
      </c>
      <c r="D131" s="81"/>
      <c r="E131" s="81"/>
      <c r="F131" s="5"/>
      <c r="G131" s="5"/>
      <c r="H131" s="5"/>
      <c r="I131" s="5"/>
      <c r="J131" s="5"/>
      <c r="K131" s="5"/>
      <c r="L131" s="5"/>
      <c r="M131" s="5"/>
      <c r="N131" s="4"/>
      <c r="O131" s="4"/>
      <c r="P131" s="4"/>
      <c r="Q131" s="5"/>
      <c r="R131" s="5"/>
      <c r="S131" s="5"/>
      <c r="T131" s="5"/>
      <c r="U131" s="5"/>
      <c r="V131" s="82"/>
    </row>
    <row r="132" customFormat="false" ht="13.5" hidden="false" customHeight="true" outlineLevel="0" collapsed="false">
      <c r="A132" s="68"/>
      <c r="B132" s="69"/>
      <c r="C132" s="5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N134" s="4"/>
      <c r="O134" s="4"/>
      <c r="P134" s="4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5" t="s">
        <v>548</v>
      </c>
      <c r="D135" s="81"/>
      <c r="E135" s="81"/>
      <c r="F135" s="5"/>
      <c r="G135" s="5"/>
      <c r="H135" s="5"/>
      <c r="I135" s="5"/>
      <c r="J135" s="5"/>
      <c r="K135" s="5"/>
      <c r="L135" s="5"/>
      <c r="M135" s="5"/>
      <c r="N135" s="4"/>
      <c r="O135" s="4"/>
      <c r="P135" s="4"/>
      <c r="Q135" s="5"/>
      <c r="R135" s="5"/>
      <c r="S135" s="5"/>
      <c r="T135" s="5"/>
      <c r="U135" s="5"/>
      <c r="V135" s="82"/>
    </row>
    <row r="136" customFormat="false" ht="13.5" hidden="false" customHeight="true" outlineLevel="0" collapsed="false">
      <c r="A136" s="68"/>
      <c r="B136" s="69"/>
      <c r="C136" s="5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N138" s="4"/>
      <c r="O138" s="4"/>
      <c r="P138" s="4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5" t="s">
        <v>548</v>
      </c>
      <c r="D139" s="86"/>
      <c r="E139" s="81"/>
      <c r="F139" s="5"/>
      <c r="G139" s="5"/>
      <c r="H139" s="5"/>
      <c r="I139" s="5"/>
      <c r="J139" s="5"/>
      <c r="K139" s="5"/>
      <c r="L139" s="5"/>
      <c r="M139" s="5"/>
      <c r="N139" s="4"/>
      <c r="O139" s="4"/>
      <c r="P139" s="4"/>
      <c r="Q139" s="5"/>
      <c r="R139" s="5"/>
      <c r="S139" s="5"/>
      <c r="T139" s="5"/>
      <c r="U139" s="5"/>
      <c r="V139" s="82"/>
    </row>
    <row r="140" customFormat="false" ht="13.5" hidden="false" customHeight="true" outlineLevel="0" collapsed="false">
      <c r="A140" s="68"/>
      <c r="B140" s="69"/>
      <c r="C140" s="5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N142" s="4"/>
      <c r="O142" s="4"/>
      <c r="P142" s="4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5" t="s">
        <v>548</v>
      </c>
      <c r="D143" s="86"/>
      <c r="E143" s="81"/>
      <c r="F143" s="5"/>
      <c r="G143" s="5"/>
      <c r="H143" s="5"/>
      <c r="I143" s="5"/>
      <c r="J143" s="5"/>
      <c r="K143" s="5"/>
      <c r="L143" s="5"/>
      <c r="M143" s="5"/>
      <c r="N143" s="4"/>
      <c r="O143" s="4"/>
      <c r="P143" s="4"/>
      <c r="Q143" s="5"/>
      <c r="R143" s="5"/>
      <c r="S143" s="5"/>
      <c r="T143" s="5"/>
      <c r="U143" s="5"/>
      <c r="V143" s="82"/>
    </row>
    <row r="144" customFormat="false" ht="13.5" hidden="false" customHeight="true" outlineLevel="0" collapsed="false">
      <c r="A144" s="68"/>
      <c r="B144" s="69"/>
      <c r="C144" s="5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N146" s="4"/>
      <c r="O146" s="4"/>
      <c r="P146" s="4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5" t="s">
        <v>548</v>
      </c>
      <c r="D147" s="86"/>
      <c r="E147" s="81"/>
      <c r="F147" s="5"/>
      <c r="G147" s="5"/>
      <c r="H147" s="5"/>
      <c r="I147" s="5"/>
      <c r="J147" s="5"/>
      <c r="K147" s="5"/>
      <c r="L147" s="5"/>
      <c r="M147" s="5"/>
      <c r="N147" s="4"/>
      <c r="O147" s="4"/>
      <c r="P147" s="4"/>
      <c r="Q147" s="5"/>
      <c r="R147" s="5"/>
      <c r="S147" s="5"/>
      <c r="T147" s="5"/>
      <c r="U147" s="5"/>
      <c r="V147" s="82"/>
    </row>
    <row r="148" customFormat="false" ht="13.5" hidden="false" customHeight="true" outlineLevel="0" collapsed="false">
      <c r="A148" s="68"/>
      <c r="B148" s="69"/>
      <c r="C148" s="5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3.5" hidden="false" customHeight="true" outlineLevel="0" collapsed="false">
      <c r="A151" s="68"/>
      <c r="B151" s="69"/>
      <c r="C151" s="5" t="s">
        <v>548</v>
      </c>
      <c r="D151" s="71"/>
      <c r="E151" s="71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customFormat="false" ht="13.5" hidden="false" customHeight="true" outlineLevel="0" collapsed="false">
      <c r="A152" s="68"/>
      <c r="B152" s="69"/>
      <c r="C152" s="5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3.5" hidden="false" customHeight="true" outlineLevel="0" collapsed="false">
      <c r="A155" s="68"/>
      <c r="B155" s="69"/>
      <c r="C155" s="5" t="s">
        <v>548</v>
      </c>
      <c r="D155" s="71"/>
      <c r="E155" s="71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3.5" hidden="false" customHeight="true" outlineLevel="0" collapsed="false">
      <c r="A156" s="68"/>
      <c r="B156" s="69"/>
      <c r="C156" s="5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N158" s="4"/>
      <c r="O158" s="4"/>
      <c r="P158" s="4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5" t="s">
        <v>548</v>
      </c>
      <c r="D159" s="81"/>
      <c r="E159" s="81"/>
      <c r="F159" s="5"/>
      <c r="G159" s="5"/>
      <c r="H159" s="5"/>
      <c r="I159" s="5"/>
      <c r="J159" s="5"/>
      <c r="K159" s="5"/>
      <c r="L159" s="5"/>
      <c r="M159" s="5"/>
      <c r="N159" s="4"/>
      <c r="O159" s="4"/>
      <c r="P159" s="4"/>
      <c r="Q159" s="5"/>
      <c r="R159" s="5"/>
      <c r="S159" s="5"/>
      <c r="T159" s="5"/>
      <c r="U159" s="5"/>
      <c r="V159" s="82"/>
    </row>
    <row r="160" customFormat="false" ht="13.5" hidden="false" customHeight="true" outlineLevel="0" collapsed="false">
      <c r="A160" s="68"/>
      <c r="B160" s="69"/>
      <c r="C160" s="5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3.5" hidden="false" customHeight="true" outlineLevel="0" collapsed="false">
      <c r="A163" s="68"/>
      <c r="B163" s="69"/>
      <c r="C163" s="5" t="s">
        <v>548</v>
      </c>
      <c r="D163" s="71"/>
      <c r="E163" s="71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3.5" hidden="false" customHeight="true" outlineLevel="0" collapsed="false">
      <c r="A164" s="68"/>
      <c r="B164" s="69"/>
      <c r="C164" s="5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N166" s="4"/>
      <c r="O166" s="4"/>
      <c r="P166" s="4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5" t="s">
        <v>548</v>
      </c>
      <c r="D167" s="86"/>
      <c r="E167" s="81"/>
      <c r="F167" s="5"/>
      <c r="G167" s="5"/>
      <c r="H167" s="5"/>
      <c r="I167" s="5"/>
      <c r="J167" s="5"/>
      <c r="K167" s="5"/>
      <c r="L167" s="5"/>
      <c r="M167" s="5"/>
      <c r="N167" s="4"/>
      <c r="O167" s="4"/>
      <c r="P167" s="4"/>
      <c r="Q167" s="5"/>
      <c r="R167" s="5"/>
      <c r="S167" s="5"/>
      <c r="T167" s="5"/>
      <c r="U167" s="5"/>
      <c r="V167" s="82"/>
    </row>
    <row r="168" customFormat="false" ht="13.5" hidden="false" customHeight="true" outlineLevel="0" collapsed="false">
      <c r="A168" s="68"/>
      <c r="B168" s="69"/>
      <c r="C168" s="5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N170" s="4"/>
      <c r="O170" s="4"/>
      <c r="P170" s="4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5" t="s">
        <v>548</v>
      </c>
      <c r="D171" s="86"/>
      <c r="E171" s="81"/>
      <c r="F171" s="5"/>
      <c r="G171" s="5"/>
      <c r="H171" s="5"/>
      <c r="I171" s="5"/>
      <c r="J171" s="5"/>
      <c r="K171" s="5"/>
      <c r="L171" s="5"/>
      <c r="M171" s="5"/>
      <c r="N171" s="4"/>
      <c r="O171" s="4"/>
      <c r="P171" s="4"/>
      <c r="Q171" s="5"/>
      <c r="R171" s="5"/>
      <c r="S171" s="5"/>
      <c r="T171" s="5"/>
      <c r="U171" s="5"/>
      <c r="V171" s="82"/>
    </row>
    <row r="172" customFormat="false" ht="13.5" hidden="false" customHeight="true" outlineLevel="0" collapsed="false">
      <c r="A172" s="68"/>
      <c r="B172" s="69"/>
      <c r="C172" s="5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N174" s="4"/>
      <c r="O174" s="4"/>
      <c r="P174" s="4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5" t="s">
        <v>548</v>
      </c>
      <c r="D175" s="86"/>
      <c r="E175" s="81"/>
      <c r="F175" s="5"/>
      <c r="G175" s="5"/>
      <c r="H175" s="5"/>
      <c r="I175" s="5"/>
      <c r="J175" s="5"/>
      <c r="K175" s="5"/>
      <c r="L175" s="5"/>
      <c r="M175" s="5"/>
      <c r="N175" s="4"/>
      <c r="O175" s="4"/>
      <c r="P175" s="4"/>
      <c r="Q175" s="5"/>
      <c r="R175" s="5"/>
      <c r="S175" s="5"/>
      <c r="T175" s="5"/>
      <c r="U175" s="5"/>
      <c r="V175" s="82"/>
    </row>
    <row r="176" customFormat="false" ht="13.5" hidden="false" customHeight="true" outlineLevel="0" collapsed="false">
      <c r="A176" s="68"/>
      <c r="B176" s="69"/>
      <c r="C176" s="5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N178" s="4"/>
      <c r="O178" s="4"/>
      <c r="P178" s="4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5" t="s">
        <v>548</v>
      </c>
      <c r="D179" s="86"/>
      <c r="E179" s="81"/>
      <c r="F179" s="5"/>
      <c r="G179" s="5"/>
      <c r="H179" s="5"/>
      <c r="I179" s="5"/>
      <c r="J179" s="5"/>
      <c r="K179" s="5"/>
      <c r="L179" s="5"/>
      <c r="M179" s="5"/>
      <c r="N179" s="4"/>
      <c r="O179" s="4"/>
      <c r="P179" s="4"/>
      <c r="Q179" s="5"/>
      <c r="R179" s="5"/>
      <c r="S179" s="5"/>
      <c r="T179" s="5"/>
      <c r="U179" s="5"/>
      <c r="V179" s="82"/>
    </row>
    <row r="180" customFormat="false" ht="13.5" hidden="false" customHeight="true" outlineLevel="0" collapsed="false">
      <c r="A180" s="68"/>
      <c r="B180" s="69"/>
      <c r="C180" s="5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N182" s="4"/>
      <c r="O182" s="4"/>
      <c r="P182" s="4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5" t="s">
        <v>548</v>
      </c>
      <c r="D183" s="86"/>
      <c r="E183" s="81"/>
      <c r="F183" s="5"/>
      <c r="G183" s="5"/>
      <c r="H183" s="5"/>
      <c r="I183" s="5"/>
      <c r="J183" s="5"/>
      <c r="K183" s="5"/>
      <c r="L183" s="5"/>
      <c r="M183" s="5"/>
      <c r="N183" s="4"/>
      <c r="O183" s="4"/>
      <c r="P183" s="4"/>
      <c r="Q183" s="5"/>
      <c r="R183" s="5"/>
      <c r="S183" s="5"/>
      <c r="T183" s="5"/>
      <c r="U183" s="5"/>
      <c r="V183" s="82"/>
    </row>
    <row r="184" customFormat="false" ht="13.5" hidden="false" customHeight="true" outlineLevel="0" collapsed="false">
      <c r="A184" s="68"/>
      <c r="B184" s="69"/>
      <c r="C184" s="5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N186" s="4"/>
      <c r="O186" s="4"/>
      <c r="P186" s="4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5" t="s">
        <v>548</v>
      </c>
      <c r="D187" s="86"/>
      <c r="E187" s="81"/>
      <c r="F187" s="5"/>
      <c r="G187" s="5"/>
      <c r="H187" s="5"/>
      <c r="I187" s="5"/>
      <c r="J187" s="5"/>
      <c r="K187" s="5"/>
      <c r="L187" s="5"/>
      <c r="M187" s="5"/>
      <c r="N187" s="4"/>
      <c r="O187" s="4"/>
      <c r="P187" s="4"/>
      <c r="Q187" s="5"/>
      <c r="R187" s="5"/>
      <c r="S187" s="5"/>
      <c r="T187" s="5"/>
      <c r="U187" s="5"/>
      <c r="V187" s="82"/>
    </row>
    <row r="188" customFormat="false" ht="13.5" hidden="false" customHeight="true" outlineLevel="0" collapsed="false">
      <c r="A188" s="68"/>
      <c r="B188" s="69"/>
      <c r="C188" s="5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3.5" hidden="false" customHeight="true" outlineLevel="0" collapsed="false">
      <c r="A191" s="68"/>
      <c r="B191" s="69"/>
      <c r="C191" s="5" t="s">
        <v>548</v>
      </c>
      <c r="D191" s="71"/>
      <c r="E191" s="71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3.5" hidden="false" customHeight="true" outlineLevel="0" collapsed="false">
      <c r="A192" s="68"/>
      <c r="B192" s="69"/>
      <c r="C192" s="5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N194" s="4"/>
      <c r="O194" s="4"/>
      <c r="P194" s="4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5" t="s">
        <v>548</v>
      </c>
      <c r="D195" s="86"/>
      <c r="E195" s="81"/>
      <c r="F195" s="5"/>
      <c r="G195" s="5"/>
      <c r="H195" s="5"/>
      <c r="I195" s="5"/>
      <c r="J195" s="5"/>
      <c r="K195" s="5"/>
      <c r="L195" s="5"/>
      <c r="M195" s="5"/>
      <c r="N195" s="4"/>
      <c r="O195" s="4"/>
      <c r="P195" s="4"/>
      <c r="Q195" s="5"/>
      <c r="R195" s="5"/>
      <c r="S195" s="5"/>
      <c r="T195" s="5"/>
      <c r="U195" s="5"/>
      <c r="V195" s="82"/>
    </row>
    <row r="196" customFormat="false" ht="13.5" hidden="false" customHeight="true" outlineLevel="0" collapsed="false">
      <c r="A196" s="68"/>
      <c r="B196" s="69"/>
      <c r="C196" s="5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N198" s="4"/>
      <c r="O198" s="4"/>
      <c r="P198" s="4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5" t="s">
        <v>548</v>
      </c>
      <c r="D199" s="86"/>
      <c r="E199" s="81"/>
      <c r="F199" s="5"/>
      <c r="G199" s="5"/>
      <c r="H199" s="5"/>
      <c r="I199" s="5"/>
      <c r="J199" s="5"/>
      <c r="K199" s="5"/>
      <c r="L199" s="5"/>
      <c r="M199" s="5"/>
      <c r="N199" s="4"/>
      <c r="O199" s="4"/>
      <c r="P199" s="4"/>
      <c r="Q199" s="5"/>
      <c r="R199" s="5"/>
      <c r="S199" s="5"/>
      <c r="T199" s="5"/>
      <c r="U199" s="5"/>
      <c r="V199" s="82"/>
    </row>
    <row r="200" customFormat="false" ht="13.5" hidden="false" customHeight="true" outlineLevel="0" collapsed="false">
      <c r="A200" s="68"/>
      <c r="B200" s="69"/>
      <c r="C200" s="5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N202" s="4"/>
      <c r="O202" s="4"/>
      <c r="P202" s="4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5" t="s">
        <v>548</v>
      </c>
      <c r="D203" s="86"/>
      <c r="E203" s="81"/>
      <c r="F203" s="5"/>
      <c r="G203" s="5"/>
      <c r="H203" s="5"/>
      <c r="I203" s="5"/>
      <c r="J203" s="5"/>
      <c r="K203" s="5"/>
      <c r="L203" s="5"/>
      <c r="M203" s="5"/>
      <c r="N203" s="4"/>
      <c r="O203" s="4"/>
      <c r="P203" s="4"/>
      <c r="Q203" s="5"/>
      <c r="R203" s="5"/>
      <c r="S203" s="5"/>
      <c r="T203" s="5"/>
      <c r="U203" s="5"/>
      <c r="V203" s="82"/>
    </row>
    <row r="204" customFormat="false" ht="13.5" hidden="false" customHeight="true" outlineLevel="0" collapsed="false">
      <c r="A204" s="68"/>
      <c r="B204" s="69"/>
      <c r="C204" s="5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N206" s="4"/>
      <c r="O206" s="4"/>
      <c r="P206" s="4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5" t="s">
        <v>548</v>
      </c>
      <c r="D207" s="86"/>
      <c r="E207" s="81"/>
      <c r="F207" s="5"/>
      <c r="G207" s="5"/>
      <c r="H207" s="5"/>
      <c r="I207" s="5"/>
      <c r="J207" s="5"/>
      <c r="K207" s="5"/>
      <c r="L207" s="5"/>
      <c r="M207" s="5"/>
      <c r="N207" s="4"/>
      <c r="O207" s="4"/>
      <c r="P207" s="4"/>
      <c r="Q207" s="5"/>
      <c r="R207" s="5"/>
      <c r="S207" s="5"/>
      <c r="T207" s="5"/>
      <c r="U207" s="5"/>
      <c r="V207" s="82"/>
    </row>
    <row r="208" customFormat="false" ht="13.5" hidden="false" customHeight="true" outlineLevel="0" collapsed="false">
      <c r="A208" s="68"/>
      <c r="B208" s="69"/>
      <c r="C208" s="5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/>
      <c r="E210" s="72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customFormat="false" ht="13.5" hidden="false" customHeight="true" outlineLevel="0" collapsed="false">
      <c r="A211" s="68"/>
      <c r="B211" s="69"/>
      <c r="C211" s="5" t="s">
        <v>548</v>
      </c>
      <c r="D211" s="71"/>
      <c r="E211" s="71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customFormat="false" ht="13.5" hidden="false" customHeight="true" outlineLevel="0" collapsed="false">
      <c r="A212" s="68"/>
      <c r="B212" s="69"/>
      <c r="C212" s="5" t="s">
        <v>549</v>
      </c>
      <c r="D212" s="71"/>
      <c r="E212" s="71"/>
      <c r="F212" s="73" t="str">
        <f aca="false">IFERROR((F211-F210)/F210,"")</f>
        <v/>
      </c>
      <c r="G212" s="73" t="str">
        <f aca="false">IFERROR((G211-G210)/G210,"")</f>
        <v/>
      </c>
      <c r="H212" s="73" t="str">
        <f aca="false">IFERROR((H211-H210)/H210,"")</f>
        <v/>
      </c>
      <c r="I212" s="73" t="str">
        <f aca="false">IFERROR((I211-I210)/I210,"")</f>
        <v/>
      </c>
      <c r="J212" s="73" t="str">
        <f aca="false">IFERROR((J211-J210)/J210,"")</f>
        <v/>
      </c>
      <c r="K212" s="73" t="str">
        <f aca="false">IFERROR((K211-K210)/K210,"")</f>
        <v/>
      </c>
      <c r="L212" s="73" t="str">
        <f aca="false">IFERROR((L211-L210)/L210,"")</f>
        <v/>
      </c>
      <c r="M212" s="73" t="str">
        <f aca="false">IFERROR((M211-M210)/M210,"")</f>
        <v/>
      </c>
      <c r="N212" s="39" t="str">
        <f aca="false">IFERROR((N211-N210)/N210,"")</f>
        <v/>
      </c>
      <c r="O212" s="39" t="str">
        <f aca="false">IFERROR((O211-O210)/O210,"")</f>
        <v/>
      </c>
      <c r="P212" s="39" t="str">
        <f aca="false">IFERROR((P211-P210)/P210,"")</f>
        <v/>
      </c>
      <c r="Q212" s="73" t="str">
        <f aca="false">IFERROR((Q211-Q210)/Q210,"")</f>
        <v/>
      </c>
      <c r="R212" s="73" t="str">
        <f aca="false">IFERROR((R211-R210)/R210,"")</f>
        <v/>
      </c>
      <c r="S212" s="73" t="str">
        <f aca="false">IFERROR((S211-S210)/S210,"")</f>
        <v/>
      </c>
      <c r="T212" s="73" t="str">
        <f aca="false">IFERROR((T211-T210)/T210,"")</f>
        <v/>
      </c>
      <c r="U212" s="73" t="str">
        <f aca="false">IFERROR((U211-U210)/U210,"")</f>
        <v/>
      </c>
      <c r="V212" s="74" t="str">
        <f aca="false">IFERROR((V211-V210)/V210,"")</f>
        <v/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str">
        <f aca="false">IFERROR(SQRT(2*(F211-F210)^2/(F211+F210)),"")</f>
        <v/>
      </c>
      <c r="G213" s="76" t="str">
        <f aca="false">IFERROR(SQRT(2*(G211-G210)^2/(G211+G210)),"")</f>
        <v/>
      </c>
      <c r="H213" s="76" t="str">
        <f aca="false">IFERROR(SQRT(2*(H211-H210)^2/(H211+H210)),"")</f>
        <v/>
      </c>
      <c r="I213" s="76" t="str">
        <f aca="false">IFERROR(SQRT(2*(I211-I210)^2/(I211+I210)),"")</f>
        <v/>
      </c>
      <c r="J213" s="76" t="str">
        <f aca="false">IFERROR(SQRT(2*(J211-J210)^2/(J211+J210)),"")</f>
        <v/>
      </c>
      <c r="K213" s="76" t="str">
        <f aca="false">IFERROR(SQRT(2*(K211-K210)^2/(K211+K210)),"")</f>
        <v/>
      </c>
      <c r="L213" s="76" t="str">
        <f aca="false">IFERROR(SQRT(2*(L211-L210)^2/(L211+L210)),"")</f>
        <v/>
      </c>
      <c r="M213" s="76" t="str">
        <f aca="false">IFERROR(SQRT(2*(M211-M210)^2/(M211+M210)),"")</f>
        <v/>
      </c>
      <c r="N213" s="77" t="str">
        <f aca="false">IFERROR(SQRT(2*(N211-N210)^2/(N211+N210)),"")</f>
        <v/>
      </c>
      <c r="O213" s="77" t="str">
        <f aca="false">IFERROR(SQRT(2*(O211-O210)^2/(O211+O210)),"")</f>
        <v/>
      </c>
      <c r="P213" s="77" t="str">
        <f aca="false">IFERROR(SQRT(2*(P211-P210)^2/(P211+P210)),"")</f>
        <v/>
      </c>
      <c r="Q213" s="76" t="str">
        <f aca="false">IFERROR(SQRT(2*(Q211-Q210)^2/(Q211+Q210)),"")</f>
        <v/>
      </c>
      <c r="R213" s="76" t="str">
        <f aca="false">IFERROR(SQRT(2*(R211-R210)^2/(R211+R210)),"")</f>
        <v/>
      </c>
      <c r="S213" s="76" t="str">
        <f aca="false">IFERROR(SQRT(2*(S211-S210)^2/(S211+S210)),"")</f>
        <v/>
      </c>
      <c r="T213" s="76" t="str">
        <f aca="false">IFERROR(SQRT(2*(T211-T210)^2/(T211+T210)),"")</f>
        <v/>
      </c>
      <c r="U213" s="76" t="str">
        <f aca="false">IFERROR(SQRT(2*(U211-U210)^2/(U211+U210)),"")</f>
        <v/>
      </c>
      <c r="V213" s="78" t="str">
        <f aca="false">IFERROR(SQRT(2*(V211-V210)^2/(V211+V210)),"")</f>
        <v/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/>
      <c r="E214" s="72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customFormat="false" ht="13.5" hidden="false" customHeight="true" outlineLevel="0" collapsed="false">
      <c r="A215" s="68"/>
      <c r="B215" s="69"/>
      <c r="C215" s="5" t="s">
        <v>548</v>
      </c>
      <c r="D215" s="71"/>
      <c r="E215" s="71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customFormat="false" ht="13.5" hidden="false" customHeight="true" outlineLevel="0" collapsed="false">
      <c r="A216" s="68"/>
      <c r="B216" s="69"/>
      <c r="C216" s="5" t="s">
        <v>549</v>
      </c>
      <c r="D216" s="71"/>
      <c r="E216" s="71"/>
      <c r="F216" s="73" t="str">
        <f aca="false">IFERROR((F215-F214)/F214,"")</f>
        <v/>
      </c>
      <c r="G216" s="73" t="str">
        <f aca="false">IFERROR((G215-G214)/G214,"")</f>
        <v/>
      </c>
      <c r="H216" s="73" t="str">
        <f aca="false">IFERROR((H215-H214)/H214,"")</f>
        <v/>
      </c>
      <c r="I216" s="73" t="str">
        <f aca="false">IFERROR((I215-I214)/I214,"")</f>
        <v/>
      </c>
      <c r="J216" s="73" t="str">
        <f aca="false">IFERROR((J215-J214)/J214,"")</f>
        <v/>
      </c>
      <c r="K216" s="73" t="str">
        <f aca="false">IFERROR((K215-K214)/K214,"")</f>
        <v/>
      </c>
      <c r="L216" s="73" t="str">
        <f aca="false">IFERROR((L215-L214)/L214,"")</f>
        <v/>
      </c>
      <c r="M216" s="73" t="str">
        <f aca="false">IFERROR((M215-M214)/M214,"")</f>
        <v/>
      </c>
      <c r="N216" s="39" t="str">
        <f aca="false">IFERROR((N215-N214)/N214,"")</f>
        <v/>
      </c>
      <c r="O216" s="39" t="str">
        <f aca="false">IFERROR((O215-O214)/O214,"")</f>
        <v/>
      </c>
      <c r="P216" s="39" t="str">
        <f aca="false">IFERROR((P215-P214)/P214,"")</f>
        <v/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str">
        <f aca="false">IFERROR((T215-T214)/T214,"")</f>
        <v/>
      </c>
      <c r="U216" s="73" t="str">
        <f aca="false">IFERROR((U215-U214)/U214,"")</f>
        <v/>
      </c>
      <c r="V216" s="74" t="str">
        <f aca="false">IFERROR((V215-V214)/V214,"")</f>
        <v/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str">
        <f aca="false">IFERROR(SQRT(2*(F215-F214)^2/(F215+F214)),"")</f>
        <v/>
      </c>
      <c r="G217" s="76" t="str">
        <f aca="false">IFERROR(SQRT(2*(G215-G214)^2/(G215+G214)),"")</f>
        <v/>
      </c>
      <c r="H217" s="76" t="str">
        <f aca="false">IFERROR(SQRT(2*(H215-H214)^2/(H215+H214)),"")</f>
        <v/>
      </c>
      <c r="I217" s="76" t="str">
        <f aca="false">IFERROR(SQRT(2*(I215-I214)^2/(I215+I214)),"")</f>
        <v/>
      </c>
      <c r="J217" s="76" t="str">
        <f aca="false">IFERROR(SQRT(2*(J215-J214)^2/(J215+J214)),"")</f>
        <v/>
      </c>
      <c r="K217" s="76" t="str">
        <f aca="false">IFERROR(SQRT(2*(K215-K214)^2/(K215+K214)),"")</f>
        <v/>
      </c>
      <c r="L217" s="76" t="str">
        <f aca="false">IFERROR(SQRT(2*(L215-L214)^2/(L215+L214)),"")</f>
        <v/>
      </c>
      <c r="M217" s="76" t="str">
        <f aca="false">IFERROR(SQRT(2*(M215-M214)^2/(M215+M214)),"")</f>
        <v/>
      </c>
      <c r="N217" s="77" t="str">
        <f aca="false">IFERROR(SQRT(2*(N215-N214)^2/(N215+N214)),"")</f>
        <v/>
      </c>
      <c r="O217" s="77" t="str">
        <f aca="false">IFERROR(SQRT(2*(O215-O214)^2/(O215+O214)),"")</f>
        <v/>
      </c>
      <c r="P217" s="77" t="str">
        <f aca="false">IFERROR(SQRT(2*(P215-P214)^2/(P215+P214)),"")</f>
        <v/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str">
        <f aca="false">IFERROR(SQRT(2*(T215-T214)^2/(T215+T214)),"")</f>
        <v/>
      </c>
      <c r="U217" s="76" t="str">
        <f aca="false">IFERROR(SQRT(2*(U215-U214)^2/(U215+U214)),"")</f>
        <v/>
      </c>
      <c r="V217" s="78" t="str">
        <f aca="false">IFERROR(SQRT(2*(V215-V214)^2/(V215+V214)),"")</f>
        <v/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N218" s="4"/>
      <c r="O218" s="4"/>
      <c r="P218" s="4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5" t="s">
        <v>548</v>
      </c>
      <c r="D219" s="86"/>
      <c r="E219" s="81"/>
      <c r="F219" s="5"/>
      <c r="G219" s="5"/>
      <c r="H219" s="5"/>
      <c r="I219" s="5"/>
      <c r="J219" s="5"/>
      <c r="K219" s="5"/>
      <c r="L219" s="5"/>
      <c r="M219" s="5"/>
      <c r="N219" s="4"/>
      <c r="O219" s="4"/>
      <c r="P219" s="4"/>
      <c r="Q219" s="5"/>
      <c r="R219" s="5"/>
      <c r="S219" s="5"/>
      <c r="T219" s="5"/>
      <c r="U219" s="5"/>
      <c r="V219" s="82"/>
    </row>
    <row r="220" customFormat="false" ht="13.5" hidden="false" customHeight="true" outlineLevel="0" collapsed="false">
      <c r="A220" s="68"/>
      <c r="B220" s="69"/>
      <c r="C220" s="5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N222" s="4"/>
      <c r="O222" s="4"/>
      <c r="P222" s="4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5" t="s">
        <v>548</v>
      </c>
      <c r="D223" s="86"/>
      <c r="E223" s="81"/>
      <c r="F223" s="5"/>
      <c r="G223" s="5"/>
      <c r="H223" s="5"/>
      <c r="I223" s="5"/>
      <c r="J223" s="5"/>
      <c r="K223" s="5"/>
      <c r="L223" s="5"/>
      <c r="M223" s="5"/>
      <c r="N223" s="4"/>
      <c r="O223" s="4"/>
      <c r="P223" s="4"/>
      <c r="Q223" s="5"/>
      <c r="R223" s="5"/>
      <c r="S223" s="5"/>
      <c r="T223" s="5"/>
      <c r="U223" s="5"/>
      <c r="V223" s="82"/>
    </row>
    <row r="224" customFormat="false" ht="13.5" hidden="false" customHeight="true" outlineLevel="0" collapsed="false">
      <c r="A224" s="68"/>
      <c r="B224" s="69"/>
      <c r="C224" s="5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N226" s="4"/>
      <c r="O226" s="4"/>
      <c r="P226" s="4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5" t="s">
        <v>548</v>
      </c>
      <c r="D227" s="86"/>
      <c r="E227" s="81"/>
      <c r="F227" s="5"/>
      <c r="G227" s="5"/>
      <c r="H227" s="5"/>
      <c r="I227" s="5"/>
      <c r="J227" s="5"/>
      <c r="K227" s="5"/>
      <c r="L227" s="5"/>
      <c r="M227" s="5"/>
      <c r="N227" s="4"/>
      <c r="O227" s="4"/>
      <c r="P227" s="4"/>
      <c r="Q227" s="5"/>
      <c r="R227" s="5"/>
      <c r="S227" s="5"/>
      <c r="T227" s="5"/>
      <c r="U227" s="5"/>
      <c r="V227" s="82"/>
    </row>
    <row r="228" customFormat="false" ht="13.5" hidden="false" customHeight="true" outlineLevel="0" collapsed="false">
      <c r="A228" s="68"/>
      <c r="B228" s="69"/>
      <c r="C228" s="5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N230" s="4"/>
      <c r="O230" s="4"/>
      <c r="P230" s="4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5" t="s">
        <v>548</v>
      </c>
      <c r="D231" s="86"/>
      <c r="E231" s="81"/>
      <c r="F231" s="5"/>
      <c r="G231" s="5"/>
      <c r="H231" s="5"/>
      <c r="I231" s="5"/>
      <c r="J231" s="5"/>
      <c r="K231" s="5"/>
      <c r="L231" s="5"/>
      <c r="M231" s="5"/>
      <c r="N231" s="4"/>
      <c r="O231" s="4"/>
      <c r="P231" s="4"/>
      <c r="Q231" s="5"/>
      <c r="R231" s="5"/>
      <c r="S231" s="5"/>
      <c r="T231" s="5"/>
      <c r="U231" s="5"/>
      <c r="V231" s="82"/>
    </row>
    <row r="232" customFormat="false" ht="13.5" hidden="false" customHeight="true" outlineLevel="0" collapsed="false">
      <c r="A232" s="68"/>
      <c r="B232" s="69"/>
      <c r="C232" s="5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3.5" hidden="false" customHeight="true" outlineLevel="0" collapsed="false">
      <c r="A235" s="68"/>
      <c r="B235" s="69"/>
      <c r="C235" s="5" t="s">
        <v>548</v>
      </c>
      <c r="D235" s="71"/>
      <c r="E235" s="71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3.5" hidden="false" customHeight="true" outlineLevel="0" collapsed="false">
      <c r="A236" s="68"/>
      <c r="B236" s="69"/>
      <c r="C236" s="5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N238" s="4"/>
      <c r="O238" s="4"/>
      <c r="P238" s="4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5" t="s">
        <v>548</v>
      </c>
      <c r="D239" s="86"/>
      <c r="E239" s="81"/>
      <c r="F239" s="5"/>
      <c r="G239" s="5"/>
      <c r="H239" s="5"/>
      <c r="I239" s="5"/>
      <c r="J239" s="5"/>
      <c r="K239" s="5"/>
      <c r="L239" s="5"/>
      <c r="M239" s="5"/>
      <c r="N239" s="4"/>
      <c r="O239" s="4"/>
      <c r="P239" s="4"/>
      <c r="Q239" s="5"/>
      <c r="R239" s="5"/>
      <c r="S239" s="5"/>
      <c r="T239" s="5"/>
      <c r="U239" s="5"/>
      <c r="V239" s="82"/>
    </row>
    <row r="240" customFormat="false" ht="13.5" hidden="false" customHeight="true" outlineLevel="0" collapsed="false">
      <c r="A240" s="68"/>
      <c r="B240" s="69"/>
      <c r="C240" s="5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N242" s="4"/>
      <c r="O242" s="4"/>
      <c r="P242" s="4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5" t="s">
        <v>548</v>
      </c>
      <c r="D243" s="86"/>
      <c r="E243" s="81"/>
      <c r="F243" s="5"/>
      <c r="G243" s="5"/>
      <c r="H243" s="5"/>
      <c r="I243" s="5"/>
      <c r="J243" s="5"/>
      <c r="K243" s="5"/>
      <c r="L243" s="5"/>
      <c r="M243" s="5"/>
      <c r="N243" s="4"/>
      <c r="O243" s="4"/>
      <c r="P243" s="4"/>
      <c r="Q243" s="5"/>
      <c r="R243" s="5"/>
      <c r="S243" s="5"/>
      <c r="T243" s="5"/>
      <c r="U243" s="5"/>
      <c r="V243" s="82"/>
    </row>
    <row r="244" customFormat="false" ht="13.5" hidden="false" customHeight="true" outlineLevel="0" collapsed="false">
      <c r="A244" s="68"/>
      <c r="B244" s="69"/>
      <c r="C244" s="5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N246" s="4"/>
      <c r="O246" s="4"/>
      <c r="P246" s="4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5" t="s">
        <v>548</v>
      </c>
      <c r="D247" s="86"/>
      <c r="E247" s="81"/>
      <c r="F247" s="5"/>
      <c r="G247" s="5"/>
      <c r="H247" s="5"/>
      <c r="I247" s="5"/>
      <c r="J247" s="5"/>
      <c r="K247" s="5"/>
      <c r="L247" s="5"/>
      <c r="M247" s="5"/>
      <c r="N247" s="4"/>
      <c r="O247" s="4"/>
      <c r="P247" s="4"/>
      <c r="Q247" s="5"/>
      <c r="R247" s="5"/>
      <c r="S247" s="5"/>
      <c r="T247" s="5"/>
      <c r="U247" s="5"/>
      <c r="V247" s="82"/>
    </row>
    <row r="248" customFormat="false" ht="13.5" hidden="false" customHeight="true" outlineLevel="0" collapsed="false">
      <c r="A248" s="68"/>
      <c r="B248" s="69"/>
      <c r="C248" s="5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customFormat="false" ht="13.5" hidden="false" customHeight="true" outlineLevel="0" collapsed="false">
      <c r="A251" s="68"/>
      <c r="B251" s="69"/>
      <c r="C251" s="5" t="s">
        <v>548</v>
      </c>
      <c r="D251" s="71"/>
      <c r="E251" s="71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customFormat="false" ht="13.5" hidden="false" customHeight="true" outlineLevel="0" collapsed="false">
      <c r="A252" s="68"/>
      <c r="B252" s="69"/>
      <c r="C252" s="5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customFormat="false" ht="13.5" hidden="false" customHeight="true" outlineLevel="0" collapsed="false">
      <c r="A255" s="68"/>
      <c r="B255" s="69"/>
      <c r="C255" s="5" t="s">
        <v>548</v>
      </c>
      <c r="D255" s="71"/>
      <c r="E255" s="71"/>
      <c r="F255" s="4"/>
      <c r="G255" s="4"/>
      <c r="H255" s="4"/>
      <c r="I255" s="4"/>
      <c r="J255" s="4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5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</row>
    <row r="259" customFormat="false" ht="13.5" hidden="false" customHeight="true" outlineLevel="0" collapsed="false">
      <c r="A259" s="68"/>
      <c r="B259" s="69"/>
      <c r="C259" s="5" t="s">
        <v>548</v>
      </c>
      <c r="D259" s="71"/>
      <c r="E259" s="71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</row>
    <row r="260" customFormat="false" ht="13.5" hidden="false" customHeight="true" outlineLevel="0" collapsed="false">
      <c r="A260" s="68"/>
      <c r="B260" s="69"/>
      <c r="C260" s="5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</row>
    <row r="263" customFormat="false" ht="13.5" hidden="false" customHeight="true" outlineLevel="0" collapsed="false">
      <c r="A263" s="68"/>
      <c r="B263" s="69"/>
      <c r="C263" s="5" t="s">
        <v>548</v>
      </c>
      <c r="D263" s="71"/>
      <c r="E263" s="71"/>
      <c r="F263" s="4"/>
      <c r="G263" s="4"/>
      <c r="H263" s="4"/>
      <c r="I263" s="4"/>
      <c r="J263" s="4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5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N266" s="4"/>
      <c r="O266" s="4"/>
      <c r="P266" s="4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5" t="s">
        <v>548</v>
      </c>
      <c r="D267" s="86"/>
      <c r="E267" s="81"/>
      <c r="F267" s="5"/>
      <c r="G267" s="5"/>
      <c r="H267" s="5"/>
      <c r="I267" s="5"/>
      <c r="J267" s="5"/>
      <c r="K267" s="5"/>
      <c r="L267" s="5"/>
      <c r="M267" s="5"/>
      <c r="N267" s="4"/>
      <c r="O267" s="4"/>
      <c r="P267" s="4"/>
      <c r="Q267" s="5"/>
      <c r="R267" s="5"/>
      <c r="S267" s="5"/>
      <c r="T267" s="5"/>
      <c r="U267" s="5"/>
      <c r="V267" s="82"/>
    </row>
    <row r="268" customFormat="false" ht="13.5" hidden="false" customHeight="true" outlineLevel="0" collapsed="false">
      <c r="A268" s="68"/>
      <c r="B268" s="69"/>
      <c r="C268" s="5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N270" s="4"/>
      <c r="O270" s="4"/>
      <c r="P270" s="4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5" t="s">
        <v>548</v>
      </c>
      <c r="D271" s="86"/>
      <c r="E271" s="81"/>
      <c r="F271" s="5"/>
      <c r="G271" s="5"/>
      <c r="H271" s="5"/>
      <c r="I271" s="5"/>
      <c r="J271" s="5"/>
      <c r="K271" s="5"/>
      <c r="L271" s="5"/>
      <c r="M271" s="5"/>
      <c r="N271" s="4"/>
      <c r="O271" s="4"/>
      <c r="P271" s="4"/>
      <c r="Q271" s="5"/>
      <c r="R271" s="5"/>
      <c r="S271" s="5"/>
      <c r="T271" s="5"/>
      <c r="U271" s="5"/>
      <c r="V271" s="82"/>
    </row>
    <row r="272" customFormat="false" ht="13.5" hidden="false" customHeight="true" outlineLevel="0" collapsed="false">
      <c r="A272" s="68"/>
      <c r="B272" s="69"/>
      <c r="C272" s="5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N274" s="4"/>
      <c r="O274" s="4"/>
      <c r="P274" s="4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5" t="s">
        <v>548</v>
      </c>
      <c r="D275" s="86"/>
      <c r="E275" s="81"/>
      <c r="F275" s="5"/>
      <c r="G275" s="5"/>
      <c r="H275" s="5"/>
      <c r="I275" s="5"/>
      <c r="J275" s="5"/>
      <c r="K275" s="5"/>
      <c r="L275" s="5"/>
      <c r="M275" s="5"/>
      <c r="N275" s="4"/>
      <c r="O275" s="4"/>
      <c r="P275" s="4"/>
      <c r="Q275" s="5"/>
      <c r="R275" s="5"/>
      <c r="S275" s="5"/>
      <c r="T275" s="5"/>
      <c r="U275" s="5"/>
      <c r="V275" s="82"/>
    </row>
    <row r="276" customFormat="false" ht="13.5" hidden="false" customHeight="true" outlineLevel="0" collapsed="false">
      <c r="A276" s="68"/>
      <c r="B276" s="69"/>
      <c r="C276" s="5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N278" s="4"/>
      <c r="O278" s="4"/>
      <c r="P278" s="4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5" t="s">
        <v>548</v>
      </c>
      <c r="D279" s="86"/>
      <c r="E279" s="81"/>
      <c r="F279" s="5"/>
      <c r="G279" s="5"/>
      <c r="H279" s="5"/>
      <c r="I279" s="5"/>
      <c r="J279" s="5"/>
      <c r="K279" s="5"/>
      <c r="L279" s="5"/>
      <c r="M279" s="5"/>
      <c r="N279" s="4"/>
      <c r="O279" s="4"/>
      <c r="P279" s="4"/>
      <c r="Q279" s="5"/>
      <c r="R279" s="5"/>
      <c r="S279" s="5"/>
      <c r="T279" s="5"/>
      <c r="U279" s="5"/>
      <c r="V279" s="82"/>
    </row>
    <row r="280" customFormat="false" ht="13.5" hidden="false" customHeight="true" outlineLevel="0" collapsed="false">
      <c r="A280" s="68"/>
      <c r="B280" s="69"/>
      <c r="C280" s="5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N282" s="4"/>
      <c r="O282" s="4"/>
      <c r="P282" s="4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5" t="s">
        <v>548</v>
      </c>
      <c r="D283" s="86"/>
      <c r="E283" s="81"/>
      <c r="F283" s="5"/>
      <c r="G283" s="5"/>
      <c r="H283" s="5"/>
      <c r="I283" s="5"/>
      <c r="J283" s="5"/>
      <c r="K283" s="5"/>
      <c r="L283" s="5"/>
      <c r="M283" s="5"/>
      <c r="N283" s="4"/>
      <c r="O283" s="4"/>
      <c r="P283" s="4"/>
      <c r="Q283" s="5"/>
      <c r="R283" s="5"/>
      <c r="S283" s="5"/>
      <c r="T283" s="5"/>
      <c r="U283" s="5"/>
      <c r="V283" s="82"/>
    </row>
    <row r="284" customFormat="false" ht="13.5" hidden="false" customHeight="true" outlineLevel="0" collapsed="false">
      <c r="A284" s="68"/>
      <c r="B284" s="69"/>
      <c r="C284" s="5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N286" s="4"/>
      <c r="O286" s="4"/>
      <c r="P286" s="4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5" t="s">
        <v>548</v>
      </c>
      <c r="D287" s="86"/>
      <c r="E287" s="81"/>
      <c r="F287" s="5"/>
      <c r="G287" s="5"/>
      <c r="H287" s="5"/>
      <c r="I287" s="5"/>
      <c r="J287" s="5"/>
      <c r="K287" s="5"/>
      <c r="L287" s="5"/>
      <c r="M287" s="5"/>
      <c r="N287" s="4"/>
      <c r="O287" s="4"/>
      <c r="P287" s="4"/>
      <c r="Q287" s="5"/>
      <c r="R287" s="5"/>
      <c r="S287" s="5"/>
      <c r="T287" s="5"/>
      <c r="U287" s="5"/>
      <c r="V287" s="82"/>
    </row>
    <row r="288" customFormat="false" ht="13.5" hidden="false" customHeight="true" outlineLevel="0" collapsed="false">
      <c r="A288" s="68"/>
      <c r="B288" s="69"/>
      <c r="C288" s="5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customFormat="false" ht="13.5" hidden="false" customHeight="true" outlineLevel="0" collapsed="false">
      <c r="A291" s="68"/>
      <c r="B291" s="69"/>
      <c r="C291" s="5" t="s">
        <v>548</v>
      </c>
      <c r="D291" s="71"/>
      <c r="E291" s="71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customFormat="false" ht="13.5" hidden="false" customHeight="true" outlineLevel="0" collapsed="false">
      <c r="A292" s="68"/>
      <c r="B292" s="69"/>
      <c r="C292" s="5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customFormat="false" ht="13.5" hidden="false" customHeight="true" outlineLevel="0" collapsed="false">
      <c r="A295" s="68"/>
      <c r="B295" s="69"/>
      <c r="C295" s="5" t="s">
        <v>548</v>
      </c>
      <c r="D295" s="71"/>
      <c r="E295" s="71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customFormat="false" ht="13.5" hidden="false" customHeight="true" outlineLevel="0" collapsed="false">
      <c r="A296" s="68"/>
      <c r="B296" s="69"/>
      <c r="C296" s="5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customFormat="false" ht="13.5" hidden="false" customHeight="true" outlineLevel="0" collapsed="false">
      <c r="A299" s="68"/>
      <c r="B299" s="69"/>
      <c r="C299" s="5" t="s">
        <v>548</v>
      </c>
      <c r="D299" s="71"/>
      <c r="E299" s="71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customFormat="false" ht="13.5" hidden="false" customHeight="true" outlineLevel="0" collapsed="false">
      <c r="A300" s="68"/>
      <c r="B300" s="69"/>
      <c r="C300" s="5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customFormat="false" ht="13.5" hidden="false" customHeight="true" outlineLevel="0" collapsed="false">
      <c r="A303" s="68"/>
      <c r="B303" s="69"/>
      <c r="C303" s="5" t="s">
        <v>548</v>
      </c>
      <c r="D303" s="71"/>
      <c r="E303" s="71"/>
      <c r="F303" s="4"/>
      <c r="G303" s="4"/>
      <c r="H303" s="4"/>
      <c r="I303" s="4"/>
      <c r="J303" s="4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5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N306" s="4"/>
      <c r="O306" s="4"/>
      <c r="P306" s="4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5" t="s">
        <v>548</v>
      </c>
      <c r="D307" s="86"/>
      <c r="E307" s="81"/>
      <c r="F307" s="5"/>
      <c r="G307" s="5"/>
      <c r="H307" s="5"/>
      <c r="I307" s="5"/>
      <c r="J307" s="5"/>
      <c r="K307" s="5"/>
      <c r="L307" s="5"/>
      <c r="M307" s="5"/>
      <c r="N307" s="4"/>
      <c r="O307" s="4"/>
      <c r="P307" s="4"/>
      <c r="Q307" s="5"/>
      <c r="R307" s="5"/>
      <c r="S307" s="5"/>
      <c r="T307" s="5"/>
      <c r="U307" s="5"/>
      <c r="V307" s="82"/>
    </row>
    <row r="308" customFormat="false" ht="13.5" hidden="false" customHeight="true" outlineLevel="0" collapsed="false">
      <c r="A308" s="68"/>
      <c r="B308" s="69"/>
      <c r="C308" s="5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N310" s="4"/>
      <c r="O310" s="4"/>
      <c r="P310" s="4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5" t="s">
        <v>548</v>
      </c>
      <c r="D311" s="86"/>
      <c r="E311" s="81"/>
      <c r="F311" s="5"/>
      <c r="G311" s="5"/>
      <c r="H311" s="5"/>
      <c r="I311" s="5"/>
      <c r="J311" s="5"/>
      <c r="K311" s="5"/>
      <c r="L311" s="5"/>
      <c r="M311" s="5"/>
      <c r="N311" s="4"/>
      <c r="O311" s="4"/>
      <c r="P311" s="4"/>
      <c r="Q311" s="5"/>
      <c r="R311" s="5"/>
      <c r="S311" s="5"/>
      <c r="T311" s="5"/>
      <c r="U311" s="5"/>
      <c r="V311" s="82"/>
    </row>
    <row r="312" customFormat="false" ht="13.5" hidden="false" customHeight="true" outlineLevel="0" collapsed="false">
      <c r="A312" s="68"/>
      <c r="B312" s="69"/>
      <c r="C312" s="5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</row>
    <row r="315" customFormat="false" ht="13.5" hidden="false" customHeight="true" outlineLevel="0" collapsed="false">
      <c r="A315" s="68"/>
      <c r="B315" s="69"/>
      <c r="C315" s="5" t="s">
        <v>548</v>
      </c>
      <c r="D315" s="71"/>
      <c r="E315" s="71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</row>
    <row r="316" customFormat="false" ht="13.5" hidden="false" customHeight="true" outlineLevel="0" collapsed="false">
      <c r="A316" s="68"/>
      <c r="B316" s="69"/>
      <c r="C316" s="5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N318" s="4"/>
      <c r="O318" s="4"/>
      <c r="P318" s="4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5" t="s">
        <v>548</v>
      </c>
      <c r="D319" s="86"/>
      <c r="E319" s="81"/>
      <c r="F319" s="5"/>
      <c r="G319" s="5"/>
      <c r="H319" s="5"/>
      <c r="I319" s="5"/>
      <c r="J319" s="5"/>
      <c r="K319" s="5"/>
      <c r="L319" s="5"/>
      <c r="M319" s="5"/>
      <c r="N319" s="4"/>
      <c r="O319" s="4"/>
      <c r="P319" s="4"/>
      <c r="Q319" s="5"/>
      <c r="R319" s="5"/>
      <c r="S319" s="5"/>
      <c r="T319" s="5"/>
      <c r="U319" s="5"/>
      <c r="V319" s="82"/>
    </row>
    <row r="320" customFormat="false" ht="13.5" hidden="false" customHeight="true" outlineLevel="0" collapsed="false">
      <c r="A320" s="68"/>
      <c r="B320" s="69"/>
      <c r="C320" s="5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N322" s="4"/>
      <c r="O322" s="4"/>
      <c r="P322" s="4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5" t="s">
        <v>548</v>
      </c>
      <c r="D323" s="86"/>
      <c r="E323" s="81"/>
      <c r="F323" s="5"/>
      <c r="G323" s="5"/>
      <c r="H323" s="5"/>
      <c r="I323" s="5"/>
      <c r="J323" s="5"/>
      <c r="K323" s="5"/>
      <c r="L323" s="5"/>
      <c r="M323" s="5"/>
      <c r="N323" s="4"/>
      <c r="O323" s="4"/>
      <c r="P323" s="4"/>
      <c r="Q323" s="5"/>
      <c r="R323" s="5"/>
      <c r="S323" s="5"/>
      <c r="T323" s="5"/>
      <c r="U323" s="5"/>
      <c r="V323" s="82"/>
    </row>
    <row r="324" customFormat="false" ht="13.5" hidden="false" customHeight="true" outlineLevel="0" collapsed="false">
      <c r="A324" s="68"/>
      <c r="B324" s="69"/>
      <c r="C324" s="5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N326" s="4"/>
      <c r="O326" s="4"/>
      <c r="P326" s="4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5" t="s">
        <v>548</v>
      </c>
      <c r="D327" s="86"/>
      <c r="E327" s="81"/>
      <c r="F327" s="5"/>
      <c r="G327" s="5"/>
      <c r="H327" s="5"/>
      <c r="I327" s="5"/>
      <c r="J327" s="5"/>
      <c r="K327" s="5"/>
      <c r="L327" s="5"/>
      <c r="M327" s="5"/>
      <c r="N327" s="4"/>
      <c r="O327" s="4"/>
      <c r="P327" s="4"/>
      <c r="Q327" s="5"/>
      <c r="R327" s="5"/>
      <c r="S327" s="5"/>
      <c r="T327" s="5"/>
      <c r="U327" s="5"/>
      <c r="V327" s="82"/>
    </row>
    <row r="328" customFormat="false" ht="13.5" hidden="false" customHeight="true" outlineLevel="0" collapsed="false">
      <c r="A328" s="68"/>
      <c r="B328" s="69"/>
      <c r="C328" s="5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</row>
    <row r="331" customFormat="false" ht="13.5" hidden="false" customHeight="true" outlineLevel="0" collapsed="false">
      <c r="A331" s="68"/>
      <c r="B331" s="69"/>
      <c r="C331" s="5" t="s">
        <v>548</v>
      </c>
      <c r="D331" s="71"/>
      <c r="E331" s="71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</row>
    <row r="332" customFormat="false" ht="13.5" hidden="false" customHeight="true" outlineLevel="0" collapsed="false">
      <c r="A332" s="68"/>
      <c r="B332" s="69"/>
      <c r="C332" s="5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N334" s="4"/>
      <c r="O334" s="4"/>
      <c r="P334" s="4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5" t="s">
        <v>548</v>
      </c>
      <c r="D335" s="86"/>
      <c r="E335" s="81"/>
      <c r="F335" s="5"/>
      <c r="G335" s="5"/>
      <c r="H335" s="5"/>
      <c r="I335" s="5"/>
      <c r="J335" s="5"/>
      <c r="K335" s="5"/>
      <c r="L335" s="5"/>
      <c r="M335" s="5"/>
      <c r="N335" s="4"/>
      <c r="O335" s="4"/>
      <c r="P335" s="4"/>
      <c r="Q335" s="5"/>
      <c r="R335" s="5"/>
      <c r="S335" s="5"/>
      <c r="T335" s="5"/>
      <c r="U335" s="5"/>
      <c r="V335" s="82"/>
    </row>
    <row r="336" customFormat="false" ht="13.5" hidden="false" customHeight="true" outlineLevel="0" collapsed="false">
      <c r="A336" s="68"/>
      <c r="B336" s="69"/>
      <c r="C336" s="5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N338" s="4"/>
      <c r="O338" s="4"/>
      <c r="P338" s="4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5" t="s">
        <v>548</v>
      </c>
      <c r="D339" s="86"/>
      <c r="E339" s="81"/>
      <c r="F339" s="5"/>
      <c r="G339" s="5"/>
      <c r="H339" s="5"/>
      <c r="I339" s="5"/>
      <c r="J339" s="5"/>
      <c r="K339" s="5"/>
      <c r="L339" s="5"/>
      <c r="M339" s="5"/>
      <c r="N339" s="4"/>
      <c r="O339" s="4"/>
      <c r="P339" s="4"/>
      <c r="Q339" s="5"/>
      <c r="R339" s="5"/>
      <c r="S339" s="5"/>
      <c r="T339" s="5"/>
      <c r="U339" s="5"/>
      <c r="V339" s="82"/>
    </row>
    <row r="340" customFormat="false" ht="13.5" hidden="false" customHeight="true" outlineLevel="0" collapsed="false">
      <c r="A340" s="68"/>
      <c r="B340" s="69"/>
      <c r="C340" s="5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N342" s="4"/>
      <c r="O342" s="4"/>
      <c r="P342" s="4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5" t="s">
        <v>548</v>
      </c>
      <c r="D343" s="86"/>
      <c r="E343" s="81"/>
      <c r="F343" s="5"/>
      <c r="G343" s="5"/>
      <c r="H343" s="5"/>
      <c r="I343" s="5"/>
      <c r="J343" s="5"/>
      <c r="K343" s="5"/>
      <c r="L343" s="5"/>
      <c r="M343" s="5"/>
      <c r="N343" s="4"/>
      <c r="O343" s="4"/>
      <c r="P343" s="4"/>
      <c r="Q343" s="5"/>
      <c r="R343" s="5"/>
      <c r="S343" s="5"/>
      <c r="T343" s="5"/>
      <c r="U343" s="5"/>
      <c r="V343" s="82"/>
    </row>
    <row r="344" customFormat="false" ht="13.5" hidden="false" customHeight="true" outlineLevel="0" collapsed="false">
      <c r="A344" s="68"/>
      <c r="B344" s="69"/>
      <c r="C344" s="5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</row>
    <row r="347" customFormat="false" ht="13.5" hidden="false" customHeight="true" outlineLevel="0" collapsed="false">
      <c r="A347" s="68"/>
      <c r="B347" s="69"/>
      <c r="C347" s="5" t="s">
        <v>548</v>
      </c>
      <c r="D347" s="71"/>
      <c r="E347" s="71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</row>
    <row r="348" customFormat="false" ht="13.5" hidden="false" customHeight="true" outlineLevel="0" collapsed="false">
      <c r="A348" s="68"/>
      <c r="B348" s="69"/>
      <c r="C348" s="5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N350" s="4"/>
      <c r="O350" s="4"/>
      <c r="P350" s="4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5" t="s">
        <v>548</v>
      </c>
      <c r="D351" s="81"/>
      <c r="E351" s="81"/>
      <c r="F351" s="5"/>
      <c r="G351" s="5"/>
      <c r="H351" s="5"/>
      <c r="I351" s="5"/>
      <c r="J351" s="5"/>
      <c r="K351" s="5"/>
      <c r="L351" s="5"/>
      <c r="M351" s="5"/>
      <c r="N351" s="4"/>
      <c r="O351" s="4"/>
      <c r="P351" s="4"/>
      <c r="Q351" s="5"/>
      <c r="R351" s="5"/>
      <c r="S351" s="5"/>
      <c r="T351" s="5"/>
      <c r="U351" s="5"/>
      <c r="V351" s="82"/>
    </row>
    <row r="352" customFormat="false" ht="13.5" hidden="false" customHeight="true" outlineLevel="0" collapsed="false">
      <c r="A352" s="68"/>
      <c r="B352" s="69"/>
      <c r="C352" s="5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N354" s="4"/>
      <c r="O354" s="4"/>
      <c r="P354" s="4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5" t="s">
        <v>548</v>
      </c>
      <c r="D355" s="86"/>
      <c r="E355" s="81"/>
      <c r="F355" s="5"/>
      <c r="G355" s="5"/>
      <c r="H355" s="5"/>
      <c r="I355" s="5"/>
      <c r="J355" s="5"/>
      <c r="K355" s="5"/>
      <c r="L355" s="5"/>
      <c r="M355" s="5"/>
      <c r="N355" s="4"/>
      <c r="O355" s="4"/>
      <c r="P355" s="4"/>
      <c r="Q355" s="5"/>
      <c r="R355" s="5"/>
      <c r="S355" s="5"/>
      <c r="T355" s="5"/>
      <c r="U355" s="5"/>
      <c r="V355" s="82"/>
    </row>
    <row r="356" customFormat="false" ht="13.5" hidden="false" customHeight="true" outlineLevel="0" collapsed="false">
      <c r="A356" s="68"/>
      <c r="B356" s="69"/>
      <c r="C356" s="5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N358" s="4"/>
      <c r="O358" s="4"/>
      <c r="P358" s="4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5" t="s">
        <v>548</v>
      </c>
      <c r="D359" s="86"/>
      <c r="E359" s="81"/>
      <c r="F359" s="5"/>
      <c r="G359" s="5"/>
      <c r="H359" s="5"/>
      <c r="I359" s="5"/>
      <c r="J359" s="5"/>
      <c r="K359" s="5"/>
      <c r="L359" s="5"/>
      <c r="M359" s="5"/>
      <c r="N359" s="4"/>
      <c r="O359" s="4"/>
      <c r="P359" s="4"/>
      <c r="Q359" s="5"/>
      <c r="R359" s="5"/>
      <c r="S359" s="5"/>
      <c r="T359" s="5"/>
      <c r="U359" s="5"/>
      <c r="V359" s="82"/>
    </row>
    <row r="360" customFormat="false" ht="13.5" hidden="false" customHeight="true" outlineLevel="0" collapsed="false">
      <c r="A360" s="68"/>
      <c r="B360" s="69"/>
      <c r="C360" s="5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N362" s="4"/>
      <c r="O362" s="4"/>
      <c r="P362" s="4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5" t="s">
        <v>548</v>
      </c>
      <c r="D363" s="86"/>
      <c r="E363" s="81"/>
      <c r="F363" s="5"/>
      <c r="G363" s="5"/>
      <c r="H363" s="5"/>
      <c r="I363" s="5"/>
      <c r="J363" s="5"/>
      <c r="K363" s="5"/>
      <c r="L363" s="5"/>
      <c r="M363" s="5"/>
      <c r="N363" s="4"/>
      <c r="O363" s="4"/>
      <c r="P363" s="4"/>
      <c r="Q363" s="5"/>
      <c r="R363" s="5"/>
      <c r="S363" s="5"/>
      <c r="T363" s="5"/>
      <c r="U363" s="5"/>
      <c r="V363" s="82"/>
    </row>
    <row r="364" customFormat="false" ht="13.5" hidden="false" customHeight="true" outlineLevel="0" collapsed="false">
      <c r="A364" s="68"/>
      <c r="B364" s="69"/>
      <c r="C364" s="5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</row>
    <row r="367" customFormat="false" ht="13.5" hidden="false" customHeight="true" outlineLevel="0" collapsed="false">
      <c r="A367" s="68"/>
      <c r="B367" s="69"/>
      <c r="C367" s="5" t="s">
        <v>548</v>
      </c>
      <c r="D367" s="71"/>
      <c r="E367" s="71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</row>
    <row r="368" customFormat="false" ht="13.5" hidden="false" customHeight="true" outlineLevel="0" collapsed="false">
      <c r="A368" s="68"/>
      <c r="B368" s="69"/>
      <c r="C368" s="5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39" t="str">
        <f aca="false">IFERROR((N367-N366)/N366,"")</f>
        <v/>
      </c>
      <c r="O368" s="39" t="str">
        <f aca="false">IFERROR((O367-O366)/O366,"")</f>
        <v/>
      </c>
      <c r="P368" s="39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N370" s="4"/>
      <c r="O370" s="4"/>
      <c r="P370" s="4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5" t="s">
        <v>548</v>
      </c>
      <c r="D371" s="86"/>
      <c r="E371" s="81"/>
      <c r="F371" s="5"/>
      <c r="G371" s="5"/>
      <c r="H371" s="5"/>
      <c r="I371" s="5"/>
      <c r="J371" s="5"/>
      <c r="K371" s="5"/>
      <c r="L371" s="5"/>
      <c r="M371" s="5"/>
      <c r="N371" s="4"/>
      <c r="O371" s="4"/>
      <c r="P371" s="4"/>
      <c r="Q371" s="5"/>
      <c r="R371" s="5"/>
      <c r="S371" s="5"/>
      <c r="T371" s="5"/>
      <c r="U371" s="5"/>
      <c r="V371" s="82"/>
    </row>
    <row r="372" customFormat="false" ht="13.5" hidden="false" customHeight="true" outlineLevel="0" collapsed="false">
      <c r="A372" s="68"/>
      <c r="B372" s="69"/>
      <c r="C372" s="5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N374" s="4"/>
      <c r="O374" s="4"/>
      <c r="P374" s="4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5" t="s">
        <v>548</v>
      </c>
      <c r="D375" s="86"/>
      <c r="E375" s="81"/>
      <c r="F375" s="5"/>
      <c r="G375" s="5"/>
      <c r="H375" s="5"/>
      <c r="I375" s="5"/>
      <c r="J375" s="5"/>
      <c r="K375" s="5"/>
      <c r="L375" s="5"/>
      <c r="M375" s="5"/>
      <c r="N375" s="4"/>
      <c r="O375" s="4"/>
      <c r="P375" s="4"/>
      <c r="Q375" s="5"/>
      <c r="R375" s="5"/>
      <c r="S375" s="5"/>
      <c r="T375" s="5"/>
      <c r="U375" s="5"/>
      <c r="V375" s="82"/>
    </row>
    <row r="376" customFormat="false" ht="13.5" hidden="false" customHeight="true" outlineLevel="0" collapsed="false">
      <c r="A376" s="68"/>
      <c r="B376" s="69"/>
      <c r="C376" s="5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N378" s="4"/>
      <c r="O378" s="4"/>
      <c r="P378" s="4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5" t="s">
        <v>548</v>
      </c>
      <c r="D379" s="86"/>
      <c r="E379" s="81"/>
      <c r="F379" s="5"/>
      <c r="G379" s="5"/>
      <c r="H379" s="5"/>
      <c r="I379" s="5"/>
      <c r="J379" s="5"/>
      <c r="K379" s="5"/>
      <c r="L379" s="5"/>
      <c r="M379" s="5"/>
      <c r="N379" s="4"/>
      <c r="O379" s="4"/>
      <c r="P379" s="4"/>
      <c r="Q379" s="5"/>
      <c r="R379" s="5"/>
      <c r="S379" s="5"/>
      <c r="T379" s="5"/>
      <c r="U379" s="5"/>
      <c r="V379" s="82"/>
    </row>
    <row r="380" customFormat="false" ht="13.5" hidden="false" customHeight="true" outlineLevel="0" collapsed="false">
      <c r="A380" s="68"/>
      <c r="B380" s="69"/>
      <c r="C380" s="5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N382" s="4"/>
      <c r="O382" s="4"/>
      <c r="P382" s="4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5" t="s">
        <v>548</v>
      </c>
      <c r="D383" s="86"/>
      <c r="E383" s="81"/>
      <c r="F383" s="5"/>
      <c r="G383" s="5"/>
      <c r="H383" s="5"/>
      <c r="I383" s="5"/>
      <c r="J383" s="5"/>
      <c r="K383" s="5"/>
      <c r="L383" s="5"/>
      <c r="M383" s="5"/>
      <c r="N383" s="4"/>
      <c r="O383" s="4"/>
      <c r="P383" s="4"/>
      <c r="Q383" s="5"/>
      <c r="R383" s="5"/>
      <c r="S383" s="5"/>
      <c r="T383" s="5"/>
      <c r="U383" s="5"/>
      <c r="V383" s="82"/>
    </row>
    <row r="384" customFormat="false" ht="13.5" hidden="false" customHeight="true" outlineLevel="0" collapsed="false">
      <c r="A384" s="68"/>
      <c r="B384" s="69"/>
      <c r="C384" s="5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N386" s="4"/>
      <c r="O386" s="4"/>
      <c r="P386" s="4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5" t="s">
        <v>548</v>
      </c>
      <c r="D387" s="86"/>
      <c r="E387" s="81"/>
      <c r="F387" s="5"/>
      <c r="G387" s="5"/>
      <c r="H387" s="5"/>
      <c r="I387" s="5"/>
      <c r="J387" s="5"/>
      <c r="K387" s="5"/>
      <c r="L387" s="5"/>
      <c r="M387" s="5"/>
      <c r="N387" s="4"/>
      <c r="O387" s="4"/>
      <c r="P387" s="4"/>
      <c r="Q387" s="5"/>
      <c r="R387" s="5"/>
      <c r="S387" s="5"/>
      <c r="T387" s="5"/>
      <c r="U387" s="5"/>
      <c r="V387" s="82"/>
    </row>
    <row r="388" customFormat="false" ht="13.5" hidden="false" customHeight="true" outlineLevel="0" collapsed="false">
      <c r="A388" s="68"/>
      <c r="B388" s="69"/>
      <c r="C388" s="5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N390" s="4"/>
      <c r="O390" s="4"/>
      <c r="P390" s="4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5" t="s">
        <v>548</v>
      </c>
      <c r="D391" s="86"/>
      <c r="E391" s="81"/>
      <c r="F391" s="5"/>
      <c r="G391" s="5"/>
      <c r="H391" s="5"/>
      <c r="I391" s="5"/>
      <c r="J391" s="5"/>
      <c r="K391" s="5"/>
      <c r="L391" s="5"/>
      <c r="M391" s="5"/>
      <c r="N391" s="4"/>
      <c r="O391" s="4"/>
      <c r="P391" s="4"/>
      <c r="Q391" s="5"/>
      <c r="R391" s="5"/>
      <c r="S391" s="5"/>
      <c r="T391" s="5"/>
      <c r="U391" s="5"/>
      <c r="V391" s="82"/>
    </row>
    <row r="392" customFormat="false" ht="13.5" hidden="false" customHeight="true" outlineLevel="0" collapsed="false">
      <c r="A392" s="68"/>
      <c r="B392" s="69"/>
      <c r="C392" s="5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N394" s="4"/>
      <c r="O394" s="4"/>
      <c r="P394" s="4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5" t="s">
        <v>548</v>
      </c>
      <c r="D395" s="86"/>
      <c r="E395" s="81"/>
      <c r="F395" s="5"/>
      <c r="G395" s="5"/>
      <c r="H395" s="5"/>
      <c r="I395" s="5"/>
      <c r="J395" s="5"/>
      <c r="K395" s="5"/>
      <c r="L395" s="5"/>
      <c r="M395" s="5"/>
      <c r="N395" s="4"/>
      <c r="O395" s="4"/>
      <c r="P395" s="4"/>
      <c r="Q395" s="5"/>
      <c r="R395" s="5"/>
      <c r="S395" s="5"/>
      <c r="T395" s="5"/>
      <c r="U395" s="5"/>
      <c r="V395" s="82"/>
    </row>
    <row r="396" customFormat="false" ht="13.5" hidden="false" customHeight="true" outlineLevel="0" collapsed="false">
      <c r="A396" s="68"/>
      <c r="B396" s="69"/>
      <c r="C396" s="5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N398" s="4"/>
      <c r="O398" s="4"/>
      <c r="P398" s="4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5" t="s">
        <v>548</v>
      </c>
      <c r="D399" s="86"/>
      <c r="E399" s="81"/>
      <c r="F399" s="5"/>
      <c r="G399" s="5"/>
      <c r="H399" s="5"/>
      <c r="I399" s="5"/>
      <c r="J399" s="5"/>
      <c r="K399" s="5"/>
      <c r="L399" s="5"/>
      <c r="M399" s="5"/>
      <c r="N399" s="4"/>
      <c r="O399" s="4"/>
      <c r="P399" s="4"/>
      <c r="Q399" s="5"/>
      <c r="R399" s="5"/>
      <c r="S399" s="5"/>
      <c r="T399" s="5"/>
      <c r="U399" s="5"/>
      <c r="V399" s="82"/>
    </row>
    <row r="400" customFormat="false" ht="13.5" hidden="false" customHeight="true" outlineLevel="0" collapsed="false">
      <c r="A400" s="68"/>
      <c r="B400" s="69"/>
      <c r="C400" s="5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N402" s="4"/>
      <c r="O402" s="4"/>
      <c r="P402" s="4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5" t="s">
        <v>548</v>
      </c>
      <c r="D403" s="86"/>
      <c r="E403" s="81"/>
      <c r="F403" s="5"/>
      <c r="G403" s="5"/>
      <c r="H403" s="5"/>
      <c r="I403" s="5"/>
      <c r="J403" s="5"/>
      <c r="K403" s="5"/>
      <c r="L403" s="5"/>
      <c r="M403" s="5"/>
      <c r="N403" s="4"/>
      <c r="O403" s="4"/>
      <c r="P403" s="4"/>
      <c r="Q403" s="5"/>
      <c r="R403" s="5"/>
      <c r="S403" s="5"/>
      <c r="T403" s="5"/>
      <c r="U403" s="5"/>
      <c r="V403" s="82"/>
    </row>
    <row r="404" customFormat="false" ht="13.5" hidden="false" customHeight="true" outlineLevel="0" collapsed="false">
      <c r="A404" s="68"/>
      <c r="B404" s="69"/>
      <c r="C404" s="5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N406" s="4"/>
      <c r="O406" s="4"/>
      <c r="P406" s="4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5" t="s">
        <v>548</v>
      </c>
      <c r="D407" s="86"/>
      <c r="E407" s="81"/>
      <c r="F407" s="5"/>
      <c r="G407" s="5"/>
      <c r="H407" s="5"/>
      <c r="I407" s="5"/>
      <c r="J407" s="5"/>
      <c r="K407" s="5"/>
      <c r="L407" s="5"/>
      <c r="M407" s="5"/>
      <c r="N407" s="4"/>
      <c r="O407" s="4"/>
      <c r="P407" s="4"/>
      <c r="Q407" s="5"/>
      <c r="R407" s="5"/>
      <c r="S407" s="5"/>
      <c r="T407" s="5"/>
      <c r="U407" s="5"/>
      <c r="V407" s="82"/>
    </row>
    <row r="408" customFormat="false" ht="13.5" hidden="false" customHeight="true" outlineLevel="0" collapsed="false">
      <c r="A408" s="68"/>
      <c r="B408" s="69"/>
      <c r="C408" s="5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39" t="str">
        <f aca="false">IFERROR((N407-N406)/N406,"")</f>
        <v/>
      </c>
      <c r="O408" s="39" t="str">
        <f aca="false">IFERROR((O407-O406)/O406,"")</f>
        <v/>
      </c>
      <c r="P408" s="39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</row>
    <row r="411" customFormat="false" ht="13.5" hidden="false" customHeight="true" outlineLevel="0" collapsed="false">
      <c r="A411" s="68"/>
      <c r="B411" s="69"/>
      <c r="C411" s="5" t="s">
        <v>548</v>
      </c>
      <c r="D411" s="71"/>
      <c r="E411" s="71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82"/>
    </row>
    <row r="412" customFormat="false" ht="13.5" hidden="false" customHeight="true" outlineLevel="0" collapsed="false">
      <c r="A412" s="68"/>
      <c r="B412" s="69"/>
      <c r="C412" s="5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</row>
    <row r="415" customFormat="false" ht="13.5" hidden="false" customHeight="true" outlineLevel="0" collapsed="false">
      <c r="A415" s="68"/>
      <c r="B415" s="69"/>
      <c r="C415" s="5" t="s">
        <v>548</v>
      </c>
      <c r="D415" s="71"/>
      <c r="E415" s="71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82"/>
    </row>
    <row r="416" customFormat="false" ht="13.5" hidden="false" customHeight="true" outlineLevel="0" collapsed="false">
      <c r="A416" s="68"/>
      <c r="B416" s="69"/>
      <c r="C416" s="5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N418" s="4"/>
      <c r="O418" s="4"/>
      <c r="P418" s="4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5" t="s">
        <v>548</v>
      </c>
      <c r="D419" s="86"/>
      <c r="E419" s="81"/>
      <c r="F419" s="5"/>
      <c r="G419" s="5"/>
      <c r="H419" s="5"/>
      <c r="I419" s="5"/>
      <c r="J419" s="5"/>
      <c r="K419" s="5"/>
      <c r="L419" s="5"/>
      <c r="M419" s="5"/>
      <c r="N419" s="4"/>
      <c r="O419" s="4"/>
      <c r="P419" s="4"/>
      <c r="Q419" s="5"/>
      <c r="R419" s="5"/>
      <c r="S419" s="5"/>
      <c r="T419" s="5"/>
      <c r="U419" s="5"/>
      <c r="V419" s="82"/>
    </row>
    <row r="420" customFormat="false" ht="13.5" hidden="false" customHeight="true" outlineLevel="0" collapsed="false">
      <c r="A420" s="68"/>
      <c r="B420" s="69"/>
      <c r="C420" s="5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N422" s="4"/>
      <c r="O422" s="4"/>
      <c r="P422" s="4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5" t="s">
        <v>548</v>
      </c>
      <c r="D423" s="86"/>
      <c r="E423" s="81"/>
      <c r="F423" s="5"/>
      <c r="G423" s="5"/>
      <c r="H423" s="5"/>
      <c r="I423" s="5"/>
      <c r="J423" s="5"/>
      <c r="K423" s="5"/>
      <c r="L423" s="5"/>
      <c r="M423" s="5"/>
      <c r="N423" s="4"/>
      <c r="O423" s="4"/>
      <c r="P423" s="4"/>
      <c r="Q423" s="5"/>
      <c r="R423" s="5"/>
      <c r="S423" s="5"/>
      <c r="T423" s="5"/>
      <c r="U423" s="5"/>
      <c r="V423" s="82"/>
    </row>
    <row r="424" customFormat="false" ht="13.5" hidden="false" customHeight="true" outlineLevel="0" collapsed="false">
      <c r="A424" s="68"/>
      <c r="B424" s="69"/>
      <c r="C424" s="5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</row>
    <row r="427" customFormat="false" ht="13.5" hidden="false" customHeight="true" outlineLevel="0" collapsed="false">
      <c r="A427" s="68"/>
      <c r="B427" s="69"/>
      <c r="C427" s="5" t="s">
        <v>548</v>
      </c>
      <c r="D427" s="71"/>
      <c r="E427" s="71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</row>
    <row r="428" customFormat="false" ht="13.5" hidden="false" customHeight="true" outlineLevel="0" collapsed="false">
      <c r="A428" s="68"/>
      <c r="B428" s="69"/>
      <c r="C428" s="5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</row>
    <row r="431" customFormat="false" ht="13.5" hidden="false" customHeight="true" outlineLevel="0" collapsed="false">
      <c r="A431" s="68"/>
      <c r="B431" s="69"/>
      <c r="C431" s="5" t="s">
        <v>548</v>
      </c>
      <c r="D431" s="71"/>
      <c r="E431" s="71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</row>
    <row r="432" customFormat="false" ht="13.5" hidden="false" customHeight="true" outlineLevel="0" collapsed="false">
      <c r="A432" s="68"/>
      <c r="B432" s="69"/>
      <c r="C432" s="5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/>
      <c r="E434" s="72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</row>
    <row r="435" customFormat="false" ht="13.5" hidden="false" customHeight="true" outlineLevel="0" collapsed="false">
      <c r="A435" s="68"/>
      <c r="B435" s="69"/>
      <c r="C435" s="5" t="s">
        <v>548</v>
      </c>
      <c r="D435" s="71"/>
      <c r="E435" s="71"/>
      <c r="F435" s="4"/>
      <c r="G435" s="4"/>
      <c r="H435" s="4"/>
      <c r="I435" s="4"/>
      <c r="J435" s="4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5" t="s">
        <v>549</v>
      </c>
      <c r="D436" s="71"/>
      <c r="E436" s="71"/>
      <c r="F436" s="73" t="str">
        <f aca="false">IFERROR((F435-F434)/F434,"")</f>
        <v/>
      </c>
      <c r="G436" s="73" t="str">
        <f aca="false">IFERROR((G435-G434)/G434,"")</f>
        <v/>
      </c>
      <c r="H436" s="73" t="str">
        <f aca="false">IFERROR((H435-H434)/H434,"")</f>
        <v/>
      </c>
      <c r="I436" s="73" t="str">
        <f aca="false">IFERROR((I435-I434)/I434,"")</f>
        <v/>
      </c>
      <c r="J436" s="73" t="str">
        <f aca="false">IFERROR((J435-J434)/J434,"")</f>
        <v/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str">
        <f aca="false">IFERROR(SQRT(2*(F435-F434)^2/(F435+F434)),"")</f>
        <v/>
      </c>
      <c r="G437" s="76" t="str">
        <f aca="false">IFERROR(SQRT(2*(G435-G434)^2/(G435+G434)),"")</f>
        <v/>
      </c>
      <c r="H437" s="76" t="str">
        <f aca="false">IFERROR(SQRT(2*(H435-H434)^2/(H435+H434)),"")</f>
        <v/>
      </c>
      <c r="I437" s="76" t="str">
        <f aca="false">IFERROR(SQRT(2*(I435-I434)^2/(I435+I434)),"")</f>
        <v/>
      </c>
      <c r="J437" s="76" t="str">
        <f aca="false">IFERROR(SQRT(2*(J435-J434)^2/(J435+J434)),"")</f>
        <v/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N438" s="4"/>
      <c r="O438" s="4"/>
      <c r="P438" s="4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5" t="s">
        <v>548</v>
      </c>
      <c r="D439" s="86"/>
      <c r="E439" s="81"/>
      <c r="F439" s="5"/>
      <c r="G439" s="5"/>
      <c r="H439" s="5"/>
      <c r="I439" s="5"/>
      <c r="J439" s="5"/>
      <c r="K439" s="5"/>
      <c r="L439" s="5"/>
      <c r="M439" s="5"/>
      <c r="N439" s="4"/>
      <c r="O439" s="4"/>
      <c r="P439" s="4"/>
      <c r="Q439" s="5"/>
      <c r="R439" s="5"/>
      <c r="S439" s="5"/>
      <c r="T439" s="5"/>
      <c r="U439" s="5"/>
      <c r="V439" s="82"/>
    </row>
    <row r="440" customFormat="false" ht="13.5" hidden="false" customHeight="true" outlineLevel="0" collapsed="false">
      <c r="A440" s="68"/>
      <c r="B440" s="69"/>
      <c r="C440" s="5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</row>
    <row r="443" customFormat="false" ht="13.5" hidden="false" customHeight="true" outlineLevel="0" collapsed="false">
      <c r="A443" s="68"/>
      <c r="B443" s="69"/>
      <c r="C443" s="5" t="s">
        <v>548</v>
      </c>
      <c r="D443" s="71"/>
      <c r="E443" s="71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</row>
    <row r="444" customFormat="false" ht="13.5" hidden="false" customHeight="true" outlineLevel="0" collapsed="false">
      <c r="A444" s="68"/>
      <c r="B444" s="69"/>
      <c r="C444" s="5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str">
        <f aca="false">IFERROR((N443-N442)/N442,"")</f>
        <v/>
      </c>
      <c r="O444" s="39" t="str">
        <f aca="false">IFERROR((O443-O442)/O442,"")</f>
        <v/>
      </c>
      <c r="P444" s="39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N446" s="4"/>
      <c r="O446" s="4"/>
      <c r="P446" s="4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5" t="s">
        <v>548</v>
      </c>
      <c r="D447" s="86"/>
      <c r="E447" s="81"/>
      <c r="F447" s="5"/>
      <c r="G447" s="5"/>
      <c r="H447" s="5"/>
      <c r="I447" s="5"/>
      <c r="J447" s="5"/>
      <c r="K447" s="5"/>
      <c r="L447" s="5"/>
      <c r="M447" s="5"/>
      <c r="N447" s="4"/>
      <c r="O447" s="4"/>
      <c r="P447" s="4"/>
      <c r="Q447" s="5"/>
      <c r="R447" s="5"/>
      <c r="S447" s="5"/>
      <c r="T447" s="5"/>
      <c r="U447" s="5"/>
      <c r="V447" s="82"/>
    </row>
    <row r="448" customFormat="false" ht="13.5" hidden="false" customHeight="true" outlineLevel="0" collapsed="false">
      <c r="A448" s="68"/>
      <c r="B448" s="69"/>
      <c r="C448" s="5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N450" s="4"/>
      <c r="O450" s="4"/>
      <c r="P450" s="4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5" t="s">
        <v>548</v>
      </c>
      <c r="D451" s="86"/>
      <c r="E451" s="81"/>
      <c r="F451" s="5"/>
      <c r="G451" s="5"/>
      <c r="H451" s="5"/>
      <c r="I451" s="5"/>
      <c r="J451" s="5"/>
      <c r="K451" s="5"/>
      <c r="L451" s="5"/>
      <c r="M451" s="5"/>
      <c r="N451" s="4"/>
      <c r="O451" s="4"/>
      <c r="P451" s="4"/>
      <c r="Q451" s="5"/>
      <c r="R451" s="5"/>
      <c r="S451" s="5"/>
      <c r="T451" s="5"/>
      <c r="U451" s="5"/>
      <c r="V451" s="82"/>
    </row>
    <row r="452" customFormat="false" ht="13.5" hidden="false" customHeight="true" outlineLevel="0" collapsed="false">
      <c r="A452" s="68"/>
      <c r="B452" s="69"/>
      <c r="C452" s="5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F454" s="4"/>
      <c r="G454" s="4"/>
      <c r="H454" s="4"/>
      <c r="I454" s="4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5" t="s">
        <v>548</v>
      </c>
      <c r="D455" s="71"/>
      <c r="E455" s="71"/>
      <c r="F455" s="4"/>
      <c r="G455" s="4"/>
      <c r="H455" s="4"/>
      <c r="I455" s="4"/>
      <c r="J455" s="4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5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N458" s="4"/>
      <c r="O458" s="4"/>
      <c r="P458" s="4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5" t="s">
        <v>548</v>
      </c>
      <c r="D459" s="86"/>
      <c r="E459" s="81"/>
      <c r="F459" s="5"/>
      <c r="G459" s="5"/>
      <c r="H459" s="5"/>
      <c r="I459" s="5"/>
      <c r="J459" s="5"/>
      <c r="K459" s="5"/>
      <c r="L459" s="5"/>
      <c r="M459" s="5"/>
      <c r="N459" s="4"/>
      <c r="O459" s="4"/>
      <c r="P459" s="4"/>
      <c r="Q459" s="5"/>
      <c r="R459" s="5"/>
      <c r="S459" s="5"/>
      <c r="T459" s="5"/>
      <c r="U459" s="5"/>
      <c r="V459" s="82"/>
    </row>
    <row r="460" customFormat="false" ht="13.5" hidden="false" customHeight="true" outlineLevel="0" collapsed="false">
      <c r="A460" s="68"/>
      <c r="B460" s="69"/>
      <c r="C460" s="5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N462" s="4"/>
      <c r="O462" s="4"/>
      <c r="P462" s="4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5" t="s">
        <v>548</v>
      </c>
      <c r="D463" s="86"/>
      <c r="E463" s="81"/>
      <c r="F463" s="5"/>
      <c r="G463" s="5"/>
      <c r="H463" s="5"/>
      <c r="I463" s="5"/>
      <c r="J463" s="5"/>
      <c r="K463" s="5"/>
      <c r="L463" s="5"/>
      <c r="M463" s="5"/>
      <c r="N463" s="4"/>
      <c r="O463" s="4"/>
      <c r="P463" s="4"/>
      <c r="Q463" s="5"/>
      <c r="R463" s="5"/>
      <c r="S463" s="5"/>
      <c r="T463" s="5"/>
      <c r="U463" s="5"/>
      <c r="V463" s="82"/>
    </row>
    <row r="464" customFormat="false" ht="13.5" hidden="false" customHeight="true" outlineLevel="0" collapsed="false">
      <c r="A464" s="68"/>
      <c r="B464" s="69"/>
      <c r="C464" s="5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N466" s="4"/>
      <c r="O466" s="4"/>
      <c r="P466" s="4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5" t="s">
        <v>548</v>
      </c>
      <c r="D467" s="86"/>
      <c r="E467" s="81"/>
      <c r="F467" s="5"/>
      <c r="G467" s="5"/>
      <c r="H467" s="5"/>
      <c r="I467" s="5"/>
      <c r="J467" s="5"/>
      <c r="K467" s="5"/>
      <c r="L467" s="5"/>
      <c r="M467" s="5"/>
      <c r="N467" s="4"/>
      <c r="O467" s="4"/>
      <c r="P467" s="4"/>
      <c r="Q467" s="5"/>
      <c r="R467" s="5"/>
      <c r="S467" s="5"/>
      <c r="T467" s="5"/>
      <c r="U467" s="5"/>
      <c r="V467" s="82"/>
    </row>
    <row r="468" customFormat="false" ht="13.5" hidden="false" customHeight="true" outlineLevel="0" collapsed="false">
      <c r="A468" s="68"/>
      <c r="B468" s="69"/>
      <c r="C468" s="5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N470" s="4"/>
      <c r="O470" s="4"/>
      <c r="P470" s="4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5" t="s">
        <v>548</v>
      </c>
      <c r="D471" s="86"/>
      <c r="E471" s="81"/>
      <c r="F471" s="5"/>
      <c r="G471" s="5"/>
      <c r="H471" s="5"/>
      <c r="I471" s="5"/>
      <c r="J471" s="5"/>
      <c r="K471" s="5"/>
      <c r="L471" s="5"/>
      <c r="M471" s="5"/>
      <c r="N471" s="4"/>
      <c r="O471" s="4"/>
      <c r="P471" s="4"/>
      <c r="Q471" s="5"/>
      <c r="R471" s="5"/>
      <c r="S471" s="5"/>
      <c r="T471" s="5"/>
      <c r="U471" s="5"/>
      <c r="V471" s="82"/>
    </row>
    <row r="472" customFormat="false" ht="13.5" hidden="false" customHeight="true" outlineLevel="0" collapsed="false">
      <c r="A472" s="68"/>
      <c r="B472" s="69"/>
      <c r="C472" s="5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N474" s="4"/>
      <c r="O474" s="4"/>
      <c r="P474" s="4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5" t="s">
        <v>548</v>
      </c>
      <c r="D475" s="86"/>
      <c r="E475" s="81"/>
      <c r="F475" s="5"/>
      <c r="G475" s="5"/>
      <c r="H475" s="5"/>
      <c r="I475" s="5"/>
      <c r="J475" s="5"/>
      <c r="K475" s="5"/>
      <c r="L475" s="5"/>
      <c r="M475" s="5"/>
      <c r="N475" s="4"/>
      <c r="O475" s="4"/>
      <c r="P475" s="4"/>
      <c r="Q475" s="5"/>
      <c r="R475" s="5"/>
      <c r="S475" s="5"/>
      <c r="T475" s="5"/>
      <c r="U475" s="5"/>
      <c r="V475" s="82"/>
    </row>
    <row r="476" customFormat="false" ht="13.5" hidden="false" customHeight="true" outlineLevel="0" collapsed="false">
      <c r="A476" s="68"/>
      <c r="B476" s="69"/>
      <c r="C476" s="5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N478" s="4"/>
      <c r="O478" s="4"/>
      <c r="P478" s="4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5" t="s">
        <v>548</v>
      </c>
      <c r="D479" s="86"/>
      <c r="E479" s="81"/>
      <c r="F479" s="5"/>
      <c r="G479" s="5"/>
      <c r="H479" s="5"/>
      <c r="I479" s="5"/>
      <c r="J479" s="5"/>
      <c r="K479" s="5"/>
      <c r="L479" s="5"/>
      <c r="M479" s="5"/>
      <c r="N479" s="4"/>
      <c r="O479" s="4"/>
      <c r="P479" s="4"/>
      <c r="Q479" s="5"/>
      <c r="R479" s="5"/>
      <c r="S479" s="5"/>
      <c r="T479" s="5"/>
      <c r="U479" s="5"/>
      <c r="V479" s="82"/>
    </row>
    <row r="480" customFormat="false" ht="13.5" hidden="false" customHeight="true" outlineLevel="0" collapsed="false">
      <c r="A480" s="68"/>
      <c r="B480" s="69"/>
      <c r="C480" s="5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N482" s="4"/>
      <c r="O482" s="4"/>
      <c r="P482" s="4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5" t="s">
        <v>548</v>
      </c>
      <c r="D483" s="86"/>
      <c r="E483" s="81"/>
      <c r="F483" s="5"/>
      <c r="G483" s="5"/>
      <c r="H483" s="5"/>
      <c r="I483" s="5"/>
      <c r="J483" s="5"/>
      <c r="K483" s="5"/>
      <c r="L483" s="5"/>
      <c r="M483" s="5"/>
      <c r="N483" s="4"/>
      <c r="O483" s="4"/>
      <c r="P483" s="4"/>
      <c r="Q483" s="5"/>
      <c r="R483" s="5"/>
      <c r="S483" s="5"/>
      <c r="T483" s="5"/>
      <c r="U483" s="5"/>
      <c r="V483" s="82"/>
    </row>
    <row r="484" customFormat="false" ht="13.5" hidden="false" customHeight="true" outlineLevel="0" collapsed="false">
      <c r="A484" s="68"/>
      <c r="B484" s="69"/>
      <c r="C484" s="5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N486" s="4"/>
      <c r="O486" s="4"/>
      <c r="P486" s="4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5" t="s">
        <v>548</v>
      </c>
      <c r="D487" s="86"/>
      <c r="E487" s="81"/>
      <c r="F487" s="5"/>
      <c r="G487" s="5"/>
      <c r="H487" s="5"/>
      <c r="I487" s="5"/>
      <c r="J487" s="5"/>
      <c r="K487" s="5"/>
      <c r="L487" s="5"/>
      <c r="M487" s="5"/>
      <c r="N487" s="4"/>
      <c r="O487" s="4"/>
      <c r="P487" s="4"/>
      <c r="Q487" s="5"/>
      <c r="R487" s="5"/>
      <c r="S487" s="5"/>
      <c r="T487" s="5"/>
      <c r="U487" s="5"/>
      <c r="V487" s="82"/>
    </row>
    <row r="488" customFormat="false" ht="13.5" hidden="false" customHeight="true" outlineLevel="0" collapsed="false">
      <c r="A488" s="68"/>
      <c r="B488" s="69"/>
      <c r="C488" s="5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N490" s="4"/>
      <c r="O490" s="4"/>
      <c r="P490" s="4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5" t="s">
        <v>548</v>
      </c>
      <c r="D491" s="86"/>
      <c r="E491" s="81"/>
      <c r="F491" s="5"/>
      <c r="G491" s="5"/>
      <c r="H491" s="5"/>
      <c r="I491" s="5"/>
      <c r="J491" s="5"/>
      <c r="K491" s="5"/>
      <c r="L491" s="5"/>
      <c r="M491" s="5"/>
      <c r="N491" s="4"/>
      <c r="O491" s="4"/>
      <c r="P491" s="4"/>
      <c r="Q491" s="5"/>
      <c r="R491" s="5"/>
      <c r="S491" s="5"/>
      <c r="T491" s="5"/>
      <c r="U491" s="5"/>
      <c r="V491" s="82"/>
    </row>
    <row r="492" customFormat="false" ht="13.5" hidden="false" customHeight="true" outlineLevel="0" collapsed="false">
      <c r="A492" s="68"/>
      <c r="B492" s="69"/>
      <c r="C492" s="5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N494" s="4"/>
      <c r="O494" s="4"/>
      <c r="P494" s="4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5" t="s">
        <v>548</v>
      </c>
      <c r="D495" s="86"/>
      <c r="E495" s="81"/>
      <c r="F495" s="5"/>
      <c r="G495" s="5"/>
      <c r="H495" s="5"/>
      <c r="I495" s="5"/>
      <c r="J495" s="5"/>
      <c r="K495" s="5"/>
      <c r="L495" s="5"/>
      <c r="M495" s="5"/>
      <c r="N495" s="4"/>
      <c r="O495" s="4"/>
      <c r="P495" s="4"/>
      <c r="Q495" s="5"/>
      <c r="R495" s="5"/>
      <c r="S495" s="5"/>
      <c r="T495" s="5"/>
      <c r="U495" s="5"/>
      <c r="V495" s="82"/>
    </row>
    <row r="496" customFormat="false" ht="13.5" hidden="false" customHeight="true" outlineLevel="0" collapsed="false">
      <c r="A496" s="68"/>
      <c r="B496" s="69"/>
      <c r="C496" s="5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N498" s="4"/>
      <c r="O498" s="4"/>
      <c r="P498" s="4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5" t="s">
        <v>548</v>
      </c>
      <c r="D499" s="86"/>
      <c r="E499" s="81"/>
      <c r="F499" s="5"/>
      <c r="G499" s="5"/>
      <c r="H499" s="5"/>
      <c r="I499" s="5"/>
      <c r="J499" s="5"/>
      <c r="K499" s="5"/>
      <c r="L499" s="5"/>
      <c r="M499" s="5"/>
      <c r="N499" s="4"/>
      <c r="O499" s="4"/>
      <c r="P499" s="4"/>
      <c r="Q499" s="5"/>
      <c r="R499" s="5"/>
      <c r="S499" s="5"/>
      <c r="T499" s="5"/>
      <c r="U499" s="5"/>
      <c r="V499" s="82"/>
    </row>
    <row r="500" customFormat="false" ht="13.5" hidden="false" customHeight="true" outlineLevel="0" collapsed="false">
      <c r="A500" s="68"/>
      <c r="B500" s="69"/>
      <c r="C500" s="5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N502" s="4"/>
      <c r="O502" s="4"/>
      <c r="P502" s="4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5" t="s">
        <v>548</v>
      </c>
      <c r="D503" s="86"/>
      <c r="E503" s="81"/>
      <c r="F503" s="5"/>
      <c r="G503" s="5"/>
      <c r="H503" s="5"/>
      <c r="I503" s="5"/>
      <c r="J503" s="5"/>
      <c r="K503" s="5"/>
      <c r="L503" s="5"/>
      <c r="M503" s="5"/>
      <c r="N503" s="4"/>
      <c r="O503" s="4"/>
      <c r="P503" s="4"/>
      <c r="Q503" s="5"/>
      <c r="R503" s="5"/>
      <c r="S503" s="5"/>
      <c r="T503" s="5"/>
      <c r="U503" s="5"/>
      <c r="V503" s="82"/>
    </row>
    <row r="504" customFormat="false" ht="13.5" hidden="false" customHeight="true" outlineLevel="0" collapsed="false">
      <c r="A504" s="68"/>
      <c r="B504" s="69"/>
      <c r="C504" s="5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N506" s="4"/>
      <c r="O506" s="4"/>
      <c r="P506" s="4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5" t="s">
        <v>548</v>
      </c>
      <c r="D507" s="86"/>
      <c r="E507" s="81"/>
      <c r="F507" s="5"/>
      <c r="G507" s="5"/>
      <c r="H507" s="5"/>
      <c r="I507" s="5"/>
      <c r="J507" s="5"/>
      <c r="K507" s="5"/>
      <c r="L507" s="5"/>
      <c r="M507" s="5"/>
      <c r="N507" s="4"/>
      <c r="O507" s="4"/>
      <c r="P507" s="4"/>
      <c r="Q507" s="5"/>
      <c r="R507" s="5"/>
      <c r="S507" s="5"/>
      <c r="T507" s="5"/>
      <c r="U507" s="5"/>
      <c r="V507" s="82"/>
    </row>
    <row r="508" customFormat="false" ht="13.5" hidden="false" customHeight="true" outlineLevel="0" collapsed="false">
      <c r="A508" s="68"/>
      <c r="B508" s="69"/>
      <c r="C508" s="5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N510" s="4"/>
      <c r="O510" s="4"/>
      <c r="P510" s="4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5" t="s">
        <v>548</v>
      </c>
      <c r="D511" s="86"/>
      <c r="E511" s="81"/>
      <c r="F511" s="5"/>
      <c r="G511" s="5"/>
      <c r="H511" s="5"/>
      <c r="I511" s="5"/>
      <c r="J511" s="5"/>
      <c r="K511" s="5"/>
      <c r="L511" s="5"/>
      <c r="M511" s="5"/>
      <c r="N511" s="4"/>
      <c r="O511" s="4"/>
      <c r="P511" s="4"/>
      <c r="Q511" s="5"/>
      <c r="R511" s="5"/>
      <c r="S511" s="5"/>
      <c r="T511" s="5"/>
      <c r="U511" s="5"/>
      <c r="V511" s="82"/>
    </row>
    <row r="512" customFormat="false" ht="13.5" hidden="false" customHeight="true" outlineLevel="0" collapsed="false">
      <c r="A512" s="68"/>
      <c r="B512" s="69"/>
      <c r="C512" s="5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N514" s="4"/>
      <c r="O514" s="4"/>
      <c r="P514" s="4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5" t="s">
        <v>548</v>
      </c>
      <c r="D515" s="86"/>
      <c r="E515" s="81"/>
      <c r="F515" s="5"/>
      <c r="G515" s="5"/>
      <c r="H515" s="5"/>
      <c r="I515" s="5"/>
      <c r="J515" s="5"/>
      <c r="K515" s="5"/>
      <c r="L515" s="5"/>
      <c r="M515" s="5"/>
      <c r="N515" s="4"/>
      <c r="O515" s="4"/>
      <c r="P515" s="4"/>
      <c r="Q515" s="5"/>
      <c r="R515" s="5"/>
      <c r="S515" s="5"/>
      <c r="T515" s="5"/>
      <c r="U515" s="5"/>
      <c r="V515" s="82"/>
    </row>
    <row r="516" customFormat="false" ht="13.5" hidden="false" customHeight="true" outlineLevel="0" collapsed="false">
      <c r="A516" s="68"/>
      <c r="B516" s="69"/>
      <c r="C516" s="5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N518" s="4"/>
      <c r="O518" s="4"/>
      <c r="P518" s="4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5" t="s">
        <v>548</v>
      </c>
      <c r="D519" s="86"/>
      <c r="E519" s="81"/>
      <c r="F519" s="5"/>
      <c r="G519" s="5"/>
      <c r="H519" s="5"/>
      <c r="I519" s="5"/>
      <c r="J519" s="5"/>
      <c r="K519" s="5"/>
      <c r="L519" s="5"/>
      <c r="M519" s="5"/>
      <c r="N519" s="4"/>
      <c r="O519" s="4"/>
      <c r="P519" s="4"/>
      <c r="Q519" s="5"/>
      <c r="R519" s="5"/>
      <c r="S519" s="5"/>
      <c r="T519" s="5"/>
      <c r="U519" s="5"/>
      <c r="V519" s="82"/>
    </row>
    <row r="520" customFormat="false" ht="13.5" hidden="false" customHeight="true" outlineLevel="0" collapsed="false">
      <c r="A520" s="68"/>
      <c r="B520" s="69"/>
      <c r="C520" s="5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N522" s="4"/>
      <c r="O522" s="4"/>
      <c r="P522" s="4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5" t="s">
        <v>548</v>
      </c>
      <c r="D523" s="86"/>
      <c r="E523" s="81"/>
      <c r="F523" s="5"/>
      <c r="G523" s="5"/>
      <c r="H523" s="5"/>
      <c r="I523" s="5"/>
      <c r="J523" s="5"/>
      <c r="K523" s="5"/>
      <c r="L523" s="5"/>
      <c r="M523" s="5"/>
      <c r="N523" s="4"/>
      <c r="O523" s="4"/>
      <c r="P523" s="4"/>
      <c r="Q523" s="5"/>
      <c r="R523" s="5"/>
      <c r="S523" s="5"/>
      <c r="T523" s="5"/>
      <c r="U523" s="5"/>
      <c r="V523" s="82"/>
    </row>
    <row r="524" customFormat="false" ht="13.5" hidden="false" customHeight="true" outlineLevel="0" collapsed="false">
      <c r="A524" s="68"/>
      <c r="B524" s="69"/>
      <c r="C524" s="5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N526" s="4"/>
      <c r="O526" s="4"/>
      <c r="P526" s="4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5" t="s">
        <v>548</v>
      </c>
      <c r="D527" s="86"/>
      <c r="E527" s="81"/>
      <c r="F527" s="5"/>
      <c r="G527" s="5"/>
      <c r="H527" s="5"/>
      <c r="I527" s="5"/>
      <c r="J527" s="5"/>
      <c r="K527" s="5"/>
      <c r="L527" s="5"/>
      <c r="M527" s="5"/>
      <c r="N527" s="4"/>
      <c r="O527" s="4"/>
      <c r="P527" s="4"/>
      <c r="Q527" s="5"/>
      <c r="R527" s="5"/>
      <c r="S527" s="5"/>
      <c r="T527" s="5"/>
      <c r="U527" s="5"/>
      <c r="V527" s="82"/>
    </row>
    <row r="528" customFormat="false" ht="13.5" hidden="false" customHeight="true" outlineLevel="0" collapsed="false">
      <c r="A528" s="68"/>
      <c r="B528" s="69"/>
      <c r="C528" s="5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N530" s="4"/>
      <c r="O530" s="4"/>
      <c r="P530" s="4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5" t="s">
        <v>548</v>
      </c>
      <c r="D531" s="86"/>
      <c r="E531" s="81"/>
      <c r="F531" s="5"/>
      <c r="G531" s="5"/>
      <c r="H531" s="5"/>
      <c r="I531" s="5"/>
      <c r="J531" s="5"/>
      <c r="K531" s="5"/>
      <c r="L531" s="5"/>
      <c r="M531" s="5"/>
      <c r="N531" s="4"/>
      <c r="O531" s="4"/>
      <c r="P531" s="4"/>
      <c r="Q531" s="5"/>
      <c r="R531" s="5"/>
      <c r="S531" s="5"/>
      <c r="T531" s="5"/>
      <c r="U531" s="5"/>
      <c r="V531" s="82"/>
    </row>
    <row r="532" customFormat="false" ht="13.5" hidden="false" customHeight="true" outlineLevel="0" collapsed="false">
      <c r="A532" s="68"/>
      <c r="B532" s="69"/>
      <c r="C532" s="5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N534" s="4"/>
      <c r="O534" s="4"/>
      <c r="P534" s="4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5" t="s">
        <v>548</v>
      </c>
      <c r="D535" s="86"/>
      <c r="E535" s="81"/>
      <c r="F535" s="5"/>
      <c r="G535" s="5"/>
      <c r="H535" s="5"/>
      <c r="I535" s="5"/>
      <c r="J535" s="5"/>
      <c r="K535" s="5"/>
      <c r="L535" s="5"/>
      <c r="M535" s="5"/>
      <c r="N535" s="4"/>
      <c r="O535" s="4"/>
      <c r="P535" s="4"/>
      <c r="Q535" s="5"/>
      <c r="R535" s="5"/>
      <c r="S535" s="5"/>
      <c r="T535" s="5"/>
      <c r="U535" s="5"/>
      <c r="V535" s="82"/>
    </row>
    <row r="536" customFormat="false" ht="13.5" hidden="false" customHeight="true" outlineLevel="0" collapsed="false">
      <c r="A536" s="68"/>
      <c r="B536" s="69"/>
      <c r="C536" s="5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N538" s="4"/>
      <c r="O538" s="4"/>
      <c r="P538" s="4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5" t="s">
        <v>548</v>
      </c>
      <c r="D539" s="86"/>
      <c r="E539" s="81"/>
      <c r="F539" s="5"/>
      <c r="G539" s="5"/>
      <c r="H539" s="5"/>
      <c r="I539" s="5"/>
      <c r="J539" s="5"/>
      <c r="K539" s="5"/>
      <c r="L539" s="5"/>
      <c r="M539" s="5"/>
      <c r="N539" s="4"/>
      <c r="O539" s="4"/>
      <c r="P539" s="4"/>
      <c r="Q539" s="5"/>
      <c r="R539" s="5"/>
      <c r="S539" s="5"/>
      <c r="T539" s="5"/>
      <c r="U539" s="5"/>
      <c r="V539" s="82"/>
    </row>
    <row r="540" customFormat="false" ht="13.5" hidden="false" customHeight="true" outlineLevel="0" collapsed="false">
      <c r="A540" s="68"/>
      <c r="B540" s="69"/>
      <c r="C540" s="5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N542" s="4"/>
      <c r="O542" s="4"/>
      <c r="P542" s="4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5" t="s">
        <v>548</v>
      </c>
      <c r="D543" s="86"/>
      <c r="E543" s="81"/>
      <c r="F543" s="5"/>
      <c r="G543" s="5"/>
      <c r="H543" s="5"/>
      <c r="I543" s="5"/>
      <c r="J543" s="5"/>
      <c r="K543" s="5"/>
      <c r="L543" s="5"/>
      <c r="M543" s="5"/>
      <c r="N543" s="4"/>
      <c r="O543" s="4"/>
      <c r="P543" s="4"/>
      <c r="Q543" s="5"/>
      <c r="R543" s="5"/>
      <c r="S543" s="5"/>
      <c r="T543" s="5"/>
      <c r="U543" s="5"/>
      <c r="V543" s="82"/>
    </row>
    <row r="544" customFormat="false" ht="13.5" hidden="false" customHeight="true" outlineLevel="0" collapsed="false">
      <c r="A544" s="68"/>
      <c r="B544" s="69"/>
      <c r="C544" s="5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N546" s="4"/>
      <c r="O546" s="4"/>
      <c r="P546" s="4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5" t="s">
        <v>548</v>
      </c>
      <c r="D547" s="86"/>
      <c r="E547" s="81"/>
      <c r="F547" s="5"/>
      <c r="G547" s="5"/>
      <c r="H547" s="5"/>
      <c r="I547" s="5"/>
      <c r="J547" s="5"/>
      <c r="K547" s="5"/>
      <c r="L547" s="5"/>
      <c r="M547" s="5"/>
      <c r="N547" s="4"/>
      <c r="O547" s="4"/>
      <c r="P547" s="4"/>
      <c r="Q547" s="5"/>
      <c r="R547" s="5"/>
      <c r="S547" s="5"/>
      <c r="T547" s="5"/>
      <c r="U547" s="5"/>
      <c r="V547" s="82"/>
    </row>
    <row r="548" customFormat="false" ht="13.5" hidden="false" customHeight="true" outlineLevel="0" collapsed="false">
      <c r="A548" s="68"/>
      <c r="B548" s="69"/>
      <c r="C548" s="5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N550" s="4"/>
      <c r="O550" s="4"/>
      <c r="P550" s="4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5" t="s">
        <v>548</v>
      </c>
      <c r="D551" s="86"/>
      <c r="E551" s="81"/>
      <c r="F551" s="5"/>
      <c r="G551" s="5"/>
      <c r="H551" s="5"/>
      <c r="I551" s="5"/>
      <c r="J551" s="5"/>
      <c r="K551" s="5"/>
      <c r="L551" s="5"/>
      <c r="M551" s="5"/>
      <c r="N551" s="4"/>
      <c r="O551" s="4"/>
      <c r="P551" s="4"/>
      <c r="Q551" s="5"/>
      <c r="R551" s="5"/>
      <c r="S551" s="5"/>
      <c r="T551" s="5"/>
      <c r="U551" s="5"/>
      <c r="V551" s="82"/>
    </row>
    <row r="552" customFormat="false" ht="13.5" hidden="false" customHeight="true" outlineLevel="0" collapsed="false">
      <c r="A552" s="68"/>
      <c r="B552" s="69"/>
      <c r="C552" s="5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N554" s="4"/>
      <c r="O554" s="4"/>
      <c r="P554" s="4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5" t="s">
        <v>548</v>
      </c>
      <c r="D555" s="86"/>
      <c r="E555" s="81"/>
      <c r="F555" s="5"/>
      <c r="G555" s="5"/>
      <c r="H555" s="5"/>
      <c r="I555" s="5"/>
      <c r="J555" s="5"/>
      <c r="K555" s="5"/>
      <c r="L555" s="5"/>
      <c r="M555" s="5"/>
      <c r="N555" s="4"/>
      <c r="O555" s="4"/>
      <c r="P555" s="4"/>
      <c r="Q555" s="5"/>
      <c r="R555" s="5"/>
      <c r="S555" s="5"/>
      <c r="T555" s="5"/>
      <c r="U555" s="5"/>
      <c r="V555" s="82"/>
    </row>
    <row r="556" customFormat="false" ht="13.5" hidden="false" customHeight="true" outlineLevel="0" collapsed="false">
      <c r="A556" s="68"/>
      <c r="B556" s="69"/>
      <c r="C556" s="5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N558" s="4"/>
      <c r="O558" s="4"/>
      <c r="P558" s="4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5" t="s">
        <v>548</v>
      </c>
      <c r="D559" s="86"/>
      <c r="E559" s="81"/>
      <c r="F559" s="5"/>
      <c r="G559" s="5"/>
      <c r="H559" s="5"/>
      <c r="I559" s="5"/>
      <c r="J559" s="5"/>
      <c r="K559" s="5"/>
      <c r="L559" s="5"/>
      <c r="M559" s="5"/>
      <c r="N559" s="4"/>
      <c r="O559" s="4"/>
      <c r="P559" s="4"/>
      <c r="Q559" s="5"/>
      <c r="R559" s="5"/>
      <c r="S559" s="5"/>
      <c r="T559" s="5"/>
      <c r="U559" s="5"/>
      <c r="V559" s="82"/>
    </row>
    <row r="560" customFormat="false" ht="13.5" hidden="false" customHeight="true" outlineLevel="0" collapsed="false">
      <c r="A560" s="68"/>
      <c r="B560" s="69"/>
      <c r="C560" s="5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N562" s="4"/>
      <c r="O562" s="4"/>
      <c r="P562" s="4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5" t="s">
        <v>548</v>
      </c>
      <c r="D563" s="86"/>
      <c r="E563" s="81"/>
      <c r="F563" s="5"/>
      <c r="G563" s="5"/>
      <c r="H563" s="5"/>
      <c r="I563" s="5"/>
      <c r="J563" s="5"/>
      <c r="K563" s="5"/>
      <c r="L563" s="5"/>
      <c r="M563" s="5"/>
      <c r="N563" s="4"/>
      <c r="O563" s="4"/>
      <c r="P563" s="4"/>
      <c r="Q563" s="5"/>
      <c r="R563" s="5"/>
      <c r="S563" s="5"/>
      <c r="T563" s="5"/>
      <c r="U563" s="5"/>
      <c r="V563" s="82"/>
    </row>
    <row r="564" customFormat="false" ht="13.5" hidden="false" customHeight="true" outlineLevel="0" collapsed="false">
      <c r="A564" s="68"/>
      <c r="B564" s="69"/>
      <c r="C564" s="5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N566" s="4"/>
      <c r="O566" s="4"/>
      <c r="P566" s="4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5" t="s">
        <v>548</v>
      </c>
      <c r="D567" s="86"/>
      <c r="E567" s="81"/>
      <c r="F567" s="5"/>
      <c r="G567" s="5"/>
      <c r="H567" s="5"/>
      <c r="I567" s="5"/>
      <c r="J567" s="5"/>
      <c r="K567" s="5"/>
      <c r="L567" s="5"/>
      <c r="M567" s="5"/>
      <c r="N567" s="4"/>
      <c r="O567" s="4"/>
      <c r="P567" s="4"/>
      <c r="Q567" s="5"/>
      <c r="R567" s="5"/>
      <c r="S567" s="5"/>
      <c r="T567" s="5"/>
      <c r="U567" s="5"/>
      <c r="V567" s="82"/>
    </row>
    <row r="568" customFormat="false" ht="13.5" hidden="false" customHeight="true" outlineLevel="0" collapsed="false">
      <c r="A568" s="68"/>
      <c r="B568" s="69"/>
      <c r="C568" s="5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N570" s="4"/>
      <c r="O570" s="4"/>
      <c r="P570" s="4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5" t="s">
        <v>548</v>
      </c>
      <c r="D571" s="86"/>
      <c r="E571" s="81"/>
      <c r="F571" s="5"/>
      <c r="G571" s="5"/>
      <c r="H571" s="5"/>
      <c r="I571" s="5"/>
      <c r="J571" s="5"/>
      <c r="K571" s="5"/>
      <c r="L571" s="5"/>
      <c r="M571" s="5"/>
      <c r="N571" s="4"/>
      <c r="O571" s="4"/>
      <c r="P571" s="4"/>
      <c r="Q571" s="5"/>
      <c r="R571" s="5"/>
      <c r="S571" s="5"/>
      <c r="T571" s="5"/>
      <c r="U571" s="5"/>
      <c r="V571" s="82"/>
    </row>
    <row r="572" customFormat="false" ht="13.5" hidden="false" customHeight="true" outlineLevel="0" collapsed="false">
      <c r="A572" s="68"/>
      <c r="B572" s="69"/>
      <c r="C572" s="5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N574" s="4"/>
      <c r="O574" s="4"/>
      <c r="P574" s="4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5" t="s">
        <v>548</v>
      </c>
      <c r="D575" s="86"/>
      <c r="E575" s="81"/>
      <c r="F575" s="5"/>
      <c r="G575" s="5"/>
      <c r="H575" s="5"/>
      <c r="I575" s="5"/>
      <c r="J575" s="5"/>
      <c r="K575" s="5"/>
      <c r="L575" s="5"/>
      <c r="M575" s="5"/>
      <c r="N575" s="4"/>
      <c r="O575" s="4"/>
      <c r="P575" s="4"/>
      <c r="Q575" s="5"/>
      <c r="R575" s="5"/>
      <c r="S575" s="5"/>
      <c r="T575" s="5"/>
      <c r="U575" s="5"/>
      <c r="V575" s="82"/>
    </row>
    <row r="576" customFormat="false" ht="13.5" hidden="false" customHeight="true" outlineLevel="0" collapsed="false">
      <c r="A576" s="68"/>
      <c r="B576" s="69"/>
      <c r="C576" s="5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N578" s="4"/>
      <c r="O578" s="4"/>
      <c r="P578" s="4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5" t="s">
        <v>548</v>
      </c>
      <c r="D579" s="86"/>
      <c r="E579" s="81"/>
      <c r="F579" s="5"/>
      <c r="G579" s="5"/>
      <c r="H579" s="5"/>
      <c r="I579" s="5"/>
      <c r="J579" s="5"/>
      <c r="K579" s="5"/>
      <c r="L579" s="5"/>
      <c r="M579" s="5"/>
      <c r="N579" s="4"/>
      <c r="O579" s="4"/>
      <c r="P579" s="4"/>
      <c r="Q579" s="5"/>
      <c r="R579" s="5"/>
      <c r="S579" s="5"/>
      <c r="T579" s="5"/>
      <c r="U579" s="5"/>
      <c r="V579" s="82"/>
    </row>
    <row r="580" customFormat="false" ht="13.5" hidden="false" customHeight="true" outlineLevel="0" collapsed="false">
      <c r="A580" s="68"/>
      <c r="B580" s="69"/>
      <c r="C580" s="5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N582" s="4"/>
      <c r="O582" s="4"/>
      <c r="P582" s="4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5" t="s">
        <v>548</v>
      </c>
      <c r="D583" s="86"/>
      <c r="E583" s="81"/>
      <c r="F583" s="5"/>
      <c r="G583" s="5"/>
      <c r="H583" s="5"/>
      <c r="I583" s="5"/>
      <c r="J583" s="5"/>
      <c r="K583" s="5"/>
      <c r="L583" s="5"/>
      <c r="M583" s="5"/>
      <c r="N583" s="4"/>
      <c r="O583" s="4"/>
      <c r="P583" s="4"/>
      <c r="Q583" s="5"/>
      <c r="R583" s="5"/>
      <c r="S583" s="5"/>
      <c r="T583" s="5"/>
      <c r="U583" s="5"/>
      <c r="V583" s="82"/>
    </row>
    <row r="584" customFormat="false" ht="13.5" hidden="false" customHeight="true" outlineLevel="0" collapsed="false">
      <c r="A584" s="68"/>
      <c r="B584" s="69"/>
      <c r="C584" s="5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N586" s="4"/>
      <c r="O586" s="4"/>
      <c r="P586" s="4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5" t="s">
        <v>548</v>
      </c>
      <c r="D587" s="86"/>
      <c r="E587" s="81"/>
      <c r="F587" s="5"/>
      <c r="G587" s="5"/>
      <c r="H587" s="5"/>
      <c r="I587" s="5"/>
      <c r="J587" s="5"/>
      <c r="K587" s="5"/>
      <c r="L587" s="5"/>
      <c r="M587" s="5"/>
      <c r="N587" s="4"/>
      <c r="O587" s="4"/>
      <c r="P587" s="4"/>
      <c r="Q587" s="5"/>
      <c r="R587" s="5"/>
      <c r="S587" s="5"/>
      <c r="T587" s="5"/>
      <c r="U587" s="5"/>
      <c r="V587" s="82"/>
    </row>
    <row r="588" customFormat="false" ht="13.5" hidden="false" customHeight="true" outlineLevel="0" collapsed="false">
      <c r="A588" s="68"/>
      <c r="B588" s="69"/>
      <c r="C588" s="5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N590" s="4"/>
      <c r="O590" s="4"/>
      <c r="P590" s="4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5" t="s">
        <v>548</v>
      </c>
      <c r="D591" s="86"/>
      <c r="E591" s="81"/>
      <c r="F591" s="5"/>
      <c r="G591" s="5"/>
      <c r="H591" s="5"/>
      <c r="I591" s="5"/>
      <c r="J591" s="5"/>
      <c r="K591" s="5"/>
      <c r="L591" s="5"/>
      <c r="M591" s="5"/>
      <c r="N591" s="4"/>
      <c r="O591" s="4"/>
      <c r="P591" s="4"/>
      <c r="Q591" s="5"/>
      <c r="R591" s="5"/>
      <c r="S591" s="5"/>
      <c r="T591" s="5"/>
      <c r="U591" s="5"/>
      <c r="V591" s="82"/>
    </row>
    <row r="592" customFormat="false" ht="13.5" hidden="false" customHeight="true" outlineLevel="0" collapsed="false">
      <c r="A592" s="68"/>
      <c r="B592" s="69"/>
      <c r="C592" s="5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N594" s="4"/>
      <c r="O594" s="4"/>
      <c r="P594" s="4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5" t="s">
        <v>548</v>
      </c>
      <c r="D595" s="86"/>
      <c r="E595" s="81"/>
      <c r="F595" s="5"/>
      <c r="G595" s="5"/>
      <c r="H595" s="5"/>
      <c r="I595" s="5"/>
      <c r="J595" s="5"/>
      <c r="K595" s="5"/>
      <c r="L595" s="5"/>
      <c r="M595" s="5"/>
      <c r="N595" s="4"/>
      <c r="O595" s="4"/>
      <c r="P595" s="4"/>
      <c r="Q595" s="5"/>
      <c r="R595" s="5"/>
      <c r="S595" s="5"/>
      <c r="T595" s="5"/>
      <c r="U595" s="5"/>
      <c r="V595" s="82"/>
    </row>
    <row r="596" customFormat="false" ht="13.5" hidden="false" customHeight="true" outlineLevel="0" collapsed="false">
      <c r="A596" s="68"/>
      <c r="B596" s="69"/>
      <c r="C596" s="5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N598" s="4"/>
      <c r="O598" s="4"/>
      <c r="P598" s="4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5" t="s">
        <v>548</v>
      </c>
      <c r="D599" s="86"/>
      <c r="E599" s="81"/>
      <c r="F599" s="5"/>
      <c r="G599" s="5"/>
      <c r="H599" s="5"/>
      <c r="I599" s="5"/>
      <c r="J599" s="5"/>
      <c r="K599" s="5"/>
      <c r="L599" s="5"/>
      <c r="M599" s="5"/>
      <c r="N599" s="4"/>
      <c r="O599" s="4"/>
      <c r="P599" s="4"/>
      <c r="Q599" s="5"/>
      <c r="R599" s="5"/>
      <c r="S599" s="5"/>
      <c r="T599" s="5"/>
      <c r="U599" s="5"/>
      <c r="V599" s="82"/>
    </row>
    <row r="600" customFormat="false" ht="13.5" hidden="false" customHeight="true" outlineLevel="0" collapsed="false">
      <c r="A600" s="68"/>
      <c r="B600" s="69"/>
      <c r="C600" s="5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N602" s="4"/>
      <c r="O602" s="4"/>
      <c r="P602" s="4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5" t="s">
        <v>548</v>
      </c>
      <c r="D603" s="86"/>
      <c r="E603" s="81"/>
      <c r="F603" s="5"/>
      <c r="G603" s="5"/>
      <c r="H603" s="5"/>
      <c r="I603" s="5"/>
      <c r="J603" s="5"/>
      <c r="K603" s="5"/>
      <c r="L603" s="5"/>
      <c r="M603" s="5"/>
      <c r="N603" s="4"/>
      <c r="O603" s="4"/>
      <c r="P603" s="4"/>
      <c r="Q603" s="5"/>
      <c r="R603" s="5"/>
      <c r="S603" s="5"/>
      <c r="T603" s="5"/>
      <c r="U603" s="5"/>
      <c r="V603" s="82"/>
    </row>
    <row r="604" customFormat="false" ht="13.5" hidden="false" customHeight="true" outlineLevel="0" collapsed="false">
      <c r="A604" s="68"/>
      <c r="B604" s="69"/>
      <c r="C604" s="5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N606" s="4"/>
      <c r="O606" s="4"/>
      <c r="P606" s="4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5" t="s">
        <v>548</v>
      </c>
      <c r="D607" s="86"/>
      <c r="E607" s="81"/>
      <c r="F607" s="5"/>
      <c r="G607" s="5"/>
      <c r="H607" s="5"/>
      <c r="I607" s="5"/>
      <c r="J607" s="5"/>
      <c r="K607" s="5"/>
      <c r="L607" s="5"/>
      <c r="M607" s="5"/>
      <c r="N607" s="4"/>
      <c r="O607" s="4"/>
      <c r="P607" s="4"/>
      <c r="Q607" s="5"/>
      <c r="R607" s="5"/>
      <c r="S607" s="5"/>
      <c r="T607" s="5"/>
      <c r="U607" s="5"/>
      <c r="V607" s="82"/>
    </row>
    <row r="608" customFormat="false" ht="13.5" hidden="false" customHeight="true" outlineLevel="0" collapsed="false">
      <c r="A608" s="68"/>
      <c r="B608" s="69"/>
      <c r="C608" s="5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N610" s="4"/>
      <c r="O610" s="4"/>
      <c r="P610" s="4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5" t="s">
        <v>548</v>
      </c>
      <c r="D611" s="86"/>
      <c r="E611" s="81"/>
      <c r="F611" s="5"/>
      <c r="G611" s="5"/>
      <c r="H611" s="5"/>
      <c r="I611" s="5"/>
      <c r="J611" s="5"/>
      <c r="K611" s="5"/>
      <c r="L611" s="5"/>
      <c r="M611" s="5"/>
      <c r="N611" s="4"/>
      <c r="O611" s="4"/>
      <c r="P611" s="4"/>
      <c r="Q611" s="5"/>
      <c r="R611" s="5"/>
      <c r="S611" s="5"/>
      <c r="T611" s="5"/>
      <c r="U611" s="5"/>
      <c r="V611" s="82"/>
    </row>
    <row r="612" customFormat="false" ht="13.5" hidden="false" customHeight="true" outlineLevel="0" collapsed="false">
      <c r="A612" s="68"/>
      <c r="B612" s="69"/>
      <c r="C612" s="5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N614" s="4"/>
      <c r="O614" s="4"/>
      <c r="P614" s="4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5" t="s">
        <v>548</v>
      </c>
      <c r="D615" s="86"/>
      <c r="E615" s="81"/>
      <c r="F615" s="5"/>
      <c r="G615" s="5"/>
      <c r="H615" s="5"/>
      <c r="I615" s="5"/>
      <c r="J615" s="5"/>
      <c r="K615" s="5"/>
      <c r="L615" s="5"/>
      <c r="M615" s="5"/>
      <c r="N615" s="4"/>
      <c r="O615" s="4"/>
      <c r="P615" s="4"/>
      <c r="Q615" s="5"/>
      <c r="R615" s="5"/>
      <c r="S615" s="5"/>
      <c r="T615" s="5"/>
      <c r="U615" s="5"/>
      <c r="V615" s="82"/>
    </row>
    <row r="616" customFormat="false" ht="13.5" hidden="false" customHeight="true" outlineLevel="0" collapsed="false">
      <c r="A616" s="68"/>
      <c r="B616" s="69"/>
      <c r="C616" s="5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N618" s="4"/>
      <c r="O618" s="4"/>
      <c r="P618" s="4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5" t="s">
        <v>548</v>
      </c>
      <c r="D619" s="86"/>
      <c r="E619" s="81"/>
      <c r="F619" s="5"/>
      <c r="G619" s="5"/>
      <c r="H619" s="5"/>
      <c r="I619" s="5"/>
      <c r="J619" s="5"/>
      <c r="K619" s="5"/>
      <c r="L619" s="5"/>
      <c r="M619" s="5"/>
      <c r="N619" s="4"/>
      <c r="O619" s="4"/>
      <c r="P619" s="4"/>
      <c r="Q619" s="5"/>
      <c r="R619" s="5"/>
      <c r="S619" s="5"/>
      <c r="T619" s="5"/>
      <c r="U619" s="5"/>
      <c r="V619" s="82"/>
    </row>
    <row r="620" customFormat="false" ht="13.5" hidden="false" customHeight="true" outlineLevel="0" collapsed="false">
      <c r="A620" s="68"/>
      <c r="B620" s="69"/>
      <c r="C620" s="5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N622" s="4"/>
      <c r="O622" s="4"/>
      <c r="P622" s="4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5" t="s">
        <v>548</v>
      </c>
      <c r="D623" s="86"/>
      <c r="E623" s="81"/>
      <c r="F623" s="5"/>
      <c r="G623" s="5"/>
      <c r="H623" s="5"/>
      <c r="I623" s="5"/>
      <c r="J623" s="5"/>
      <c r="K623" s="5"/>
      <c r="L623" s="5"/>
      <c r="M623" s="5"/>
      <c r="N623" s="4"/>
      <c r="O623" s="4"/>
      <c r="P623" s="4"/>
      <c r="Q623" s="5"/>
      <c r="R623" s="5"/>
      <c r="S623" s="5"/>
      <c r="T623" s="5"/>
      <c r="U623" s="5"/>
      <c r="V623" s="82"/>
    </row>
    <row r="624" customFormat="false" ht="13.5" hidden="false" customHeight="true" outlineLevel="0" collapsed="false">
      <c r="A624" s="68"/>
      <c r="B624" s="69"/>
      <c r="C624" s="5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N626" s="4"/>
      <c r="O626" s="4"/>
      <c r="P626" s="4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5" t="s">
        <v>548</v>
      </c>
      <c r="D627" s="86"/>
      <c r="E627" s="81"/>
      <c r="F627" s="5"/>
      <c r="G627" s="5"/>
      <c r="H627" s="5"/>
      <c r="I627" s="5"/>
      <c r="J627" s="5"/>
      <c r="K627" s="5"/>
      <c r="L627" s="5"/>
      <c r="M627" s="5"/>
      <c r="N627" s="4"/>
      <c r="O627" s="4"/>
      <c r="P627" s="4"/>
      <c r="Q627" s="5"/>
      <c r="R627" s="5"/>
      <c r="S627" s="5"/>
      <c r="T627" s="5"/>
      <c r="U627" s="5"/>
      <c r="V627" s="82"/>
    </row>
    <row r="628" customFormat="false" ht="13.5" hidden="false" customHeight="true" outlineLevel="0" collapsed="false">
      <c r="A628" s="68"/>
      <c r="B628" s="69"/>
      <c r="C628" s="5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N630" s="4"/>
      <c r="O630" s="4"/>
      <c r="P630" s="4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5" t="s">
        <v>548</v>
      </c>
      <c r="D631" s="86"/>
      <c r="E631" s="81"/>
      <c r="F631" s="5"/>
      <c r="G631" s="5"/>
      <c r="H631" s="5"/>
      <c r="I631" s="5"/>
      <c r="J631" s="5"/>
      <c r="K631" s="5"/>
      <c r="L631" s="5"/>
      <c r="M631" s="5"/>
      <c r="N631" s="4"/>
      <c r="O631" s="4"/>
      <c r="P631" s="4"/>
      <c r="Q631" s="5"/>
      <c r="R631" s="5"/>
      <c r="S631" s="5"/>
      <c r="T631" s="5"/>
      <c r="U631" s="5"/>
      <c r="V631" s="82"/>
    </row>
    <row r="632" customFormat="false" ht="13.5" hidden="false" customHeight="true" outlineLevel="0" collapsed="false">
      <c r="A632" s="68"/>
      <c r="B632" s="69"/>
      <c r="C632" s="5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N634" s="4"/>
      <c r="O634" s="4"/>
      <c r="P634" s="4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5" t="s">
        <v>548</v>
      </c>
      <c r="D635" s="86"/>
      <c r="E635" s="81"/>
      <c r="F635" s="5"/>
      <c r="G635" s="5"/>
      <c r="H635" s="5"/>
      <c r="I635" s="5"/>
      <c r="J635" s="5"/>
      <c r="K635" s="5"/>
      <c r="L635" s="5"/>
      <c r="M635" s="5"/>
      <c r="N635" s="4"/>
      <c r="O635" s="4"/>
      <c r="P635" s="4"/>
      <c r="Q635" s="5"/>
      <c r="R635" s="5"/>
      <c r="S635" s="5"/>
      <c r="T635" s="5"/>
      <c r="U635" s="5"/>
      <c r="V635" s="82"/>
    </row>
    <row r="636" customFormat="false" ht="13.5" hidden="false" customHeight="true" outlineLevel="0" collapsed="false">
      <c r="A636" s="68"/>
      <c r="B636" s="69"/>
      <c r="C636" s="5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N638" s="4"/>
      <c r="O638" s="4"/>
      <c r="P638" s="4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5" t="s">
        <v>548</v>
      </c>
      <c r="D639" s="86"/>
      <c r="E639" s="81"/>
      <c r="F639" s="5"/>
      <c r="G639" s="5"/>
      <c r="H639" s="5"/>
      <c r="I639" s="5"/>
      <c r="J639" s="5"/>
      <c r="K639" s="5"/>
      <c r="L639" s="5"/>
      <c r="M639" s="5"/>
      <c r="N639" s="4"/>
      <c r="O639" s="4"/>
      <c r="P639" s="4"/>
      <c r="Q639" s="5"/>
      <c r="R639" s="5"/>
      <c r="S639" s="5"/>
      <c r="T639" s="5"/>
      <c r="U639" s="5"/>
      <c r="V639" s="82"/>
    </row>
    <row r="640" customFormat="false" ht="13.5" hidden="false" customHeight="true" outlineLevel="0" collapsed="false">
      <c r="A640" s="68"/>
      <c r="B640" s="69"/>
      <c r="C640" s="5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N642" s="4"/>
      <c r="O642" s="4"/>
      <c r="P642" s="4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5" t="s">
        <v>548</v>
      </c>
      <c r="D643" s="86"/>
      <c r="E643" s="81"/>
      <c r="F643" s="5"/>
      <c r="G643" s="5"/>
      <c r="H643" s="5"/>
      <c r="I643" s="5"/>
      <c r="J643" s="5"/>
      <c r="K643" s="5"/>
      <c r="L643" s="5"/>
      <c r="M643" s="5"/>
      <c r="N643" s="4"/>
      <c r="O643" s="4"/>
      <c r="P643" s="4"/>
      <c r="Q643" s="5"/>
      <c r="R643" s="5"/>
      <c r="S643" s="5"/>
      <c r="T643" s="5"/>
      <c r="U643" s="5"/>
      <c r="V643" s="82"/>
    </row>
    <row r="644" customFormat="false" ht="13.5" hidden="false" customHeight="true" outlineLevel="0" collapsed="false">
      <c r="A644" s="68"/>
      <c r="B644" s="69"/>
      <c r="C644" s="5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N646" s="4"/>
      <c r="O646" s="4"/>
      <c r="P646" s="4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5" t="s">
        <v>548</v>
      </c>
      <c r="D647" s="86"/>
      <c r="E647" s="81"/>
      <c r="F647" s="5"/>
      <c r="G647" s="5"/>
      <c r="H647" s="5"/>
      <c r="I647" s="5"/>
      <c r="J647" s="5"/>
      <c r="K647" s="5"/>
      <c r="L647" s="5"/>
      <c r="M647" s="5"/>
      <c r="N647" s="4"/>
      <c r="O647" s="4"/>
      <c r="P647" s="4"/>
      <c r="Q647" s="5"/>
      <c r="R647" s="5"/>
      <c r="S647" s="5"/>
      <c r="T647" s="5"/>
      <c r="U647" s="5"/>
      <c r="V647" s="82"/>
    </row>
    <row r="648" customFormat="false" ht="13.5" hidden="false" customHeight="true" outlineLevel="0" collapsed="false">
      <c r="A648" s="68"/>
      <c r="B648" s="69"/>
      <c r="C648" s="5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N650" s="4"/>
      <c r="O650" s="4"/>
      <c r="P650" s="4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5" t="s">
        <v>548</v>
      </c>
      <c r="D651" s="86"/>
      <c r="E651" s="81"/>
      <c r="F651" s="5"/>
      <c r="G651" s="5"/>
      <c r="H651" s="5"/>
      <c r="I651" s="5"/>
      <c r="J651" s="5"/>
      <c r="K651" s="5"/>
      <c r="L651" s="5"/>
      <c r="M651" s="5"/>
      <c r="N651" s="4"/>
      <c r="O651" s="4"/>
      <c r="P651" s="4"/>
      <c r="Q651" s="5"/>
      <c r="R651" s="5"/>
      <c r="S651" s="5"/>
      <c r="T651" s="5"/>
      <c r="U651" s="5"/>
      <c r="V651" s="82"/>
    </row>
    <row r="652" customFormat="false" ht="13.5" hidden="false" customHeight="true" outlineLevel="0" collapsed="false">
      <c r="A652" s="68"/>
      <c r="B652" s="69"/>
      <c r="C652" s="5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N654" s="4"/>
      <c r="O654" s="4"/>
      <c r="P654" s="4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5" t="s">
        <v>548</v>
      </c>
      <c r="D655" s="86"/>
      <c r="E655" s="81"/>
      <c r="F655" s="5"/>
      <c r="G655" s="5"/>
      <c r="H655" s="5"/>
      <c r="I655" s="5"/>
      <c r="J655" s="5"/>
      <c r="K655" s="5"/>
      <c r="L655" s="5"/>
      <c r="M655" s="5"/>
      <c r="N655" s="4"/>
      <c r="O655" s="4"/>
      <c r="P655" s="4"/>
      <c r="Q655" s="5"/>
      <c r="R655" s="5"/>
      <c r="S655" s="5"/>
      <c r="T655" s="5"/>
      <c r="U655" s="5"/>
      <c r="V655" s="82"/>
    </row>
    <row r="656" customFormat="false" ht="13.5" hidden="false" customHeight="true" outlineLevel="0" collapsed="false">
      <c r="A656" s="68"/>
      <c r="B656" s="69"/>
      <c r="C656" s="5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N658" s="4"/>
      <c r="O658" s="4"/>
      <c r="P658" s="4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5" t="s">
        <v>548</v>
      </c>
      <c r="D659" s="86"/>
      <c r="E659" s="81"/>
      <c r="F659" s="5"/>
      <c r="G659" s="5"/>
      <c r="H659" s="5"/>
      <c r="I659" s="5"/>
      <c r="J659" s="5"/>
      <c r="K659" s="5"/>
      <c r="L659" s="5"/>
      <c r="M659" s="5"/>
      <c r="N659" s="4"/>
      <c r="O659" s="4"/>
      <c r="P659" s="4"/>
      <c r="Q659" s="5"/>
      <c r="R659" s="5"/>
      <c r="S659" s="5"/>
      <c r="T659" s="5"/>
      <c r="U659" s="5"/>
      <c r="V659" s="82"/>
    </row>
    <row r="660" customFormat="false" ht="13.5" hidden="false" customHeight="true" outlineLevel="0" collapsed="false">
      <c r="A660" s="68"/>
      <c r="B660" s="69"/>
      <c r="C660" s="5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N662" s="4"/>
      <c r="O662" s="4"/>
      <c r="P662" s="4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5" t="s">
        <v>548</v>
      </c>
      <c r="D663" s="86"/>
      <c r="E663" s="81"/>
      <c r="F663" s="5"/>
      <c r="G663" s="5"/>
      <c r="H663" s="5"/>
      <c r="I663" s="5"/>
      <c r="J663" s="5"/>
      <c r="K663" s="5"/>
      <c r="L663" s="5"/>
      <c r="M663" s="5"/>
      <c r="N663" s="4"/>
      <c r="O663" s="4"/>
      <c r="P663" s="4"/>
      <c r="Q663" s="5"/>
      <c r="R663" s="5"/>
      <c r="S663" s="5"/>
      <c r="T663" s="5"/>
      <c r="U663" s="5"/>
      <c r="V663" s="82"/>
    </row>
    <row r="664" customFormat="false" ht="13.5" hidden="false" customHeight="true" outlineLevel="0" collapsed="false">
      <c r="A664" s="68"/>
      <c r="B664" s="69"/>
      <c r="C664" s="5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N666" s="4"/>
      <c r="O666" s="4"/>
      <c r="P666" s="4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5" t="s">
        <v>548</v>
      </c>
      <c r="D667" s="86"/>
      <c r="E667" s="81"/>
      <c r="F667" s="5"/>
      <c r="G667" s="5"/>
      <c r="H667" s="5"/>
      <c r="I667" s="5"/>
      <c r="J667" s="5"/>
      <c r="K667" s="5"/>
      <c r="L667" s="5"/>
      <c r="M667" s="5"/>
      <c r="N667" s="4"/>
      <c r="O667" s="4"/>
      <c r="P667" s="4"/>
      <c r="Q667" s="5"/>
      <c r="R667" s="5"/>
      <c r="S667" s="5"/>
      <c r="T667" s="5"/>
      <c r="U667" s="5"/>
      <c r="V667" s="82"/>
    </row>
    <row r="668" customFormat="false" ht="13.5" hidden="false" customHeight="true" outlineLevel="0" collapsed="false">
      <c r="A668" s="68"/>
      <c r="B668" s="69"/>
      <c r="C668" s="5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N670" s="4"/>
      <c r="O670" s="4"/>
      <c r="P670" s="4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5" t="s">
        <v>548</v>
      </c>
      <c r="D671" s="86"/>
      <c r="E671" s="81"/>
      <c r="F671" s="5"/>
      <c r="G671" s="5"/>
      <c r="H671" s="5"/>
      <c r="I671" s="5"/>
      <c r="J671" s="5"/>
      <c r="K671" s="5"/>
      <c r="L671" s="5"/>
      <c r="M671" s="5"/>
      <c r="N671" s="4"/>
      <c r="O671" s="4"/>
      <c r="P671" s="4"/>
      <c r="Q671" s="5"/>
      <c r="R671" s="5"/>
      <c r="S671" s="5"/>
      <c r="T671" s="5"/>
      <c r="U671" s="5"/>
      <c r="V671" s="82"/>
    </row>
    <row r="672" customFormat="false" ht="13.5" hidden="false" customHeight="true" outlineLevel="0" collapsed="false">
      <c r="A672" s="68"/>
      <c r="B672" s="69"/>
      <c r="C672" s="5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N674" s="4"/>
      <c r="O674" s="4"/>
      <c r="P674" s="4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5" t="s">
        <v>548</v>
      </c>
      <c r="D675" s="86"/>
      <c r="E675" s="81"/>
      <c r="F675" s="5"/>
      <c r="G675" s="5"/>
      <c r="H675" s="5"/>
      <c r="I675" s="5"/>
      <c r="J675" s="5"/>
      <c r="K675" s="5"/>
      <c r="L675" s="5"/>
      <c r="M675" s="5"/>
      <c r="N675" s="4"/>
      <c r="O675" s="4"/>
      <c r="P675" s="4"/>
      <c r="Q675" s="5"/>
      <c r="R675" s="5"/>
      <c r="S675" s="5"/>
      <c r="T675" s="5"/>
      <c r="U675" s="5"/>
      <c r="V675" s="82"/>
    </row>
    <row r="676" customFormat="false" ht="13.5" hidden="false" customHeight="true" outlineLevel="0" collapsed="false">
      <c r="A676" s="68"/>
      <c r="B676" s="69"/>
      <c r="C676" s="5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N678" s="4"/>
      <c r="O678" s="4"/>
      <c r="P678" s="4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5" t="s">
        <v>548</v>
      </c>
      <c r="D679" s="86"/>
      <c r="E679" s="81"/>
      <c r="F679" s="5"/>
      <c r="G679" s="5"/>
      <c r="H679" s="5"/>
      <c r="I679" s="5"/>
      <c r="J679" s="5"/>
      <c r="K679" s="5"/>
      <c r="L679" s="5"/>
      <c r="M679" s="5"/>
      <c r="N679" s="4"/>
      <c r="O679" s="4"/>
      <c r="P679" s="4"/>
      <c r="Q679" s="5"/>
      <c r="R679" s="5"/>
      <c r="S679" s="5"/>
      <c r="T679" s="5"/>
      <c r="U679" s="5"/>
      <c r="V679" s="82"/>
    </row>
    <row r="680" customFormat="false" ht="13.5" hidden="false" customHeight="true" outlineLevel="0" collapsed="false">
      <c r="A680" s="68"/>
      <c r="B680" s="69"/>
      <c r="C680" s="5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N682" s="4"/>
      <c r="O682" s="4"/>
      <c r="P682" s="4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5" t="s">
        <v>548</v>
      </c>
      <c r="D683" s="86"/>
      <c r="E683" s="81"/>
      <c r="F683" s="5"/>
      <c r="G683" s="5"/>
      <c r="H683" s="5"/>
      <c r="I683" s="5"/>
      <c r="J683" s="5"/>
      <c r="K683" s="5"/>
      <c r="L683" s="5"/>
      <c r="M683" s="5"/>
      <c r="N683" s="4"/>
      <c r="O683" s="4"/>
      <c r="P683" s="4"/>
      <c r="Q683" s="5"/>
      <c r="R683" s="5"/>
      <c r="S683" s="5"/>
      <c r="T683" s="5"/>
      <c r="U683" s="5"/>
      <c r="V683" s="82"/>
    </row>
    <row r="684" customFormat="false" ht="13.5" hidden="false" customHeight="true" outlineLevel="0" collapsed="false">
      <c r="A684" s="68"/>
      <c r="B684" s="69"/>
      <c r="C684" s="5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N686" s="4"/>
      <c r="O686" s="4"/>
      <c r="P686" s="4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5" t="s">
        <v>548</v>
      </c>
      <c r="D687" s="86"/>
      <c r="E687" s="81"/>
      <c r="F687" s="5"/>
      <c r="G687" s="5"/>
      <c r="H687" s="5"/>
      <c r="I687" s="5"/>
      <c r="J687" s="5"/>
      <c r="K687" s="5"/>
      <c r="L687" s="5"/>
      <c r="M687" s="5"/>
      <c r="N687" s="4"/>
      <c r="O687" s="4"/>
      <c r="P687" s="4"/>
      <c r="Q687" s="5"/>
      <c r="R687" s="5"/>
      <c r="S687" s="5"/>
      <c r="T687" s="5"/>
      <c r="U687" s="5"/>
      <c r="V687" s="82"/>
    </row>
    <row r="688" customFormat="false" ht="13.5" hidden="false" customHeight="true" outlineLevel="0" collapsed="false">
      <c r="A688" s="68"/>
      <c r="B688" s="69"/>
      <c r="C688" s="5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N690" s="4"/>
      <c r="O690" s="4"/>
      <c r="P690" s="4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5" t="s">
        <v>548</v>
      </c>
      <c r="D691" s="86"/>
      <c r="E691" s="81"/>
      <c r="F691" s="5"/>
      <c r="G691" s="5"/>
      <c r="H691" s="5"/>
      <c r="I691" s="5"/>
      <c r="J691" s="5"/>
      <c r="K691" s="5"/>
      <c r="L691" s="5"/>
      <c r="M691" s="5"/>
      <c r="N691" s="4"/>
      <c r="O691" s="4"/>
      <c r="P691" s="4"/>
      <c r="Q691" s="5"/>
      <c r="R691" s="5"/>
      <c r="S691" s="5"/>
      <c r="T691" s="5"/>
      <c r="U691" s="5"/>
      <c r="V691" s="82"/>
    </row>
    <row r="692" customFormat="false" ht="13.5" hidden="false" customHeight="true" outlineLevel="0" collapsed="false">
      <c r="A692" s="68"/>
      <c r="B692" s="69"/>
      <c r="C692" s="5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N694" s="4"/>
      <c r="O694" s="4"/>
      <c r="P694" s="4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5" t="s">
        <v>548</v>
      </c>
      <c r="D695" s="86"/>
      <c r="E695" s="81"/>
      <c r="F695" s="5"/>
      <c r="G695" s="5"/>
      <c r="H695" s="5"/>
      <c r="I695" s="5"/>
      <c r="J695" s="5"/>
      <c r="K695" s="5"/>
      <c r="L695" s="5"/>
      <c r="M695" s="5"/>
      <c r="N695" s="4"/>
      <c r="O695" s="4"/>
      <c r="P695" s="4"/>
      <c r="Q695" s="5"/>
      <c r="R695" s="5"/>
      <c r="S695" s="5"/>
      <c r="T695" s="5"/>
      <c r="U695" s="5"/>
      <c r="V695" s="82"/>
    </row>
    <row r="696" customFormat="false" ht="13.5" hidden="false" customHeight="true" outlineLevel="0" collapsed="false">
      <c r="A696" s="68"/>
      <c r="B696" s="69"/>
      <c r="C696" s="5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N698" s="4"/>
      <c r="O698" s="4"/>
      <c r="P698" s="4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5" t="s">
        <v>548</v>
      </c>
      <c r="D699" s="86"/>
      <c r="E699" s="81"/>
      <c r="F699" s="5"/>
      <c r="G699" s="5"/>
      <c r="H699" s="5"/>
      <c r="I699" s="5"/>
      <c r="J699" s="5"/>
      <c r="K699" s="5"/>
      <c r="L699" s="5"/>
      <c r="M699" s="5"/>
      <c r="N699" s="4"/>
      <c r="O699" s="4"/>
      <c r="P699" s="4"/>
      <c r="Q699" s="5"/>
      <c r="R699" s="5"/>
      <c r="S699" s="5"/>
      <c r="T699" s="5"/>
      <c r="U699" s="5"/>
      <c r="V699" s="82"/>
    </row>
    <row r="700" customFormat="false" ht="13.5" hidden="false" customHeight="true" outlineLevel="0" collapsed="false">
      <c r="A700" s="68"/>
      <c r="B700" s="69"/>
      <c r="C700" s="5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N702" s="4"/>
      <c r="O702" s="4"/>
      <c r="P702" s="4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5" t="s">
        <v>548</v>
      </c>
      <c r="D703" s="86"/>
      <c r="E703" s="81"/>
      <c r="F703" s="5"/>
      <c r="G703" s="5"/>
      <c r="H703" s="5"/>
      <c r="I703" s="5"/>
      <c r="J703" s="5"/>
      <c r="K703" s="5"/>
      <c r="L703" s="5"/>
      <c r="M703" s="5"/>
      <c r="N703" s="4"/>
      <c r="O703" s="4"/>
      <c r="P703" s="4"/>
      <c r="Q703" s="5"/>
      <c r="R703" s="5"/>
      <c r="S703" s="5"/>
      <c r="T703" s="5"/>
      <c r="U703" s="5"/>
      <c r="V703" s="82"/>
    </row>
    <row r="704" customFormat="false" ht="13.5" hidden="false" customHeight="true" outlineLevel="0" collapsed="false">
      <c r="A704" s="68"/>
      <c r="B704" s="69"/>
      <c r="C704" s="5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N706" s="4"/>
      <c r="O706" s="4"/>
      <c r="P706" s="4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5" t="s">
        <v>548</v>
      </c>
      <c r="D707" s="86"/>
      <c r="E707" s="81"/>
      <c r="F707" s="5"/>
      <c r="G707" s="5"/>
      <c r="H707" s="5"/>
      <c r="I707" s="5"/>
      <c r="J707" s="5"/>
      <c r="K707" s="5"/>
      <c r="L707" s="5"/>
      <c r="M707" s="5"/>
      <c r="N707" s="4"/>
      <c r="O707" s="4"/>
      <c r="P707" s="4"/>
      <c r="Q707" s="5"/>
      <c r="R707" s="5"/>
      <c r="S707" s="5"/>
      <c r="T707" s="5"/>
      <c r="U707" s="5"/>
      <c r="V707" s="82"/>
    </row>
    <row r="708" customFormat="false" ht="13.5" hidden="false" customHeight="true" outlineLevel="0" collapsed="false">
      <c r="A708" s="68"/>
      <c r="B708" s="69"/>
      <c r="C708" s="5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N710" s="4"/>
      <c r="O710" s="4"/>
      <c r="P710" s="4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5" t="s">
        <v>548</v>
      </c>
      <c r="D711" s="86"/>
      <c r="E711" s="81"/>
      <c r="F711" s="5"/>
      <c r="G711" s="5"/>
      <c r="H711" s="5"/>
      <c r="I711" s="5"/>
      <c r="J711" s="5"/>
      <c r="K711" s="5"/>
      <c r="L711" s="5"/>
      <c r="M711" s="5"/>
      <c r="N711" s="4"/>
      <c r="O711" s="4"/>
      <c r="P711" s="4"/>
      <c r="Q711" s="5"/>
      <c r="R711" s="5"/>
      <c r="S711" s="5"/>
      <c r="T711" s="5"/>
      <c r="U711" s="5"/>
      <c r="V711" s="82"/>
    </row>
    <row r="712" customFormat="false" ht="13.5" hidden="false" customHeight="true" outlineLevel="0" collapsed="false">
      <c r="A712" s="68"/>
      <c r="B712" s="69"/>
      <c r="C712" s="5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N714" s="4"/>
      <c r="O714" s="4"/>
      <c r="P714" s="4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5" t="s">
        <v>548</v>
      </c>
      <c r="D715" s="86"/>
      <c r="E715" s="81"/>
      <c r="F715" s="5"/>
      <c r="G715" s="5"/>
      <c r="H715" s="5"/>
      <c r="I715" s="5"/>
      <c r="J715" s="5"/>
      <c r="K715" s="5"/>
      <c r="L715" s="5"/>
      <c r="M715" s="5"/>
      <c r="N715" s="4"/>
      <c r="O715" s="4"/>
      <c r="P715" s="4"/>
      <c r="Q715" s="5"/>
      <c r="R715" s="5"/>
      <c r="S715" s="5"/>
      <c r="T715" s="5"/>
      <c r="U715" s="5"/>
      <c r="V715" s="82"/>
    </row>
    <row r="716" customFormat="false" ht="13.5" hidden="false" customHeight="true" outlineLevel="0" collapsed="false">
      <c r="A716" s="68"/>
      <c r="B716" s="69"/>
      <c r="C716" s="5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N718" s="4"/>
      <c r="O718" s="4"/>
      <c r="P718" s="4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5" t="s">
        <v>548</v>
      </c>
      <c r="D719" s="86"/>
      <c r="E719" s="81"/>
      <c r="F719" s="5"/>
      <c r="G719" s="5"/>
      <c r="H719" s="5"/>
      <c r="I719" s="5"/>
      <c r="J719" s="5"/>
      <c r="K719" s="5"/>
      <c r="L719" s="5"/>
      <c r="M719" s="5"/>
      <c r="N719" s="4"/>
      <c r="O719" s="4"/>
      <c r="P719" s="4"/>
      <c r="Q719" s="5"/>
      <c r="R719" s="5"/>
      <c r="S719" s="5"/>
      <c r="T719" s="5"/>
      <c r="U719" s="5"/>
      <c r="V719" s="82"/>
    </row>
    <row r="720" customFormat="false" ht="13.5" hidden="false" customHeight="true" outlineLevel="0" collapsed="false">
      <c r="A720" s="68"/>
      <c r="B720" s="69"/>
      <c r="C720" s="5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N722" s="4"/>
      <c r="O722" s="4"/>
      <c r="P722" s="4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5" t="s">
        <v>548</v>
      </c>
      <c r="D723" s="86"/>
      <c r="E723" s="81"/>
      <c r="F723" s="5"/>
      <c r="G723" s="5"/>
      <c r="H723" s="5"/>
      <c r="I723" s="5"/>
      <c r="J723" s="5"/>
      <c r="K723" s="5"/>
      <c r="L723" s="5"/>
      <c r="M723" s="5"/>
      <c r="N723" s="4"/>
      <c r="O723" s="4"/>
      <c r="P723" s="4"/>
      <c r="Q723" s="5"/>
      <c r="R723" s="5"/>
      <c r="S723" s="5"/>
      <c r="T723" s="5"/>
      <c r="U723" s="5"/>
      <c r="V723" s="82"/>
    </row>
    <row r="724" customFormat="false" ht="13.5" hidden="false" customHeight="true" outlineLevel="0" collapsed="false">
      <c r="A724" s="68"/>
      <c r="B724" s="69"/>
      <c r="C724" s="5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N726" s="4"/>
      <c r="O726" s="4"/>
      <c r="P726" s="4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5" t="s">
        <v>548</v>
      </c>
      <c r="D727" s="86"/>
      <c r="E727" s="81"/>
      <c r="F727" s="5"/>
      <c r="G727" s="5"/>
      <c r="H727" s="5"/>
      <c r="I727" s="5"/>
      <c r="J727" s="5"/>
      <c r="K727" s="5"/>
      <c r="L727" s="5"/>
      <c r="M727" s="5"/>
      <c r="N727" s="4"/>
      <c r="O727" s="4"/>
      <c r="P727" s="4"/>
      <c r="Q727" s="5"/>
      <c r="R727" s="5"/>
      <c r="S727" s="5"/>
      <c r="T727" s="5"/>
      <c r="U727" s="5"/>
      <c r="V727" s="82"/>
    </row>
    <row r="728" customFormat="false" ht="13.5" hidden="false" customHeight="true" outlineLevel="0" collapsed="false">
      <c r="A728" s="68"/>
      <c r="B728" s="69"/>
      <c r="C728" s="5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N730" s="4"/>
      <c r="O730" s="4"/>
      <c r="P730" s="4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5" t="s">
        <v>548</v>
      </c>
      <c r="D731" s="86"/>
      <c r="E731" s="81"/>
      <c r="F731" s="5"/>
      <c r="G731" s="5"/>
      <c r="H731" s="5"/>
      <c r="I731" s="5"/>
      <c r="J731" s="5"/>
      <c r="K731" s="5"/>
      <c r="L731" s="5"/>
      <c r="M731" s="5"/>
      <c r="N731" s="4"/>
      <c r="O731" s="4"/>
      <c r="P731" s="4"/>
      <c r="Q731" s="5"/>
      <c r="R731" s="5"/>
      <c r="S731" s="5"/>
      <c r="T731" s="5"/>
      <c r="U731" s="5"/>
      <c r="V731" s="82"/>
    </row>
    <row r="732" customFormat="false" ht="13.5" hidden="false" customHeight="true" outlineLevel="0" collapsed="false">
      <c r="A732" s="68"/>
      <c r="B732" s="69"/>
      <c r="C732" s="5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N734" s="4"/>
      <c r="O734" s="4"/>
      <c r="P734" s="4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5" t="s">
        <v>548</v>
      </c>
      <c r="D735" s="86"/>
      <c r="E735" s="81"/>
      <c r="F735" s="5"/>
      <c r="G735" s="5"/>
      <c r="H735" s="5"/>
      <c r="I735" s="5"/>
      <c r="J735" s="5"/>
      <c r="K735" s="5"/>
      <c r="L735" s="5"/>
      <c r="M735" s="5"/>
      <c r="N735" s="4"/>
      <c r="O735" s="4"/>
      <c r="P735" s="4"/>
      <c r="Q735" s="5"/>
      <c r="R735" s="5"/>
      <c r="S735" s="5"/>
      <c r="T735" s="5"/>
      <c r="U735" s="5"/>
      <c r="V735" s="82"/>
    </row>
    <row r="736" customFormat="false" ht="13.5" hidden="false" customHeight="true" outlineLevel="0" collapsed="false">
      <c r="A736" s="68"/>
      <c r="B736" s="69"/>
      <c r="C736" s="5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N738" s="4"/>
      <c r="O738" s="4"/>
      <c r="P738" s="4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5" t="s">
        <v>548</v>
      </c>
      <c r="D739" s="86"/>
      <c r="E739" s="81"/>
      <c r="F739" s="5"/>
      <c r="G739" s="5"/>
      <c r="H739" s="5"/>
      <c r="I739" s="5"/>
      <c r="J739" s="5"/>
      <c r="K739" s="5"/>
      <c r="L739" s="5"/>
      <c r="M739" s="5"/>
      <c r="N739" s="4"/>
      <c r="O739" s="4"/>
      <c r="P739" s="4"/>
      <c r="Q739" s="5"/>
      <c r="R739" s="5"/>
      <c r="S739" s="5"/>
      <c r="T739" s="5"/>
      <c r="U739" s="5"/>
      <c r="V739" s="82"/>
    </row>
    <row r="740" customFormat="false" ht="13.5" hidden="false" customHeight="true" outlineLevel="0" collapsed="false">
      <c r="A740" s="68"/>
      <c r="B740" s="69"/>
      <c r="C740" s="5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N742" s="4"/>
      <c r="O742" s="4"/>
      <c r="P742" s="4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5" t="s">
        <v>548</v>
      </c>
      <c r="D743" s="86"/>
      <c r="E743" s="81"/>
      <c r="F743" s="5"/>
      <c r="G743" s="5"/>
      <c r="H743" s="5"/>
      <c r="I743" s="5"/>
      <c r="J743" s="5"/>
      <c r="K743" s="5"/>
      <c r="L743" s="5"/>
      <c r="M743" s="5"/>
      <c r="N743" s="4"/>
      <c r="O743" s="4"/>
      <c r="P743" s="4"/>
      <c r="Q743" s="5"/>
      <c r="R743" s="5"/>
      <c r="S743" s="5"/>
      <c r="T743" s="5"/>
      <c r="U743" s="5"/>
      <c r="V743" s="82"/>
    </row>
    <row r="744" customFormat="false" ht="13.5" hidden="false" customHeight="true" outlineLevel="0" collapsed="false">
      <c r="A744" s="68"/>
      <c r="B744" s="69"/>
      <c r="C744" s="5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N746" s="4"/>
      <c r="O746" s="4"/>
      <c r="P746" s="4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5" t="s">
        <v>548</v>
      </c>
      <c r="D747" s="86"/>
      <c r="E747" s="81"/>
      <c r="F747" s="5"/>
      <c r="G747" s="5"/>
      <c r="H747" s="5"/>
      <c r="I747" s="5"/>
      <c r="J747" s="5"/>
      <c r="K747" s="5"/>
      <c r="L747" s="5"/>
      <c r="M747" s="5"/>
      <c r="N747" s="4"/>
      <c r="O747" s="4"/>
      <c r="P747" s="4"/>
      <c r="Q747" s="5"/>
      <c r="R747" s="5"/>
      <c r="S747" s="5"/>
      <c r="T747" s="5"/>
      <c r="U747" s="5"/>
      <c r="V747" s="82"/>
    </row>
    <row r="748" customFormat="false" ht="13.5" hidden="false" customHeight="true" outlineLevel="0" collapsed="false">
      <c r="A748" s="68"/>
      <c r="B748" s="69"/>
      <c r="C748" s="5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N750" s="4"/>
      <c r="O750" s="4"/>
      <c r="P750" s="4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5" t="s">
        <v>548</v>
      </c>
      <c r="D751" s="86"/>
      <c r="E751" s="81"/>
      <c r="F751" s="5"/>
      <c r="G751" s="5"/>
      <c r="H751" s="5"/>
      <c r="I751" s="5"/>
      <c r="J751" s="5"/>
      <c r="K751" s="5"/>
      <c r="L751" s="5"/>
      <c r="M751" s="5"/>
      <c r="N751" s="4"/>
      <c r="O751" s="4"/>
      <c r="P751" s="4"/>
      <c r="Q751" s="5"/>
      <c r="R751" s="5"/>
      <c r="S751" s="5"/>
      <c r="T751" s="5"/>
      <c r="U751" s="5"/>
      <c r="V751" s="82"/>
    </row>
    <row r="752" customFormat="false" ht="13.5" hidden="false" customHeight="true" outlineLevel="0" collapsed="false">
      <c r="A752" s="68"/>
      <c r="B752" s="69"/>
      <c r="C752" s="5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N754" s="4"/>
      <c r="O754" s="4"/>
      <c r="P754" s="4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5" t="s">
        <v>548</v>
      </c>
      <c r="D755" s="86"/>
      <c r="E755" s="81"/>
      <c r="F755" s="5"/>
      <c r="G755" s="5"/>
      <c r="H755" s="5"/>
      <c r="I755" s="5"/>
      <c r="J755" s="5"/>
      <c r="K755" s="5"/>
      <c r="L755" s="5"/>
      <c r="M755" s="5"/>
      <c r="N755" s="4"/>
      <c r="O755" s="4"/>
      <c r="P755" s="4"/>
      <c r="Q755" s="5"/>
      <c r="R755" s="5"/>
      <c r="S755" s="5"/>
      <c r="T755" s="5"/>
      <c r="U755" s="5"/>
      <c r="V755" s="82"/>
    </row>
    <row r="756" customFormat="false" ht="13.5" hidden="false" customHeight="true" outlineLevel="0" collapsed="false">
      <c r="A756" s="68"/>
      <c r="B756" s="69"/>
      <c r="C756" s="5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N758" s="4"/>
      <c r="O758" s="4"/>
      <c r="P758" s="4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5" t="s">
        <v>548</v>
      </c>
      <c r="D759" s="86"/>
      <c r="E759" s="81"/>
      <c r="F759" s="5"/>
      <c r="G759" s="5"/>
      <c r="H759" s="5"/>
      <c r="I759" s="5"/>
      <c r="J759" s="5"/>
      <c r="K759" s="5"/>
      <c r="L759" s="5"/>
      <c r="M759" s="5"/>
      <c r="N759" s="4"/>
      <c r="O759" s="4"/>
      <c r="P759" s="4"/>
      <c r="Q759" s="5"/>
      <c r="R759" s="5"/>
      <c r="S759" s="5"/>
      <c r="T759" s="5"/>
      <c r="U759" s="5"/>
      <c r="V759" s="82"/>
    </row>
    <row r="760" customFormat="false" ht="13.5" hidden="false" customHeight="true" outlineLevel="0" collapsed="false">
      <c r="A760" s="68"/>
      <c r="B760" s="69"/>
      <c r="C760" s="5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N762" s="4"/>
      <c r="O762" s="4"/>
      <c r="P762" s="4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5" t="s">
        <v>548</v>
      </c>
      <c r="D763" s="86"/>
      <c r="E763" s="81"/>
      <c r="F763" s="5"/>
      <c r="G763" s="5"/>
      <c r="H763" s="5"/>
      <c r="I763" s="5"/>
      <c r="J763" s="5"/>
      <c r="K763" s="5"/>
      <c r="L763" s="5"/>
      <c r="M763" s="5"/>
      <c r="N763" s="4"/>
      <c r="O763" s="4"/>
      <c r="P763" s="4"/>
      <c r="Q763" s="5"/>
      <c r="R763" s="5"/>
      <c r="S763" s="5"/>
      <c r="T763" s="5"/>
      <c r="U763" s="5"/>
      <c r="V763" s="82"/>
    </row>
    <row r="764" customFormat="false" ht="13.5" hidden="false" customHeight="true" outlineLevel="0" collapsed="false">
      <c r="A764" s="68"/>
      <c r="B764" s="69"/>
      <c r="C764" s="5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N766" s="4"/>
      <c r="O766" s="4"/>
      <c r="P766" s="4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5" t="s">
        <v>548</v>
      </c>
      <c r="D767" s="86"/>
      <c r="E767" s="81"/>
      <c r="F767" s="5"/>
      <c r="G767" s="5"/>
      <c r="H767" s="5"/>
      <c r="I767" s="5"/>
      <c r="J767" s="5"/>
      <c r="K767" s="5"/>
      <c r="L767" s="5"/>
      <c r="M767" s="5"/>
      <c r="N767" s="4"/>
      <c r="O767" s="4"/>
      <c r="P767" s="4"/>
      <c r="Q767" s="5"/>
      <c r="R767" s="5"/>
      <c r="S767" s="5"/>
      <c r="T767" s="5"/>
      <c r="U767" s="5"/>
      <c r="V767" s="82"/>
    </row>
    <row r="768" customFormat="false" ht="13.5" hidden="false" customHeight="true" outlineLevel="0" collapsed="false">
      <c r="A768" s="68"/>
      <c r="B768" s="69"/>
      <c r="C768" s="5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N770" s="4"/>
      <c r="O770" s="4"/>
      <c r="P770" s="4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5" t="s">
        <v>548</v>
      </c>
      <c r="D771" s="86"/>
      <c r="E771" s="81"/>
      <c r="F771" s="5"/>
      <c r="G771" s="5"/>
      <c r="H771" s="5"/>
      <c r="I771" s="5"/>
      <c r="J771" s="5"/>
      <c r="K771" s="5"/>
      <c r="L771" s="5"/>
      <c r="M771" s="5"/>
      <c r="N771" s="4"/>
      <c r="O771" s="4"/>
      <c r="P771" s="4"/>
      <c r="Q771" s="5"/>
      <c r="R771" s="5"/>
      <c r="S771" s="5"/>
      <c r="T771" s="5"/>
      <c r="U771" s="5"/>
      <c r="V771" s="82"/>
    </row>
    <row r="772" customFormat="false" ht="13.5" hidden="false" customHeight="true" outlineLevel="0" collapsed="false">
      <c r="A772" s="68"/>
      <c r="B772" s="69"/>
      <c r="C772" s="5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N774" s="4"/>
      <c r="O774" s="4"/>
      <c r="P774" s="4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5" t="s">
        <v>548</v>
      </c>
      <c r="D775" s="86"/>
      <c r="E775" s="81"/>
      <c r="F775" s="5"/>
      <c r="G775" s="5"/>
      <c r="H775" s="5"/>
      <c r="I775" s="5"/>
      <c r="J775" s="5"/>
      <c r="K775" s="5"/>
      <c r="L775" s="5"/>
      <c r="M775" s="5"/>
      <c r="N775" s="4"/>
      <c r="O775" s="4"/>
      <c r="P775" s="4"/>
      <c r="Q775" s="5"/>
      <c r="R775" s="5"/>
      <c r="S775" s="5"/>
      <c r="T775" s="5"/>
      <c r="U775" s="5"/>
      <c r="V775" s="82"/>
    </row>
    <row r="776" customFormat="false" ht="13.5" hidden="false" customHeight="true" outlineLevel="0" collapsed="false">
      <c r="A776" s="68"/>
      <c r="B776" s="69"/>
      <c r="C776" s="5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N778" s="4"/>
      <c r="O778" s="4"/>
      <c r="P778" s="4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5" t="s">
        <v>548</v>
      </c>
      <c r="D779" s="86"/>
      <c r="E779" s="81"/>
      <c r="F779" s="5"/>
      <c r="G779" s="5"/>
      <c r="H779" s="5"/>
      <c r="I779" s="5"/>
      <c r="J779" s="5"/>
      <c r="K779" s="5"/>
      <c r="L779" s="5"/>
      <c r="M779" s="5"/>
      <c r="N779" s="4"/>
      <c r="O779" s="4"/>
      <c r="P779" s="4"/>
      <c r="Q779" s="5"/>
      <c r="R779" s="5"/>
      <c r="S779" s="5"/>
      <c r="T779" s="5"/>
      <c r="U779" s="5"/>
      <c r="V779" s="82"/>
    </row>
    <row r="780" customFormat="false" ht="13.5" hidden="false" customHeight="true" outlineLevel="0" collapsed="false">
      <c r="A780" s="68"/>
      <c r="B780" s="69"/>
      <c r="C780" s="5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N782" s="4"/>
      <c r="O782" s="4"/>
      <c r="P782" s="4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5" t="s">
        <v>548</v>
      </c>
      <c r="D783" s="86"/>
      <c r="E783" s="81"/>
      <c r="F783" s="5"/>
      <c r="G783" s="5"/>
      <c r="H783" s="5"/>
      <c r="I783" s="5"/>
      <c r="J783" s="5"/>
      <c r="K783" s="5"/>
      <c r="L783" s="5"/>
      <c r="M783" s="5"/>
      <c r="N783" s="4"/>
      <c r="O783" s="4"/>
      <c r="P783" s="4"/>
      <c r="Q783" s="5"/>
      <c r="R783" s="5"/>
      <c r="S783" s="5"/>
      <c r="T783" s="5"/>
      <c r="U783" s="5"/>
      <c r="V783" s="82"/>
    </row>
    <row r="784" customFormat="false" ht="13.5" hidden="false" customHeight="true" outlineLevel="0" collapsed="false">
      <c r="A784" s="68"/>
      <c r="B784" s="69"/>
      <c r="C784" s="5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N786" s="4"/>
      <c r="O786" s="4"/>
      <c r="P786" s="4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5" t="s">
        <v>548</v>
      </c>
      <c r="D787" s="86"/>
      <c r="E787" s="81"/>
      <c r="F787" s="5"/>
      <c r="G787" s="5"/>
      <c r="H787" s="5"/>
      <c r="I787" s="5"/>
      <c r="J787" s="5"/>
      <c r="K787" s="5"/>
      <c r="L787" s="5"/>
      <c r="M787" s="5"/>
      <c r="N787" s="4"/>
      <c r="O787" s="4"/>
      <c r="P787" s="4"/>
      <c r="Q787" s="5"/>
      <c r="R787" s="5"/>
      <c r="S787" s="5"/>
      <c r="T787" s="5"/>
      <c r="U787" s="5"/>
      <c r="V787" s="82"/>
    </row>
    <row r="788" customFormat="false" ht="13.5" hidden="false" customHeight="true" outlineLevel="0" collapsed="false">
      <c r="A788" s="68"/>
      <c r="B788" s="69"/>
      <c r="C788" s="5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N790" s="4"/>
      <c r="O790" s="4"/>
      <c r="P790" s="4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5" t="s">
        <v>548</v>
      </c>
      <c r="D791" s="86"/>
      <c r="E791" s="81"/>
      <c r="F791" s="5"/>
      <c r="G791" s="5"/>
      <c r="H791" s="5"/>
      <c r="I791" s="5"/>
      <c r="J791" s="5"/>
      <c r="K791" s="5"/>
      <c r="L791" s="5"/>
      <c r="M791" s="5"/>
      <c r="N791" s="4"/>
      <c r="O791" s="4"/>
      <c r="P791" s="4"/>
      <c r="Q791" s="5"/>
      <c r="R791" s="5"/>
      <c r="S791" s="5"/>
      <c r="T791" s="5"/>
      <c r="U791" s="5"/>
      <c r="V791" s="82"/>
    </row>
    <row r="792" customFormat="false" ht="13.5" hidden="false" customHeight="true" outlineLevel="0" collapsed="false">
      <c r="A792" s="68"/>
      <c r="B792" s="69"/>
      <c r="C792" s="5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N794" s="4"/>
      <c r="O794" s="4"/>
      <c r="P794" s="4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5" t="s">
        <v>548</v>
      </c>
      <c r="D795" s="86"/>
      <c r="E795" s="81"/>
      <c r="F795" s="5"/>
      <c r="G795" s="5"/>
      <c r="H795" s="5"/>
      <c r="I795" s="5"/>
      <c r="J795" s="5"/>
      <c r="K795" s="5"/>
      <c r="L795" s="5"/>
      <c r="M795" s="5"/>
      <c r="N795" s="4"/>
      <c r="O795" s="4"/>
      <c r="P795" s="4"/>
      <c r="Q795" s="5"/>
      <c r="R795" s="5"/>
      <c r="S795" s="5"/>
      <c r="T795" s="5"/>
      <c r="U795" s="5"/>
      <c r="V795" s="82"/>
    </row>
    <row r="796" customFormat="false" ht="13.5" hidden="false" customHeight="true" outlineLevel="0" collapsed="false">
      <c r="A796" s="68"/>
      <c r="B796" s="69"/>
      <c r="C796" s="5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N798" s="4"/>
      <c r="O798" s="4"/>
      <c r="P798" s="4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5" t="s">
        <v>548</v>
      </c>
      <c r="D799" s="86"/>
      <c r="E799" s="81"/>
      <c r="F799" s="5"/>
      <c r="G799" s="5"/>
      <c r="H799" s="5"/>
      <c r="I799" s="5"/>
      <c r="J799" s="5"/>
      <c r="K799" s="5"/>
      <c r="L799" s="5"/>
      <c r="M799" s="5"/>
      <c r="N799" s="4"/>
      <c r="O799" s="4"/>
      <c r="P799" s="4"/>
      <c r="Q799" s="5"/>
      <c r="R799" s="5"/>
      <c r="S799" s="5"/>
      <c r="T799" s="5"/>
      <c r="U799" s="5"/>
      <c r="V799" s="82"/>
    </row>
    <row r="800" customFormat="false" ht="13.5" hidden="false" customHeight="true" outlineLevel="0" collapsed="false">
      <c r="A800" s="68"/>
      <c r="B800" s="69"/>
      <c r="C800" s="5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N802" s="4"/>
      <c r="O802" s="4"/>
      <c r="P802" s="4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5" t="s">
        <v>548</v>
      </c>
      <c r="D803" s="86"/>
      <c r="E803" s="81"/>
      <c r="F803" s="5"/>
      <c r="G803" s="5"/>
      <c r="H803" s="5"/>
      <c r="I803" s="5"/>
      <c r="J803" s="5"/>
      <c r="K803" s="5"/>
      <c r="L803" s="5"/>
      <c r="M803" s="5"/>
      <c r="N803" s="4"/>
      <c r="O803" s="4"/>
      <c r="P803" s="4"/>
      <c r="Q803" s="5"/>
      <c r="R803" s="5"/>
      <c r="S803" s="5"/>
      <c r="T803" s="5"/>
      <c r="U803" s="5"/>
      <c r="V803" s="82"/>
    </row>
    <row r="804" customFormat="false" ht="13.5" hidden="false" customHeight="true" outlineLevel="0" collapsed="false">
      <c r="A804" s="68"/>
      <c r="B804" s="69"/>
      <c r="C804" s="5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N806" s="4"/>
      <c r="O806" s="4"/>
      <c r="P806" s="4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5" t="s">
        <v>548</v>
      </c>
      <c r="D807" s="86"/>
      <c r="E807" s="81"/>
      <c r="F807" s="5"/>
      <c r="G807" s="5"/>
      <c r="H807" s="5"/>
      <c r="I807" s="5"/>
      <c r="J807" s="5"/>
      <c r="K807" s="5"/>
      <c r="L807" s="5"/>
      <c r="M807" s="5"/>
      <c r="N807" s="4"/>
      <c r="O807" s="4"/>
      <c r="P807" s="4"/>
      <c r="Q807" s="5"/>
      <c r="R807" s="5"/>
      <c r="S807" s="5"/>
      <c r="T807" s="5"/>
      <c r="U807" s="5"/>
      <c r="V807" s="82"/>
    </row>
    <row r="808" customFormat="false" ht="13.5" hidden="false" customHeight="true" outlineLevel="0" collapsed="false">
      <c r="A808" s="68"/>
      <c r="B808" s="69"/>
      <c r="C808" s="5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N810" s="4"/>
      <c r="O810" s="4"/>
      <c r="P810" s="4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5" t="s">
        <v>548</v>
      </c>
      <c r="D811" s="86"/>
      <c r="E811" s="81"/>
      <c r="F811" s="5"/>
      <c r="G811" s="5"/>
      <c r="H811" s="5"/>
      <c r="I811" s="5"/>
      <c r="J811" s="5"/>
      <c r="K811" s="5"/>
      <c r="L811" s="5"/>
      <c r="M811" s="5"/>
      <c r="N811" s="4"/>
      <c r="O811" s="4"/>
      <c r="P811" s="4"/>
      <c r="Q811" s="5"/>
      <c r="R811" s="5"/>
      <c r="S811" s="5"/>
      <c r="T811" s="5"/>
      <c r="U811" s="5"/>
      <c r="V811" s="82"/>
    </row>
    <row r="812" customFormat="false" ht="13.5" hidden="false" customHeight="true" outlineLevel="0" collapsed="false">
      <c r="A812" s="68"/>
      <c r="B812" s="69"/>
      <c r="C812" s="5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N814" s="4"/>
      <c r="O814" s="4"/>
      <c r="P814" s="4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5" t="s">
        <v>548</v>
      </c>
      <c r="D815" s="86"/>
      <c r="E815" s="81"/>
      <c r="F815" s="5"/>
      <c r="G815" s="5"/>
      <c r="H815" s="5"/>
      <c r="I815" s="5"/>
      <c r="J815" s="5"/>
      <c r="K815" s="5"/>
      <c r="L815" s="5"/>
      <c r="M815" s="5"/>
      <c r="N815" s="4"/>
      <c r="O815" s="4"/>
      <c r="P815" s="4"/>
      <c r="Q815" s="5"/>
      <c r="R815" s="5"/>
      <c r="S815" s="5"/>
      <c r="T815" s="5"/>
      <c r="U815" s="5"/>
      <c r="V815" s="82"/>
    </row>
    <row r="816" customFormat="false" ht="13.5" hidden="false" customHeight="true" outlineLevel="0" collapsed="false">
      <c r="A816" s="68"/>
      <c r="B816" s="69"/>
      <c r="C816" s="5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39" t="str">
        <f aca="false">IFERROR((N815-N814)/N814,"")</f>
        <v/>
      </c>
      <c r="O816" s="39" t="str">
        <f aca="false">IFERROR((O815-O814)/O814,"")</f>
        <v/>
      </c>
      <c r="P816" s="39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85"/>
      <c r="E818" s="81"/>
      <c r="F818" s="70"/>
      <c r="G818" s="70"/>
      <c r="H818" s="70"/>
      <c r="I818" s="70"/>
      <c r="J818" s="70"/>
      <c r="K818" s="70"/>
      <c r="L818" s="70"/>
      <c r="M818" s="70"/>
      <c r="N818" s="4"/>
      <c r="O818" s="4"/>
      <c r="P818" s="4"/>
      <c r="Q818" s="70"/>
      <c r="R818" s="70"/>
      <c r="S818" s="70"/>
      <c r="T818" s="70"/>
      <c r="U818" s="70"/>
      <c r="V818" s="84"/>
    </row>
    <row r="819" customFormat="false" ht="13.5" hidden="false" customHeight="true" outlineLevel="0" collapsed="false">
      <c r="A819" s="68"/>
      <c r="B819" s="69"/>
      <c r="C819" s="5" t="s">
        <v>548</v>
      </c>
      <c r="D819" s="86"/>
      <c r="E819" s="81"/>
      <c r="F819" s="5"/>
      <c r="G819" s="5"/>
      <c r="H819" s="5"/>
      <c r="I819" s="5"/>
      <c r="J819" s="5"/>
      <c r="K819" s="5"/>
      <c r="L819" s="5"/>
      <c r="M819" s="5"/>
      <c r="N819" s="4"/>
      <c r="O819" s="4"/>
      <c r="P819" s="4"/>
      <c r="Q819" s="5"/>
      <c r="R819" s="5"/>
      <c r="S819" s="5"/>
      <c r="T819" s="5"/>
      <c r="U819" s="5"/>
      <c r="V819" s="82"/>
    </row>
    <row r="820" customFormat="false" ht="13.5" hidden="false" customHeight="true" outlineLevel="0" collapsed="false">
      <c r="A820" s="68"/>
      <c r="B820" s="69"/>
      <c r="C820" s="5" t="s">
        <v>549</v>
      </c>
      <c r="D820" s="86"/>
      <c r="E820" s="81"/>
      <c r="F820" s="73" t="str">
        <f aca="false">IFERROR((F819-F818)/F818,"")</f>
        <v/>
      </c>
      <c r="G820" s="73" t="str">
        <f aca="false">IFERROR((G819-G818)/G818,"")</f>
        <v/>
      </c>
      <c r="H820" s="73" t="str">
        <f aca="false">IFERROR((H819-H818)/H818,"")</f>
        <v/>
      </c>
      <c r="I820" s="73" t="str">
        <f aca="false">IFERROR((I819-I818)/I818,"")</f>
        <v/>
      </c>
      <c r="J820" s="73" t="str">
        <f aca="false">IFERROR((J819-J818)/J818,"")</f>
        <v/>
      </c>
      <c r="K820" s="73" t="str">
        <f aca="false">IFERROR((K819-K818)/K818,"")</f>
        <v/>
      </c>
      <c r="L820" s="73" t="str">
        <f aca="false">IFERROR((L819-L818)/L818,"")</f>
        <v/>
      </c>
      <c r="M820" s="73" t="str">
        <f aca="false">IFERROR((M819-M818)/M818,"")</f>
        <v/>
      </c>
      <c r="N820" s="39" t="str">
        <f aca="false">IFERROR((N819-N818)/N818,"")</f>
        <v/>
      </c>
      <c r="O820" s="39" t="str">
        <f aca="false">IFERROR((O819-O818)/O818,"")</f>
        <v/>
      </c>
      <c r="P820" s="39" t="str">
        <f aca="false">IFERROR((P819-P818)/P818,"")</f>
        <v/>
      </c>
      <c r="Q820" s="73" t="str">
        <f aca="false">IFERROR((Q819-Q818)/Q818,"")</f>
        <v/>
      </c>
      <c r="R820" s="73" t="str">
        <f aca="false">IFERROR((R819-R818)/R818,"")</f>
        <v/>
      </c>
      <c r="S820" s="73" t="str">
        <f aca="false">IFERROR((S819-S818)/S818,"")</f>
        <v/>
      </c>
      <c r="T820" s="73" t="str">
        <f aca="false">IFERROR((T819-T818)/T818,"")</f>
        <v/>
      </c>
      <c r="U820" s="73" t="str">
        <f aca="false">IFERROR((U819-U818)/U818,"")</f>
        <v/>
      </c>
      <c r="V820" s="74" t="str">
        <f aca="false">IFERROR((V819-V818)/V818,"")</f>
        <v/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87"/>
      <c r="E821" s="81"/>
      <c r="F821" s="76" t="str">
        <f aca="false">IFERROR(SQRT(2*(F819-F818)^2/(F819+F818)),"")</f>
        <v/>
      </c>
      <c r="G821" s="76" t="str">
        <f aca="false">IFERROR(SQRT(2*(G819-G818)^2/(G819+G818)),"")</f>
        <v/>
      </c>
      <c r="H821" s="76" t="str">
        <f aca="false">IFERROR(SQRT(2*(H819-H818)^2/(H819+H818)),"")</f>
        <v/>
      </c>
      <c r="I821" s="76" t="str">
        <f aca="false">IFERROR(SQRT(2*(I819-I818)^2/(I819+I818)),"")</f>
        <v/>
      </c>
      <c r="J821" s="76" t="str">
        <f aca="false">IFERROR(SQRT(2*(J819-J818)^2/(J819+J818)),"")</f>
        <v/>
      </c>
      <c r="K821" s="76" t="str">
        <f aca="false">IFERROR(SQRT(2*(K819-K818)^2/(K819+K818)),"")</f>
        <v/>
      </c>
      <c r="L821" s="76" t="str">
        <f aca="false">IFERROR(SQRT(2*(L819-L818)^2/(L819+L818)),"")</f>
        <v/>
      </c>
      <c r="M821" s="76" t="str">
        <f aca="false">IFERROR(SQRT(2*(M819-M818)^2/(M819+M818)),"")</f>
        <v/>
      </c>
      <c r="N821" s="83" t="str">
        <f aca="false">IFERROR(SQRT(2*(N819-N818)^2/(N819+N818)),"")</f>
        <v/>
      </c>
      <c r="O821" s="83" t="str">
        <f aca="false">IFERROR(SQRT(2*(O819-O818)^2/(O819+O818)),"")</f>
        <v/>
      </c>
      <c r="P821" s="83" t="str">
        <f aca="false">IFERROR(SQRT(2*(P819-P818)^2/(P819+P818)),"")</f>
        <v/>
      </c>
      <c r="Q821" s="76" t="str">
        <f aca="false">IFERROR(SQRT(2*(Q819-Q818)^2/(Q819+Q818)),"")</f>
        <v/>
      </c>
      <c r="R821" s="76" t="str">
        <f aca="false">IFERROR(SQRT(2*(R819-R818)^2/(R819+R818)),"")</f>
        <v/>
      </c>
      <c r="S821" s="76" t="str">
        <f aca="false">IFERROR(SQRT(2*(S819-S818)^2/(S819+S818)),"")</f>
        <v/>
      </c>
      <c r="T821" s="76" t="str">
        <f aca="false">IFERROR(SQRT(2*(T819-T818)^2/(T819+T818)),"")</f>
        <v/>
      </c>
      <c r="U821" s="76" t="str">
        <f aca="false">IFERROR(SQRT(2*(U819-U818)^2/(U819+U818)),"")</f>
        <v/>
      </c>
      <c r="V821" s="78" t="str">
        <f aca="false">IFERROR(SQRT(2*(V819-V818)^2/(V819+V818)),"")</f>
        <v/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N822" s="4"/>
      <c r="O822" s="4"/>
      <c r="P822" s="4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5" t="s">
        <v>548</v>
      </c>
      <c r="D823" s="86"/>
      <c r="E823" s="81"/>
      <c r="F823" s="5"/>
      <c r="G823" s="5"/>
      <c r="H823" s="5"/>
      <c r="I823" s="5"/>
      <c r="J823" s="5"/>
      <c r="K823" s="5"/>
      <c r="L823" s="5"/>
      <c r="M823" s="5"/>
      <c r="N823" s="4"/>
      <c r="O823" s="4"/>
      <c r="P823" s="4"/>
      <c r="Q823" s="5"/>
      <c r="R823" s="5"/>
      <c r="S823" s="5"/>
      <c r="T823" s="5"/>
      <c r="U823" s="5"/>
      <c r="V823" s="82"/>
    </row>
    <row r="824" customFormat="false" ht="13.5" hidden="false" customHeight="true" outlineLevel="0" collapsed="false">
      <c r="A824" s="68"/>
      <c r="B824" s="69"/>
      <c r="C824" s="5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N826" s="4"/>
      <c r="O826" s="4"/>
      <c r="P826" s="4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5" t="s">
        <v>548</v>
      </c>
      <c r="D827" s="86"/>
      <c r="E827" s="81"/>
      <c r="F827" s="5"/>
      <c r="G827" s="5"/>
      <c r="H827" s="5"/>
      <c r="I827" s="5"/>
      <c r="J827" s="5"/>
      <c r="K827" s="5"/>
      <c r="L827" s="5"/>
      <c r="M827" s="5"/>
      <c r="N827" s="4"/>
      <c r="O827" s="4"/>
      <c r="P827" s="4"/>
      <c r="Q827" s="5"/>
      <c r="R827" s="5"/>
      <c r="S827" s="5"/>
      <c r="T827" s="5"/>
      <c r="U827" s="5"/>
      <c r="V827" s="82"/>
    </row>
    <row r="828" customFormat="false" ht="13.5" hidden="false" customHeight="true" outlineLevel="0" collapsed="false">
      <c r="A828" s="68"/>
      <c r="B828" s="69"/>
      <c r="C828" s="5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N830" s="4"/>
      <c r="O830" s="4"/>
      <c r="P830" s="4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5" t="s">
        <v>548</v>
      </c>
      <c r="D831" s="86"/>
      <c r="E831" s="81"/>
      <c r="F831" s="5"/>
      <c r="G831" s="5"/>
      <c r="H831" s="5"/>
      <c r="I831" s="5"/>
      <c r="J831" s="5"/>
      <c r="K831" s="5"/>
      <c r="L831" s="5"/>
      <c r="M831" s="5"/>
      <c r="N831" s="4"/>
      <c r="O831" s="4"/>
      <c r="P831" s="4"/>
      <c r="Q831" s="5"/>
      <c r="R831" s="5"/>
      <c r="S831" s="5"/>
      <c r="T831" s="5"/>
      <c r="U831" s="5"/>
      <c r="V831" s="82"/>
    </row>
    <row r="832" customFormat="false" ht="13.5" hidden="false" customHeight="true" outlineLevel="0" collapsed="false">
      <c r="A832" s="68"/>
      <c r="B832" s="69"/>
      <c r="C832" s="5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N834" s="4"/>
      <c r="O834" s="4"/>
      <c r="P834" s="4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5" t="s">
        <v>548</v>
      </c>
      <c r="D835" s="86"/>
      <c r="E835" s="81"/>
      <c r="F835" s="5"/>
      <c r="G835" s="5"/>
      <c r="H835" s="5"/>
      <c r="I835" s="5"/>
      <c r="J835" s="5"/>
      <c r="K835" s="5"/>
      <c r="L835" s="5"/>
      <c r="M835" s="5"/>
      <c r="N835" s="4"/>
      <c r="O835" s="4"/>
      <c r="P835" s="4"/>
      <c r="Q835" s="5"/>
      <c r="R835" s="5"/>
      <c r="S835" s="5"/>
      <c r="T835" s="5"/>
      <c r="U835" s="5"/>
      <c r="V835" s="82"/>
    </row>
    <row r="836" customFormat="false" ht="13.5" hidden="false" customHeight="true" outlineLevel="0" collapsed="false">
      <c r="A836" s="68"/>
      <c r="B836" s="69"/>
      <c r="C836" s="5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N838" s="4"/>
      <c r="O838" s="4"/>
      <c r="P838" s="4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5" t="s">
        <v>548</v>
      </c>
      <c r="D839" s="86"/>
      <c r="E839" s="81"/>
      <c r="F839" s="5"/>
      <c r="G839" s="5"/>
      <c r="H839" s="5"/>
      <c r="I839" s="5"/>
      <c r="J839" s="5"/>
      <c r="K839" s="5"/>
      <c r="L839" s="5"/>
      <c r="M839" s="5"/>
      <c r="N839" s="4"/>
      <c r="O839" s="4"/>
      <c r="P839" s="4"/>
      <c r="Q839" s="5"/>
      <c r="R839" s="5"/>
      <c r="S839" s="5"/>
      <c r="T839" s="5"/>
      <c r="U839" s="5"/>
      <c r="V839" s="82"/>
    </row>
    <row r="840" customFormat="false" ht="13.5" hidden="false" customHeight="true" outlineLevel="0" collapsed="false">
      <c r="A840" s="68"/>
      <c r="B840" s="69"/>
      <c r="C840" s="5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N842" s="4"/>
      <c r="O842" s="4"/>
      <c r="P842" s="4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5" t="s">
        <v>548</v>
      </c>
      <c r="D843" s="86"/>
      <c r="E843" s="81"/>
      <c r="F843" s="5"/>
      <c r="G843" s="5"/>
      <c r="H843" s="5"/>
      <c r="I843" s="5"/>
      <c r="J843" s="5"/>
      <c r="K843" s="5"/>
      <c r="L843" s="5"/>
      <c r="M843" s="5"/>
      <c r="N843" s="4"/>
      <c r="O843" s="4"/>
      <c r="P843" s="4"/>
      <c r="Q843" s="5"/>
      <c r="R843" s="5"/>
      <c r="S843" s="5"/>
      <c r="T843" s="5"/>
      <c r="U843" s="5"/>
      <c r="V843" s="82"/>
    </row>
    <row r="844" customFormat="false" ht="13.5" hidden="false" customHeight="true" outlineLevel="0" collapsed="false">
      <c r="A844" s="68"/>
      <c r="B844" s="69"/>
      <c r="C844" s="5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N846" s="4"/>
      <c r="O846" s="4"/>
      <c r="P846" s="4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5" t="s">
        <v>548</v>
      </c>
      <c r="D847" s="86"/>
      <c r="E847" s="81"/>
      <c r="F847" s="5"/>
      <c r="G847" s="5"/>
      <c r="H847" s="5"/>
      <c r="I847" s="5"/>
      <c r="J847" s="5"/>
      <c r="K847" s="5"/>
      <c r="L847" s="5"/>
      <c r="M847" s="5"/>
      <c r="N847" s="4"/>
      <c r="O847" s="4"/>
      <c r="P847" s="4"/>
      <c r="Q847" s="5"/>
      <c r="R847" s="5"/>
      <c r="S847" s="5"/>
      <c r="T847" s="5"/>
      <c r="U847" s="5"/>
      <c r="V847" s="82"/>
    </row>
    <row r="848" customFormat="false" ht="13.5" hidden="false" customHeight="true" outlineLevel="0" collapsed="false">
      <c r="A848" s="68"/>
      <c r="B848" s="69"/>
      <c r="C848" s="5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N850" s="4"/>
      <c r="O850" s="4"/>
      <c r="P850" s="4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5" t="s">
        <v>548</v>
      </c>
      <c r="D851" s="86"/>
      <c r="E851" s="81"/>
      <c r="F851" s="5"/>
      <c r="G851" s="5"/>
      <c r="H851" s="5"/>
      <c r="I851" s="5"/>
      <c r="J851" s="5"/>
      <c r="K851" s="5"/>
      <c r="L851" s="5"/>
      <c r="M851" s="5"/>
      <c r="N851" s="4"/>
      <c r="O851" s="4"/>
      <c r="P851" s="4"/>
      <c r="Q851" s="5"/>
      <c r="R851" s="5"/>
      <c r="S851" s="5"/>
      <c r="T851" s="5"/>
      <c r="U851" s="5"/>
      <c r="V851" s="82"/>
    </row>
    <row r="852" customFormat="false" ht="13.5" hidden="false" customHeight="true" outlineLevel="0" collapsed="false">
      <c r="A852" s="68"/>
      <c r="B852" s="69"/>
      <c r="C852" s="5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N854" s="4"/>
      <c r="O854" s="4"/>
      <c r="P854" s="4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5" t="s">
        <v>548</v>
      </c>
      <c r="D855" s="86"/>
      <c r="E855" s="81"/>
      <c r="F855" s="5"/>
      <c r="G855" s="5"/>
      <c r="H855" s="5"/>
      <c r="I855" s="5"/>
      <c r="J855" s="5"/>
      <c r="K855" s="5"/>
      <c r="L855" s="5"/>
      <c r="M855" s="5"/>
      <c r="N855" s="4"/>
      <c r="O855" s="4"/>
      <c r="P855" s="4"/>
      <c r="Q855" s="5"/>
      <c r="R855" s="5"/>
      <c r="S855" s="5"/>
      <c r="T855" s="5"/>
      <c r="U855" s="5"/>
      <c r="V855" s="82"/>
    </row>
    <row r="856" customFormat="false" ht="13.5" hidden="false" customHeight="true" outlineLevel="0" collapsed="false">
      <c r="A856" s="68"/>
      <c r="B856" s="69"/>
      <c r="C856" s="5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N858" s="4"/>
      <c r="O858" s="4"/>
      <c r="P858" s="4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5" t="s">
        <v>548</v>
      </c>
      <c r="D859" s="86"/>
      <c r="E859" s="81"/>
      <c r="F859" s="5"/>
      <c r="G859" s="5"/>
      <c r="H859" s="5"/>
      <c r="I859" s="5"/>
      <c r="J859" s="5"/>
      <c r="K859" s="5"/>
      <c r="L859" s="5"/>
      <c r="M859" s="5"/>
      <c r="N859" s="4"/>
      <c r="O859" s="4"/>
      <c r="P859" s="4"/>
      <c r="Q859" s="5"/>
      <c r="R859" s="5"/>
      <c r="S859" s="5"/>
      <c r="T859" s="5"/>
      <c r="U859" s="5"/>
      <c r="V859" s="82"/>
    </row>
    <row r="860" customFormat="false" ht="13.5" hidden="false" customHeight="true" outlineLevel="0" collapsed="false">
      <c r="A860" s="68"/>
      <c r="B860" s="69"/>
      <c r="C860" s="5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N862" s="4"/>
      <c r="O862" s="4"/>
      <c r="P862" s="4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5" t="s">
        <v>548</v>
      </c>
      <c r="D863" s="86"/>
      <c r="E863" s="81"/>
      <c r="F863" s="5"/>
      <c r="G863" s="5"/>
      <c r="H863" s="5"/>
      <c r="I863" s="5"/>
      <c r="J863" s="5"/>
      <c r="K863" s="5"/>
      <c r="L863" s="5"/>
      <c r="M863" s="5"/>
      <c r="N863" s="4"/>
      <c r="O863" s="4"/>
      <c r="P863" s="4"/>
      <c r="Q863" s="5"/>
      <c r="R863" s="5"/>
      <c r="S863" s="5"/>
      <c r="T863" s="5"/>
      <c r="U863" s="5"/>
      <c r="V863" s="82"/>
    </row>
    <row r="864" customFormat="false" ht="13.5" hidden="false" customHeight="true" outlineLevel="0" collapsed="false">
      <c r="A864" s="68"/>
      <c r="B864" s="69"/>
      <c r="C864" s="5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N866" s="4"/>
      <c r="O866" s="4"/>
      <c r="P866" s="4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5" t="s">
        <v>548</v>
      </c>
      <c r="D867" s="86"/>
      <c r="E867" s="81"/>
      <c r="F867" s="5"/>
      <c r="G867" s="5"/>
      <c r="H867" s="5"/>
      <c r="I867" s="5"/>
      <c r="J867" s="5"/>
      <c r="K867" s="5"/>
      <c r="L867" s="5"/>
      <c r="M867" s="5"/>
      <c r="N867" s="4"/>
      <c r="O867" s="4"/>
      <c r="P867" s="4"/>
      <c r="Q867" s="5"/>
      <c r="R867" s="5"/>
      <c r="S867" s="5"/>
      <c r="T867" s="5"/>
      <c r="U867" s="5"/>
      <c r="V867" s="82"/>
    </row>
    <row r="868" customFormat="false" ht="13.5" hidden="false" customHeight="true" outlineLevel="0" collapsed="false">
      <c r="A868" s="68"/>
      <c r="B868" s="69"/>
      <c r="C868" s="5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N870" s="4"/>
      <c r="O870" s="4"/>
      <c r="P870" s="4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5" t="s">
        <v>548</v>
      </c>
      <c r="D871" s="86"/>
      <c r="E871" s="81"/>
      <c r="F871" s="5"/>
      <c r="G871" s="5"/>
      <c r="H871" s="5"/>
      <c r="I871" s="5"/>
      <c r="J871" s="5"/>
      <c r="K871" s="5"/>
      <c r="L871" s="5"/>
      <c r="M871" s="5"/>
      <c r="N871" s="4"/>
      <c r="O871" s="4"/>
      <c r="P871" s="4"/>
      <c r="Q871" s="5"/>
      <c r="R871" s="5"/>
      <c r="S871" s="5"/>
      <c r="T871" s="5"/>
      <c r="U871" s="5"/>
      <c r="V871" s="82"/>
    </row>
    <row r="872" customFormat="false" ht="13.5" hidden="false" customHeight="true" outlineLevel="0" collapsed="false">
      <c r="A872" s="68"/>
      <c r="B872" s="69"/>
      <c r="C872" s="5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N874" s="4"/>
      <c r="O874" s="4"/>
      <c r="P874" s="4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5" t="s">
        <v>548</v>
      </c>
      <c r="D875" s="86"/>
      <c r="E875" s="81"/>
      <c r="F875" s="5"/>
      <c r="G875" s="5"/>
      <c r="H875" s="5"/>
      <c r="I875" s="5"/>
      <c r="J875" s="5"/>
      <c r="K875" s="5"/>
      <c r="L875" s="5"/>
      <c r="M875" s="5"/>
      <c r="N875" s="4"/>
      <c r="O875" s="4"/>
      <c r="P875" s="4"/>
      <c r="Q875" s="5"/>
      <c r="R875" s="5"/>
      <c r="S875" s="5"/>
      <c r="T875" s="5"/>
      <c r="U875" s="5"/>
      <c r="V875" s="82"/>
    </row>
    <row r="876" customFormat="false" ht="13.5" hidden="false" customHeight="true" outlineLevel="0" collapsed="false">
      <c r="A876" s="68"/>
      <c r="B876" s="69"/>
      <c r="C876" s="5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N878" s="4"/>
      <c r="O878" s="4"/>
      <c r="P878" s="4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5" t="s">
        <v>548</v>
      </c>
      <c r="D879" s="86"/>
      <c r="E879" s="81"/>
      <c r="F879" s="5"/>
      <c r="G879" s="5"/>
      <c r="H879" s="5"/>
      <c r="I879" s="5"/>
      <c r="J879" s="5"/>
      <c r="K879" s="5"/>
      <c r="L879" s="5"/>
      <c r="M879" s="5"/>
      <c r="N879" s="4"/>
      <c r="O879" s="4"/>
      <c r="P879" s="4"/>
      <c r="Q879" s="5"/>
      <c r="R879" s="5"/>
      <c r="S879" s="5"/>
      <c r="T879" s="5"/>
      <c r="U879" s="5"/>
      <c r="V879" s="82"/>
    </row>
    <row r="880" customFormat="false" ht="13.5" hidden="false" customHeight="true" outlineLevel="0" collapsed="false">
      <c r="A880" s="68"/>
      <c r="B880" s="69"/>
      <c r="C880" s="5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N882" s="4"/>
      <c r="O882" s="4"/>
      <c r="P882" s="4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5" t="s">
        <v>548</v>
      </c>
      <c r="D883" s="86"/>
      <c r="E883" s="81"/>
      <c r="F883" s="5"/>
      <c r="G883" s="5"/>
      <c r="H883" s="5"/>
      <c r="I883" s="5"/>
      <c r="J883" s="5"/>
      <c r="K883" s="5"/>
      <c r="L883" s="5"/>
      <c r="M883" s="5"/>
      <c r="N883" s="4"/>
      <c r="O883" s="4"/>
      <c r="P883" s="4"/>
      <c r="Q883" s="5"/>
      <c r="R883" s="5"/>
      <c r="S883" s="5"/>
      <c r="T883" s="5"/>
      <c r="U883" s="5"/>
      <c r="V883" s="82"/>
    </row>
    <row r="884" customFormat="false" ht="13.5" hidden="false" customHeight="true" outlineLevel="0" collapsed="false">
      <c r="A884" s="68"/>
      <c r="B884" s="69"/>
      <c r="C884" s="5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N886" s="4"/>
      <c r="O886" s="4"/>
      <c r="P886" s="4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5" t="s">
        <v>548</v>
      </c>
      <c r="D887" s="86"/>
      <c r="E887" s="81"/>
      <c r="F887" s="5"/>
      <c r="G887" s="5"/>
      <c r="H887" s="5"/>
      <c r="I887" s="5"/>
      <c r="J887" s="5"/>
      <c r="K887" s="5"/>
      <c r="L887" s="5"/>
      <c r="M887" s="5"/>
      <c r="N887" s="4"/>
      <c r="O887" s="4"/>
      <c r="P887" s="4"/>
      <c r="Q887" s="5"/>
      <c r="R887" s="5"/>
      <c r="S887" s="5"/>
      <c r="T887" s="5"/>
      <c r="U887" s="5"/>
      <c r="V887" s="82"/>
    </row>
    <row r="888" customFormat="false" ht="13.5" hidden="false" customHeight="true" outlineLevel="0" collapsed="false">
      <c r="A888" s="68"/>
      <c r="B888" s="69"/>
      <c r="C888" s="5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N890" s="4"/>
      <c r="O890" s="4"/>
      <c r="P890" s="4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5" t="s">
        <v>548</v>
      </c>
      <c r="D891" s="86"/>
      <c r="E891" s="81"/>
      <c r="F891" s="5"/>
      <c r="G891" s="5"/>
      <c r="H891" s="5"/>
      <c r="I891" s="5"/>
      <c r="J891" s="5"/>
      <c r="K891" s="5"/>
      <c r="L891" s="5"/>
      <c r="M891" s="5"/>
      <c r="N891" s="4"/>
      <c r="O891" s="4"/>
      <c r="P891" s="4"/>
      <c r="Q891" s="5"/>
      <c r="R891" s="5"/>
      <c r="S891" s="5"/>
      <c r="T891" s="5"/>
      <c r="U891" s="5"/>
      <c r="V891" s="82"/>
    </row>
    <row r="892" customFormat="false" ht="13.5" hidden="false" customHeight="true" outlineLevel="0" collapsed="false">
      <c r="A892" s="68"/>
      <c r="B892" s="69"/>
      <c r="C892" s="5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N894" s="4"/>
      <c r="O894" s="4"/>
      <c r="P894" s="4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5" t="s">
        <v>548</v>
      </c>
      <c r="D895" s="86"/>
      <c r="E895" s="81"/>
      <c r="F895" s="5"/>
      <c r="G895" s="5"/>
      <c r="H895" s="5"/>
      <c r="I895" s="5"/>
      <c r="J895" s="5"/>
      <c r="K895" s="5"/>
      <c r="L895" s="5"/>
      <c r="M895" s="5"/>
      <c r="N895" s="4"/>
      <c r="O895" s="4"/>
      <c r="P895" s="4"/>
      <c r="Q895" s="5"/>
      <c r="R895" s="5"/>
      <c r="S895" s="5"/>
      <c r="T895" s="5"/>
      <c r="U895" s="5"/>
      <c r="V895" s="82"/>
    </row>
    <row r="896" customFormat="false" ht="13.5" hidden="false" customHeight="true" outlineLevel="0" collapsed="false">
      <c r="A896" s="68"/>
      <c r="B896" s="69"/>
      <c r="C896" s="5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N898" s="4"/>
      <c r="O898" s="4"/>
      <c r="P898" s="4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5" t="s">
        <v>548</v>
      </c>
      <c r="D899" s="86"/>
      <c r="E899" s="81"/>
      <c r="F899" s="5"/>
      <c r="G899" s="5"/>
      <c r="H899" s="5"/>
      <c r="I899" s="5"/>
      <c r="J899" s="5"/>
      <c r="K899" s="5"/>
      <c r="L899" s="5"/>
      <c r="M899" s="5"/>
      <c r="N899" s="4"/>
      <c r="O899" s="4"/>
      <c r="P899" s="4"/>
      <c r="Q899" s="5"/>
      <c r="R899" s="5"/>
      <c r="S899" s="5"/>
      <c r="T899" s="5"/>
      <c r="U899" s="5"/>
      <c r="V899" s="82"/>
    </row>
    <row r="900" customFormat="false" ht="13.5" hidden="false" customHeight="true" outlineLevel="0" collapsed="false">
      <c r="A900" s="68"/>
      <c r="B900" s="69"/>
      <c r="C900" s="5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N902" s="4"/>
      <c r="O902" s="4"/>
      <c r="P902" s="4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5" t="s">
        <v>548</v>
      </c>
      <c r="D903" s="86"/>
      <c r="E903" s="81"/>
      <c r="F903" s="5"/>
      <c r="G903" s="5"/>
      <c r="H903" s="5"/>
      <c r="I903" s="5"/>
      <c r="J903" s="5"/>
      <c r="K903" s="5"/>
      <c r="L903" s="5"/>
      <c r="M903" s="5"/>
      <c r="N903" s="4"/>
      <c r="O903" s="4"/>
      <c r="P903" s="4"/>
      <c r="Q903" s="5"/>
      <c r="R903" s="5"/>
      <c r="S903" s="5"/>
      <c r="T903" s="5"/>
      <c r="U903" s="5"/>
      <c r="V903" s="82"/>
    </row>
    <row r="904" customFormat="false" ht="13.5" hidden="false" customHeight="true" outlineLevel="0" collapsed="false">
      <c r="A904" s="68"/>
      <c r="B904" s="69"/>
      <c r="C904" s="5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N906" s="4"/>
      <c r="O906" s="4"/>
      <c r="P906" s="4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5" t="s">
        <v>548</v>
      </c>
      <c r="D907" s="86"/>
      <c r="E907" s="81"/>
      <c r="F907" s="5"/>
      <c r="G907" s="5"/>
      <c r="H907" s="5"/>
      <c r="I907" s="5"/>
      <c r="J907" s="5"/>
      <c r="K907" s="5"/>
      <c r="L907" s="5"/>
      <c r="M907" s="5"/>
      <c r="N907" s="4"/>
      <c r="O907" s="4"/>
      <c r="P907" s="4"/>
      <c r="Q907" s="5"/>
      <c r="R907" s="5"/>
      <c r="S907" s="5"/>
      <c r="T907" s="5"/>
      <c r="U907" s="5"/>
      <c r="V907" s="82"/>
    </row>
    <row r="908" customFormat="false" ht="13.5" hidden="false" customHeight="true" outlineLevel="0" collapsed="false">
      <c r="A908" s="68"/>
      <c r="B908" s="69"/>
      <c r="C908" s="5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N910" s="4"/>
      <c r="O910" s="4"/>
      <c r="P910" s="4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5" t="s">
        <v>548</v>
      </c>
      <c r="D911" s="86"/>
      <c r="E911" s="81"/>
      <c r="F911" s="5"/>
      <c r="G911" s="5"/>
      <c r="H911" s="5"/>
      <c r="I911" s="5"/>
      <c r="J911" s="5"/>
      <c r="K911" s="5"/>
      <c r="L911" s="5"/>
      <c r="M911" s="5"/>
      <c r="N911" s="4"/>
      <c r="O911" s="4"/>
      <c r="P911" s="4"/>
      <c r="Q911" s="5"/>
      <c r="R911" s="5"/>
      <c r="S911" s="5"/>
      <c r="T911" s="5"/>
      <c r="U911" s="5"/>
      <c r="V911" s="82"/>
    </row>
    <row r="912" customFormat="false" ht="13.5" hidden="false" customHeight="true" outlineLevel="0" collapsed="false">
      <c r="A912" s="68"/>
      <c r="B912" s="69"/>
      <c r="C912" s="5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N914" s="4"/>
      <c r="O914" s="4"/>
      <c r="P914" s="4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5" t="s">
        <v>548</v>
      </c>
      <c r="D915" s="86"/>
      <c r="E915" s="81"/>
      <c r="F915" s="5"/>
      <c r="G915" s="5"/>
      <c r="H915" s="5"/>
      <c r="I915" s="5"/>
      <c r="J915" s="5"/>
      <c r="K915" s="5"/>
      <c r="L915" s="5"/>
      <c r="M915" s="5"/>
      <c r="N915" s="4"/>
      <c r="O915" s="4"/>
      <c r="P915" s="4"/>
      <c r="Q915" s="5"/>
      <c r="R915" s="5"/>
      <c r="S915" s="5"/>
      <c r="T915" s="5"/>
      <c r="U915" s="5"/>
      <c r="V915" s="82"/>
    </row>
    <row r="916" customFormat="false" ht="13.5" hidden="false" customHeight="true" outlineLevel="0" collapsed="false">
      <c r="A916" s="68"/>
      <c r="B916" s="69"/>
      <c r="C916" s="5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N918" s="4"/>
      <c r="O918" s="4"/>
      <c r="P918" s="4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5" t="s">
        <v>548</v>
      </c>
      <c r="D919" s="86"/>
      <c r="E919" s="81"/>
      <c r="F919" s="5"/>
      <c r="G919" s="5"/>
      <c r="H919" s="5"/>
      <c r="I919" s="5"/>
      <c r="J919" s="5"/>
      <c r="K919" s="5"/>
      <c r="L919" s="5"/>
      <c r="M919" s="5"/>
      <c r="N919" s="4"/>
      <c r="O919" s="4"/>
      <c r="P919" s="4"/>
      <c r="Q919" s="5"/>
      <c r="R919" s="5"/>
      <c r="S919" s="5"/>
      <c r="T919" s="5"/>
      <c r="U919" s="5"/>
      <c r="V919" s="82"/>
    </row>
    <row r="920" customFormat="false" ht="13.5" hidden="false" customHeight="true" outlineLevel="0" collapsed="false">
      <c r="A920" s="68"/>
      <c r="B920" s="69"/>
      <c r="C920" s="5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N922" s="4"/>
      <c r="O922" s="4"/>
      <c r="P922" s="4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5" t="s">
        <v>548</v>
      </c>
      <c r="D923" s="86"/>
      <c r="E923" s="81"/>
      <c r="F923" s="5"/>
      <c r="G923" s="5"/>
      <c r="H923" s="5"/>
      <c r="I923" s="5"/>
      <c r="J923" s="5"/>
      <c r="K923" s="5"/>
      <c r="L923" s="5"/>
      <c r="M923" s="5"/>
      <c r="N923" s="4"/>
      <c r="O923" s="4"/>
      <c r="P923" s="4"/>
      <c r="Q923" s="5"/>
      <c r="R923" s="5"/>
      <c r="S923" s="5"/>
      <c r="T923" s="5"/>
      <c r="U923" s="5"/>
      <c r="V923" s="82"/>
    </row>
    <row r="924" customFormat="false" ht="13.5" hidden="false" customHeight="true" outlineLevel="0" collapsed="false">
      <c r="A924" s="68"/>
      <c r="B924" s="69"/>
      <c r="C924" s="5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N926" s="4"/>
      <c r="O926" s="4"/>
      <c r="P926" s="4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5" t="s">
        <v>548</v>
      </c>
      <c r="D927" s="86"/>
      <c r="E927" s="81"/>
      <c r="F927" s="5"/>
      <c r="G927" s="5"/>
      <c r="H927" s="5"/>
      <c r="I927" s="5"/>
      <c r="J927" s="5"/>
      <c r="K927" s="5"/>
      <c r="L927" s="5"/>
      <c r="M927" s="5"/>
      <c r="N927" s="4"/>
      <c r="O927" s="4"/>
      <c r="P927" s="4"/>
      <c r="Q927" s="5"/>
      <c r="R927" s="5"/>
      <c r="S927" s="5"/>
      <c r="T927" s="5"/>
      <c r="U927" s="5"/>
      <c r="V927" s="82"/>
    </row>
    <row r="928" customFormat="false" ht="13.5" hidden="false" customHeight="true" outlineLevel="0" collapsed="false">
      <c r="A928" s="68"/>
      <c r="B928" s="69"/>
      <c r="C928" s="5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N930" s="4"/>
      <c r="O930" s="4"/>
      <c r="P930" s="4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5" t="s">
        <v>548</v>
      </c>
      <c r="D931" s="86"/>
      <c r="E931" s="81"/>
      <c r="F931" s="5"/>
      <c r="G931" s="5"/>
      <c r="H931" s="5"/>
      <c r="I931" s="5"/>
      <c r="J931" s="5"/>
      <c r="K931" s="5"/>
      <c r="L931" s="5"/>
      <c r="M931" s="5"/>
      <c r="N931" s="4"/>
      <c r="O931" s="4"/>
      <c r="P931" s="4"/>
      <c r="Q931" s="5"/>
      <c r="R931" s="5"/>
      <c r="S931" s="5"/>
      <c r="T931" s="5"/>
      <c r="U931" s="5"/>
      <c r="V931" s="82"/>
    </row>
    <row r="932" customFormat="false" ht="13.5" hidden="false" customHeight="true" outlineLevel="0" collapsed="false">
      <c r="A932" s="68"/>
      <c r="B932" s="69"/>
      <c r="C932" s="5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N934" s="4"/>
      <c r="O934" s="4"/>
      <c r="P934" s="4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5" t="s">
        <v>548</v>
      </c>
      <c r="D935" s="86"/>
      <c r="E935" s="81"/>
      <c r="F935" s="5"/>
      <c r="G935" s="5"/>
      <c r="H935" s="5"/>
      <c r="I935" s="5"/>
      <c r="J935" s="5"/>
      <c r="K935" s="5"/>
      <c r="L935" s="5"/>
      <c r="M935" s="5"/>
      <c r="N935" s="4"/>
      <c r="O935" s="4"/>
      <c r="P935" s="4"/>
      <c r="Q935" s="5"/>
      <c r="R935" s="5"/>
      <c r="S935" s="5"/>
      <c r="T935" s="5"/>
      <c r="U935" s="5"/>
      <c r="V935" s="82"/>
    </row>
    <row r="936" customFormat="false" ht="13.5" hidden="false" customHeight="true" outlineLevel="0" collapsed="false">
      <c r="A936" s="68"/>
      <c r="B936" s="69"/>
      <c r="C936" s="5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N938" s="4"/>
      <c r="O938" s="4"/>
      <c r="P938" s="4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5" t="s">
        <v>548</v>
      </c>
      <c r="D939" s="86"/>
      <c r="E939" s="81"/>
      <c r="F939" s="5"/>
      <c r="G939" s="5"/>
      <c r="H939" s="5"/>
      <c r="I939" s="5"/>
      <c r="J939" s="5"/>
      <c r="K939" s="5"/>
      <c r="L939" s="5"/>
      <c r="M939" s="5"/>
      <c r="N939" s="4"/>
      <c r="O939" s="4"/>
      <c r="P939" s="4"/>
      <c r="Q939" s="5"/>
      <c r="R939" s="5"/>
      <c r="S939" s="5"/>
      <c r="T939" s="5"/>
      <c r="U939" s="5"/>
      <c r="V939" s="82"/>
    </row>
    <row r="940" customFormat="false" ht="13.5" hidden="false" customHeight="true" outlineLevel="0" collapsed="false">
      <c r="A940" s="68"/>
      <c r="B940" s="69"/>
      <c r="C940" s="5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N942" s="4"/>
      <c r="O942" s="4"/>
      <c r="P942" s="4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</row>
    <row r="944" customFormat="false" ht="13.5" hidden="false" customHeight="true" outlineLevel="0" collapsed="false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</row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C1" colorId="64" zoomScale="60" zoomScaleNormal="60" zoomScalePageLayoutView="100" workbookViewId="0">
      <selection pane="topLeft" activeCell="B14" activeCellId="0" sqref="B14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71"/>
    <col collapsed="false" customWidth="true" hidden="false" outlineLevel="0" max="3" min="3" style="0" width="30.57"/>
    <col collapsed="false" customWidth="true" hidden="false" outlineLevel="0" max="4" min="4" style="0" width="45.14"/>
    <col collapsed="false" customWidth="true" hidden="false" outlineLevel="0" max="5" min="5" style="0" width="33.57"/>
    <col collapsed="false" customWidth="true" hidden="false" outlineLevel="0" max="6" min="6" style="0" width="25"/>
    <col collapsed="false" customWidth="true" hidden="false" outlineLevel="0" max="7" min="7" style="0" width="21.43"/>
    <col collapsed="false" customWidth="true" hidden="false" outlineLevel="0" max="8" min="8" style="0" width="16.29"/>
    <col collapsed="false" customWidth="true" hidden="false" outlineLevel="0" max="9" min="9" style="0" width="16.71"/>
    <col collapsed="false" customWidth="true" hidden="false" outlineLevel="0" max="11" min="10" style="0" width="15.71"/>
    <col collapsed="false" customWidth="true" hidden="false" outlineLevel="0" max="12" min="12" style="0" width="12.29"/>
    <col collapsed="false" customWidth="true" hidden="false" outlineLevel="0" max="13" min="13" style="0" width="12.42"/>
    <col collapsed="false" customWidth="true" hidden="false" outlineLevel="0" max="14" min="14" style="0" width="13"/>
    <col collapsed="false" customWidth="true" hidden="false" outlineLevel="0" max="15" min="15" style="0" width="13.29"/>
    <col collapsed="false" customWidth="true" hidden="false" outlineLevel="0" max="16" min="16" style="0" width="12.86"/>
    <col collapsed="false" customWidth="true" hidden="false" outlineLevel="0" max="17" min="17" style="0" width="15.57"/>
    <col collapsed="false" customWidth="true" hidden="false" outlineLevel="0" max="18" min="18" style="0" width="21"/>
    <col collapsed="false" customWidth="true" hidden="false" outlineLevel="0" max="19" min="19" style="0" width="27.29"/>
    <col collapsed="false" customWidth="true" hidden="false" outlineLevel="0" max="20" min="20" style="0" width="39.14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F2" s="4"/>
      <c r="G2" s="5"/>
      <c r="H2" s="5"/>
      <c r="I2" s="5"/>
      <c r="J2" s="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3.5" hidden="false" customHeight="true" outlineLevel="0" collapsed="false">
      <c r="A3" s="68"/>
      <c r="B3" s="69"/>
      <c r="C3" s="5" t="s">
        <v>548</v>
      </c>
      <c r="D3" s="71"/>
      <c r="E3" s="71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3.5" hidden="false" customHeight="true" outlineLevel="0" collapsed="false">
      <c r="A4" s="68"/>
      <c r="B4" s="69"/>
      <c r="C4" s="5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73" t="str">
        <f aca="false">IFERROR((N3-N2)/N2,"")</f>
        <v/>
      </c>
      <c r="O4" s="73" t="str">
        <f aca="false">IFERROR((O3-O2)/O2,"")</f>
        <v/>
      </c>
      <c r="P4" s="73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3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 t="n">
        <v>45846</v>
      </c>
      <c r="E6" s="72" t="n">
        <v>0.53125</v>
      </c>
      <c r="F6" s="4" t="n">
        <v>521</v>
      </c>
      <c r="G6" s="4" t="n">
        <v>178</v>
      </c>
      <c r="H6" s="4" t="n">
        <v>162</v>
      </c>
      <c r="I6" s="4" t="n">
        <v>87</v>
      </c>
      <c r="J6" s="4" t="n">
        <v>94</v>
      </c>
      <c r="K6" s="4" t="n">
        <v>37</v>
      </c>
      <c r="L6" s="4" t="n">
        <v>125</v>
      </c>
      <c r="M6" s="4" t="n">
        <v>16</v>
      </c>
      <c r="N6" s="4" t="n">
        <v>9</v>
      </c>
      <c r="O6" s="4" t="n">
        <v>132</v>
      </c>
      <c r="P6" s="4" t="n">
        <v>21</v>
      </c>
      <c r="Q6" s="4" t="n">
        <v>31</v>
      </c>
      <c r="R6" s="4" t="n">
        <v>37</v>
      </c>
      <c r="S6" s="4" t="n">
        <v>19</v>
      </c>
      <c r="T6" s="4" t="n">
        <v>36</v>
      </c>
      <c r="U6" s="4" t="n">
        <v>22</v>
      </c>
      <c r="V6" s="4" t="n">
        <v>36</v>
      </c>
    </row>
    <row r="7" customFormat="false" ht="13.5" hidden="false" customHeight="true" outlineLevel="0" collapsed="false">
      <c r="A7" s="68"/>
      <c r="B7" s="69"/>
      <c r="C7" s="5" t="s">
        <v>548</v>
      </c>
      <c r="D7" s="71"/>
      <c r="E7" s="71"/>
      <c r="F7" s="4" t="n">
        <v>552</v>
      </c>
      <c r="G7" s="4" t="n">
        <v>185</v>
      </c>
      <c r="H7" s="4" t="n">
        <v>185</v>
      </c>
      <c r="I7" s="4" t="n">
        <v>89</v>
      </c>
      <c r="J7" s="4" t="n">
        <v>93</v>
      </c>
      <c r="K7" s="4" t="n">
        <v>38</v>
      </c>
      <c r="L7" s="4" t="n">
        <v>123</v>
      </c>
      <c r="M7" s="4" t="n">
        <v>24</v>
      </c>
      <c r="N7" s="4" t="n">
        <v>9</v>
      </c>
      <c r="O7" s="4" t="n">
        <v>147</v>
      </c>
      <c r="P7" s="4" t="n">
        <v>29</v>
      </c>
      <c r="Q7" s="4" t="n">
        <v>31</v>
      </c>
      <c r="R7" s="4" t="n">
        <v>37</v>
      </c>
      <c r="S7" s="4" t="n">
        <v>21</v>
      </c>
      <c r="T7" s="4" t="n">
        <v>35</v>
      </c>
      <c r="U7" s="4" t="n">
        <v>21</v>
      </c>
      <c r="V7" s="4" t="n">
        <v>37</v>
      </c>
    </row>
    <row r="8" customFormat="false" ht="13.5" hidden="false" customHeight="true" outlineLevel="0" collapsed="false">
      <c r="A8" s="68"/>
      <c r="B8" s="69"/>
      <c r="C8" s="5" t="s">
        <v>549</v>
      </c>
      <c r="D8" s="71"/>
      <c r="E8" s="71"/>
      <c r="F8" s="73" t="n">
        <f aca="false">IFERROR((F7-F6)/F6,"")</f>
        <v>0.0595009596928983</v>
      </c>
      <c r="G8" s="73" t="n">
        <f aca="false">IFERROR((G7-G6)/G6,"")</f>
        <v>0.0393258426966292</v>
      </c>
      <c r="H8" s="73" t="n">
        <f aca="false">IFERROR((H7-H6)/H6,"")</f>
        <v>0.141975308641975</v>
      </c>
      <c r="I8" s="73" t="n">
        <f aca="false">IFERROR((I7-I6)/I6,"")</f>
        <v>0.0229885057471264</v>
      </c>
      <c r="J8" s="73" t="n">
        <f aca="false">IFERROR((J7-J6)/J6,"")</f>
        <v>-0.0106382978723404</v>
      </c>
      <c r="K8" s="73" t="n">
        <f aca="false">IFERROR((K7-K6)/K6,"")</f>
        <v>0.027027027027027</v>
      </c>
      <c r="L8" s="73" t="n">
        <f aca="false">IFERROR((L7-L6)/L6,"")</f>
        <v>-0.016</v>
      </c>
      <c r="M8" s="73" t="n">
        <f aca="false">IFERROR((M7-M6)/M6,"")</f>
        <v>0.5</v>
      </c>
      <c r="N8" s="73" t="n">
        <f aca="false">IFERROR((N7-N6)/N6,"")</f>
        <v>0</v>
      </c>
      <c r="O8" s="73" t="n">
        <f aca="false">IFERROR((O7-O6)/O6,"")</f>
        <v>0.113636363636364</v>
      </c>
      <c r="P8" s="73" t="n">
        <f aca="false">IFERROR((P7-P6)/P6,"")</f>
        <v>0.380952380952381</v>
      </c>
      <c r="Q8" s="73" t="n">
        <f aca="false">IFERROR((Q7-Q6)/Q6,"")</f>
        <v>0</v>
      </c>
      <c r="R8" s="73" t="n">
        <f aca="false">IFERROR((R7-R6)/R6,"")</f>
        <v>0</v>
      </c>
      <c r="S8" s="73" t="n">
        <f aca="false">IFERROR((S7-S6)/S6,"")</f>
        <v>0.105263157894737</v>
      </c>
      <c r="T8" s="73" t="n">
        <f aca="false">IFERROR((T7-T6)/T6,"")</f>
        <v>-0.0277777777777778</v>
      </c>
      <c r="U8" s="73" t="n">
        <f aca="false">IFERROR((U7-U6)/U6,"")</f>
        <v>-0.0454545454545455</v>
      </c>
      <c r="V8" s="73" t="n">
        <f aca="false">IFERROR((V7-V6)/V6,"")</f>
        <v>0.0277777777777778</v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n">
        <f aca="false">IFERROR(SQRT(2*(F7-F6)^2/(F7+F6)),"")</f>
        <v>1.33837196450667</v>
      </c>
      <c r="G9" s="76" t="n">
        <f aca="false">IFERROR(SQRT(2*(G7-G6)^2/(G7+G6)),"")</f>
        <v>0.519588733317644</v>
      </c>
      <c r="H9" s="76" t="n">
        <f aca="false">IFERROR(SQRT(2*(H7-H6)^2/(H7+H6)),"")</f>
        <v>1.74613612140258</v>
      </c>
      <c r="I9" s="76" t="n">
        <f aca="false">IFERROR(SQRT(2*(I7-I6)^2/(I7+I6)),"")</f>
        <v>0.21320071635561</v>
      </c>
      <c r="J9" s="76" t="n">
        <f aca="false">IFERROR(SQRT(2*(J7-J6)^2/(J7+J6)),"")</f>
        <v>0.103417537999004</v>
      </c>
      <c r="K9" s="76" t="n">
        <f aca="false">IFERROR(SQRT(2*(K7-K6)^2/(K7+K6)),"")</f>
        <v>0.163299316185545</v>
      </c>
      <c r="L9" s="76" t="n">
        <f aca="false">IFERROR(SQRT(2*(L7-L6)^2/(L7+L6)),"")</f>
        <v>0.179605302026775</v>
      </c>
      <c r="M9" s="76" t="n">
        <f aca="false">IFERROR(SQRT(2*(M7-M6)^2/(M7+M6)),"")</f>
        <v>1.78885438199983</v>
      </c>
      <c r="N9" s="77" t="n">
        <f aca="false">IFERROR(SQRT(2*(N7-N6)^2/(N7+N6)),"")</f>
        <v>0</v>
      </c>
      <c r="O9" s="77" t="n">
        <f aca="false">IFERROR(SQRT(2*(O7-O6)^2/(O7+O6)),"")</f>
        <v>1.27000127000191</v>
      </c>
      <c r="P9" s="77" t="n">
        <f aca="false">IFERROR(SQRT(2*(P7-P6)^2/(P7+P6)),"")</f>
        <v>1.6</v>
      </c>
      <c r="Q9" s="76" t="n">
        <f aca="false">IFERROR(SQRT(2*(Q7-Q6)^2/(Q7+Q6)),"")</f>
        <v>0</v>
      </c>
      <c r="R9" s="76" t="n">
        <f aca="false">IFERROR(SQRT(2*(R7-R6)^2/(R7+R6)),"")</f>
        <v>0</v>
      </c>
      <c r="S9" s="76" t="n">
        <f aca="false">IFERROR(SQRT(2*(S7-S6)^2/(S7+S6)),"")</f>
        <v>0.447213595499958</v>
      </c>
      <c r="T9" s="76" t="n">
        <f aca="false">IFERROR(SQRT(2*(T7-T6)^2/(T7+T6)),"")</f>
        <v>0.167836271659338</v>
      </c>
      <c r="U9" s="76" t="n">
        <f aca="false">IFERROR(SQRT(2*(U7-U6)^2/(U7+U6)),"")</f>
        <v>0.215665546406877</v>
      </c>
      <c r="V9" s="78" t="n">
        <f aca="false">IFERROR(SQRT(2*(V7-V6)^2/(V7+V6)),"")</f>
        <v>0.165521177720474</v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 t="n">
        <v>45841</v>
      </c>
      <c r="E10" s="72" t="n">
        <v>0.53125</v>
      </c>
      <c r="F10" s="79" t="n">
        <v>699</v>
      </c>
      <c r="G10" s="79" t="n">
        <v>268</v>
      </c>
      <c r="H10" s="79" t="n">
        <v>226</v>
      </c>
      <c r="I10" s="79" t="n">
        <v>60</v>
      </c>
      <c r="J10" s="79" t="n">
        <v>145</v>
      </c>
      <c r="K10" s="79" t="n">
        <v>64</v>
      </c>
      <c r="L10" s="79" t="n">
        <v>186</v>
      </c>
      <c r="M10" s="79" t="n">
        <v>18</v>
      </c>
      <c r="N10" s="4" t="n">
        <v>27</v>
      </c>
      <c r="O10" s="4" t="n">
        <v>175</v>
      </c>
      <c r="P10" s="4" t="n">
        <v>24</v>
      </c>
      <c r="Q10" s="79" t="n">
        <v>12</v>
      </c>
      <c r="R10" s="79" t="n">
        <v>23</v>
      </c>
      <c r="S10" s="79" t="n">
        <v>25</v>
      </c>
      <c r="T10" s="79" t="n">
        <v>43</v>
      </c>
      <c r="U10" s="79" t="n">
        <v>35</v>
      </c>
      <c r="V10" s="80" t="n">
        <v>67</v>
      </c>
    </row>
    <row r="11" customFormat="false" ht="13.5" hidden="false" customHeight="true" outlineLevel="0" collapsed="false">
      <c r="A11" s="68"/>
      <c r="B11" s="69"/>
      <c r="C11" s="5" t="s">
        <v>548</v>
      </c>
      <c r="D11" s="71"/>
      <c r="E11" s="71"/>
      <c r="F11" s="4" t="n">
        <v>593</v>
      </c>
      <c r="G11" s="4" t="n">
        <v>252</v>
      </c>
      <c r="H11" s="4" t="n">
        <v>220</v>
      </c>
      <c r="I11" s="4" t="n">
        <v>35</v>
      </c>
      <c r="J11" s="4" t="n">
        <v>86</v>
      </c>
      <c r="K11" s="4" t="n">
        <v>60</v>
      </c>
      <c r="L11" s="4" t="n">
        <v>192</v>
      </c>
      <c r="M11" s="4" t="n">
        <v>0</v>
      </c>
      <c r="N11" s="4" t="n">
        <v>29</v>
      </c>
      <c r="O11" s="4" t="n">
        <v>165</v>
      </c>
      <c r="P11" s="4" t="n">
        <v>26</v>
      </c>
      <c r="Q11" s="4" t="n">
        <v>12</v>
      </c>
      <c r="R11" s="4" t="n">
        <v>23</v>
      </c>
      <c r="S11" s="4" t="n">
        <v>0</v>
      </c>
      <c r="T11" s="4" t="n">
        <v>47</v>
      </c>
      <c r="U11" s="4" t="n">
        <v>39</v>
      </c>
      <c r="V11" s="4" t="n">
        <v>0</v>
      </c>
    </row>
    <row r="12" customFormat="false" ht="13.5" hidden="false" customHeight="true" outlineLevel="0" collapsed="false">
      <c r="A12" s="68"/>
      <c r="B12" s="69"/>
      <c r="C12" s="5" t="s">
        <v>549</v>
      </c>
      <c r="D12" s="71"/>
      <c r="E12" s="71"/>
      <c r="F12" s="73" t="n">
        <f aca="false">IFERROR((F11-F10)/F10,"")</f>
        <v>-0.151645207439199</v>
      </c>
      <c r="G12" s="73" t="n">
        <f aca="false">IFERROR((G11-G10)/G10,"")</f>
        <v>-0.0597014925373134</v>
      </c>
      <c r="H12" s="73" t="n">
        <f aca="false">IFERROR((H11-H10)/H10,"")</f>
        <v>-0.0265486725663717</v>
      </c>
      <c r="I12" s="73" t="n">
        <f aca="false">IFERROR((I11-I10)/I10,"")</f>
        <v>-0.416666666666667</v>
      </c>
      <c r="J12" s="73" t="n">
        <f aca="false">IFERROR((J11-J10)/J10,"")</f>
        <v>-0.406896551724138</v>
      </c>
      <c r="K12" s="73" t="n">
        <f aca="false">IFERROR((K11-K10)/K10,"")</f>
        <v>-0.0625</v>
      </c>
      <c r="L12" s="73" t="n">
        <f aca="false">IFERROR((L11-L10)/L10,"")</f>
        <v>0.032258064516129</v>
      </c>
      <c r="M12" s="73" t="n">
        <f aca="false">IFERROR((M11-M10)/M10,"")</f>
        <v>-1</v>
      </c>
      <c r="N12" s="73" t="n">
        <f aca="false">IFERROR((N11-N10)/N10,"")</f>
        <v>0.0740740740740741</v>
      </c>
      <c r="O12" s="73" t="n">
        <f aca="false">IFERROR((O11-O10)/O10,"")</f>
        <v>-0.0571428571428571</v>
      </c>
      <c r="P12" s="73" t="n">
        <f aca="false">IFERROR((P11-P10)/P10,"")</f>
        <v>0.0833333333333333</v>
      </c>
      <c r="Q12" s="73" t="n">
        <f aca="false">IFERROR((Q11-Q10)/Q10,"")</f>
        <v>0</v>
      </c>
      <c r="R12" s="73" t="n">
        <f aca="false">IFERROR((R11-R10)/R10,"")</f>
        <v>0</v>
      </c>
      <c r="S12" s="73" t="n">
        <f aca="false">IFERROR((S11-S10)/S10,"")</f>
        <v>-1</v>
      </c>
      <c r="T12" s="73" t="n">
        <f aca="false">IFERROR((T11-T10)/T10,"")</f>
        <v>0.0930232558139535</v>
      </c>
      <c r="U12" s="73" t="n">
        <f aca="false">IFERROR((U11-U10)/U10,"")</f>
        <v>0.114285714285714</v>
      </c>
      <c r="V12" s="73" t="n">
        <f aca="false">IFERROR((V11-V10)/V10,"")</f>
        <v>-1</v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n">
        <f aca="false">IFERROR(SQRT(2*(F11-F10)^2/(F11+F10)),"")</f>
        <v>4.17051421943256</v>
      </c>
      <c r="G13" s="76" t="n">
        <f aca="false">IFERROR(SQRT(2*(G11-G10)^2/(G11+G10)),"")</f>
        <v>0.992277876713668</v>
      </c>
      <c r="H13" s="76" t="n">
        <f aca="false">IFERROR(SQRT(2*(H11-H10)^2/(H11+H10)),"")</f>
        <v>0.401789718109455</v>
      </c>
      <c r="I13" s="76" t="n">
        <f aca="false">IFERROR(SQRT(2*(I11-I10)^2/(I11+I10)),"")</f>
        <v>3.62738125055006</v>
      </c>
      <c r="J13" s="76" t="n">
        <f aca="false">IFERROR(SQRT(2*(J11-J10)^2/(J11+J10)),"")</f>
        <v>5.48985684135098</v>
      </c>
      <c r="K13" s="76" t="n">
        <f aca="false">IFERROR(SQRT(2*(K11-K10)^2/(K11+K10)),"")</f>
        <v>0.508000508000762</v>
      </c>
      <c r="L13" s="76" t="n">
        <f aca="false">IFERROR(SQRT(2*(L11-L10)^2/(L11+L10)),"")</f>
        <v>0.436435780471985</v>
      </c>
      <c r="M13" s="76" t="n">
        <f aca="false">IFERROR(SQRT(2*(M11-M10)^2/(M11+M10)),"")</f>
        <v>6</v>
      </c>
      <c r="N13" s="77" t="n">
        <f aca="false">IFERROR(SQRT(2*(N11-N10)^2/(N11+N10)),"")</f>
        <v>0.377964473009227</v>
      </c>
      <c r="O13" s="77" t="n">
        <f aca="false">IFERROR(SQRT(2*(O11-O10)^2/(O11+O10)),"")</f>
        <v>0.76696498884737</v>
      </c>
      <c r="P13" s="77" t="n">
        <f aca="false">IFERROR(SQRT(2*(P11-P10)^2/(P11+P10)),"")</f>
        <v>0.4</v>
      </c>
      <c r="Q13" s="76" t="n">
        <f aca="false">IFERROR(SQRT(2*(Q11-Q10)^2/(Q11+Q10)),"")</f>
        <v>0</v>
      </c>
      <c r="R13" s="76" t="n">
        <f aca="false">IFERROR(SQRT(2*(R11-R10)^2/(R11+R10)),"")</f>
        <v>0</v>
      </c>
      <c r="S13" s="76" t="n">
        <f aca="false">IFERROR(SQRT(2*(S11-S10)^2/(S11+S10)),"")</f>
        <v>7.07106781186548</v>
      </c>
      <c r="T13" s="76" t="n">
        <f aca="false">IFERROR(SQRT(2*(T11-T10)^2/(T11+T10)),"")</f>
        <v>0.596284793999944</v>
      </c>
      <c r="U13" s="76" t="n">
        <f aca="false">IFERROR(SQRT(2*(U11-U10)^2/(U11+U10)),"")</f>
        <v>0.657595949221429</v>
      </c>
      <c r="V13" s="78" t="n">
        <f aca="false">IFERROR(SQRT(2*(V11-V10)^2/(V11+V10)),"")</f>
        <v>11.5758369027902</v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 t="n">
        <v>45845</v>
      </c>
      <c r="E14" s="72" t="n">
        <v>0.625</v>
      </c>
      <c r="F14" s="4" t="n">
        <v>471</v>
      </c>
      <c r="G14" s="4" t="n">
        <v>251</v>
      </c>
      <c r="H14" s="4" t="n">
        <v>192</v>
      </c>
      <c r="I14" s="4" t="n">
        <v>9</v>
      </c>
      <c r="J14" s="4" t="n">
        <v>19</v>
      </c>
      <c r="K14" s="4" t="n">
        <v>15</v>
      </c>
      <c r="L14" s="4" t="n">
        <v>227</v>
      </c>
      <c r="M14" s="4" t="n">
        <v>9</v>
      </c>
      <c r="N14" s="4" t="n">
        <v>19</v>
      </c>
      <c r="O14" s="4" t="n">
        <v>169</v>
      </c>
      <c r="P14" s="4" t="n">
        <v>4</v>
      </c>
      <c r="Q14" s="4" t="n">
        <v>8</v>
      </c>
      <c r="R14" s="4" t="n">
        <v>1</v>
      </c>
      <c r="S14" s="4" t="n">
        <v>0</v>
      </c>
      <c r="T14" s="4" t="n">
        <v>8</v>
      </c>
      <c r="U14" s="4" t="n">
        <v>2</v>
      </c>
      <c r="V14" s="4" t="n">
        <v>9</v>
      </c>
    </row>
    <row r="15" customFormat="false" ht="13.5" hidden="false" customHeight="true" outlineLevel="0" collapsed="false">
      <c r="A15" s="68"/>
      <c r="B15" s="69"/>
      <c r="C15" s="5" t="s">
        <v>548</v>
      </c>
      <c r="D15" s="71"/>
      <c r="E15" s="71"/>
      <c r="F15" s="4" t="n">
        <v>466</v>
      </c>
      <c r="G15" s="4" t="n">
        <v>254</v>
      </c>
      <c r="H15" s="4" t="n">
        <v>185</v>
      </c>
      <c r="I15" s="4" t="n">
        <v>10</v>
      </c>
      <c r="J15" s="4" t="n">
        <v>17</v>
      </c>
      <c r="K15" s="4" t="n">
        <v>15</v>
      </c>
      <c r="L15" s="4" t="n">
        <v>226</v>
      </c>
      <c r="M15" s="4" t="n">
        <v>13</v>
      </c>
      <c r="N15" s="4" t="n">
        <v>19</v>
      </c>
      <c r="O15" s="4" t="n">
        <v>162</v>
      </c>
      <c r="P15" s="4" t="n">
        <v>4</v>
      </c>
      <c r="Q15" s="4" t="n">
        <v>9</v>
      </c>
      <c r="R15" s="4" t="n">
        <v>1</v>
      </c>
      <c r="S15" s="4" t="n">
        <v>0</v>
      </c>
      <c r="T15" s="4" t="n">
        <v>8</v>
      </c>
      <c r="U15" s="4" t="n">
        <v>2</v>
      </c>
      <c r="V15" s="4" t="n">
        <v>7</v>
      </c>
    </row>
    <row r="16" customFormat="false" ht="13.5" hidden="false" customHeight="true" outlineLevel="0" collapsed="false">
      <c r="A16" s="68"/>
      <c r="B16" s="69"/>
      <c r="C16" s="5" t="s">
        <v>549</v>
      </c>
      <c r="D16" s="71"/>
      <c r="E16" s="71"/>
      <c r="F16" s="73" t="n">
        <f aca="false">IFERROR((F15-F14)/F14,"")</f>
        <v>-0.0106157112526539</v>
      </c>
      <c r="G16" s="73" t="n">
        <f aca="false">IFERROR((G15-G14)/G14,"")</f>
        <v>0.0119521912350598</v>
      </c>
      <c r="H16" s="73" t="n">
        <f aca="false">IFERROR((H15-H14)/H14,"")</f>
        <v>-0.0364583333333333</v>
      </c>
      <c r="I16" s="73" t="n">
        <f aca="false">IFERROR((I15-I14)/I14,"")</f>
        <v>0.111111111111111</v>
      </c>
      <c r="J16" s="73" t="n">
        <f aca="false">IFERROR((J15-J14)/J14,"")</f>
        <v>-0.105263157894737</v>
      </c>
      <c r="K16" s="73" t="n">
        <f aca="false">IFERROR((K15-K14)/K14,"")</f>
        <v>0</v>
      </c>
      <c r="L16" s="73" t="n">
        <f aca="false">IFERROR((L15-L14)/L14,"")</f>
        <v>-0.00440528634361234</v>
      </c>
      <c r="M16" s="73" t="n">
        <f aca="false">IFERROR((M15-M14)/M14,"")</f>
        <v>0.444444444444444</v>
      </c>
      <c r="N16" s="73" t="n">
        <f aca="false">IFERROR((N15-N14)/N14,"")</f>
        <v>0</v>
      </c>
      <c r="O16" s="73" t="n">
        <f aca="false">IFERROR((O15-O14)/O14,"")</f>
        <v>-0.0414201183431953</v>
      </c>
      <c r="P16" s="73" t="n">
        <f aca="false">IFERROR((P15-P14)/P14,"")</f>
        <v>0</v>
      </c>
      <c r="Q16" s="73" t="n">
        <f aca="false">IFERROR((Q15-Q14)/Q14,"")</f>
        <v>0.125</v>
      </c>
      <c r="R16" s="73" t="n">
        <f aca="false">IFERROR((R15-R14)/R14,"")</f>
        <v>0</v>
      </c>
      <c r="S16" s="73" t="str">
        <f aca="false">IFERROR((S15-S14)/S14,"")</f>
        <v/>
      </c>
      <c r="T16" s="73" t="n">
        <f aca="false">IFERROR((T15-T14)/T14,"")</f>
        <v>0</v>
      </c>
      <c r="U16" s="73" t="n">
        <f aca="false">IFERROR((U15-U14)/U14,"")</f>
        <v>0</v>
      </c>
      <c r="V16" s="73" t="n">
        <f aca="false">IFERROR((V15-V14)/V14,"")</f>
        <v>-0.222222222222222</v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n">
        <f aca="false">IFERROR(SQRT(2*(F15-F14)^2/(F15+F14)),"")</f>
        <v>0.231001716349129</v>
      </c>
      <c r="G17" s="76" t="n">
        <f aca="false">IFERROR(SQRT(2*(G15-G14)^2/(G15+G14)),"")</f>
        <v>0.188795032658266</v>
      </c>
      <c r="H17" s="76" t="n">
        <f aca="false">IFERROR(SQRT(2*(H15-H14)^2/(H15+H14)),"")</f>
        <v>0.509849928510461</v>
      </c>
      <c r="I17" s="76" t="n">
        <f aca="false">IFERROR(SQRT(2*(I15-I14)^2/(I15+I14)),"")</f>
        <v>0.324442842261525</v>
      </c>
      <c r="J17" s="76" t="n">
        <f aca="false">IFERROR(SQRT(2*(J15-J14)^2/(J15+J14)),"")</f>
        <v>0.471404520791032</v>
      </c>
      <c r="K17" s="76" t="n">
        <f aca="false">IFERROR(SQRT(2*(K15-K14)^2/(K15+K14)),"")</f>
        <v>0</v>
      </c>
      <c r="L17" s="76" t="n">
        <f aca="false">IFERROR(SQRT(2*(L15-L14)^2/(L15+L14)),"")</f>
        <v>0.0664455494185095</v>
      </c>
      <c r="M17" s="76" t="n">
        <f aca="false">IFERROR(SQRT(2*(M15-M14)^2/(M15+M14)),"")</f>
        <v>1.20604537831105</v>
      </c>
      <c r="N17" s="77" t="n">
        <f aca="false">IFERROR(SQRT(2*(N15-N14)^2/(N15+N14)),"")</f>
        <v>0</v>
      </c>
      <c r="O17" s="77" t="n">
        <f aca="false">IFERROR(SQRT(2*(O15-O14)^2/(O15+O14)),"")</f>
        <v>0.54412545203553</v>
      </c>
      <c r="P17" s="77" t="n">
        <f aca="false">IFERROR(SQRT(2*(P15-P14)^2/(P15+P14)),"")</f>
        <v>0</v>
      </c>
      <c r="Q17" s="76" t="n">
        <f aca="false">IFERROR(SQRT(2*(Q15-Q14)^2/(Q15+Q14)),"")</f>
        <v>0.342997170285018</v>
      </c>
      <c r="R17" s="76" t="n">
        <f aca="false">IFERROR(SQRT(2*(R15-R14)^2/(R15+R14)),"")</f>
        <v>0</v>
      </c>
      <c r="S17" s="76" t="str">
        <f aca="false">IFERROR(SQRT(2*(S15-S14)^2/(S15+S14)),"")</f>
        <v/>
      </c>
      <c r="T17" s="76" t="n">
        <f aca="false">IFERROR(SQRT(2*(T15-T14)^2/(T15+T14)),"")</f>
        <v>0</v>
      </c>
      <c r="U17" s="76" t="n">
        <f aca="false">IFERROR(SQRT(2*(U15-U14)^2/(U15+U14)),"")</f>
        <v>0</v>
      </c>
      <c r="V17" s="78" t="n">
        <f aca="false">IFERROR(SQRT(2*(V15-V14)^2/(V15+V14)),"")</f>
        <v>0.707106781186548</v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 t="n">
        <v>45845</v>
      </c>
      <c r="E18" s="72" t="n">
        <v>0.625</v>
      </c>
      <c r="F18" s="79" t="n">
        <v>477</v>
      </c>
      <c r="G18" s="79" t="n">
        <v>180</v>
      </c>
      <c r="H18" s="79" t="n">
        <v>195</v>
      </c>
      <c r="I18" s="79" t="n">
        <v>72</v>
      </c>
      <c r="J18" s="79" t="n">
        <v>30</v>
      </c>
      <c r="K18" s="79" t="n">
        <v>6</v>
      </c>
      <c r="L18" s="79" t="n">
        <v>174</v>
      </c>
      <c r="M18" s="79" t="n">
        <v>0</v>
      </c>
      <c r="N18" s="4" t="n">
        <v>7</v>
      </c>
      <c r="O18" s="4" t="n">
        <v>185</v>
      </c>
      <c r="P18" s="4" t="n">
        <v>3</v>
      </c>
      <c r="Q18" s="79" t="n">
        <v>53</v>
      </c>
      <c r="R18" s="79" t="n">
        <v>14</v>
      </c>
      <c r="S18" s="79" t="n">
        <v>5</v>
      </c>
      <c r="T18" s="79" t="n">
        <v>7</v>
      </c>
      <c r="U18" s="79" t="n">
        <v>18</v>
      </c>
      <c r="V18" s="80" t="n">
        <v>5</v>
      </c>
    </row>
    <row r="19" customFormat="false" ht="13.5" hidden="false" customHeight="true" outlineLevel="0" collapsed="false">
      <c r="A19" s="68"/>
      <c r="B19" s="69"/>
      <c r="C19" s="5" t="s">
        <v>548</v>
      </c>
      <c r="D19" s="71"/>
      <c r="E19" s="71"/>
      <c r="F19" s="4" t="n">
        <v>363</v>
      </c>
      <c r="G19" s="4" t="n">
        <v>178</v>
      </c>
      <c r="H19" s="4" t="n">
        <v>143</v>
      </c>
      <c r="I19" s="4" t="n">
        <v>9</v>
      </c>
      <c r="J19" s="4" t="n">
        <v>33</v>
      </c>
      <c r="K19" s="4" t="n">
        <v>6</v>
      </c>
      <c r="L19" s="4" t="n">
        <v>172</v>
      </c>
      <c r="M19" s="4" t="n">
        <v>0</v>
      </c>
      <c r="N19" s="4" t="n">
        <v>3</v>
      </c>
      <c r="O19" s="4" t="n">
        <v>140</v>
      </c>
      <c r="P19" s="4" t="n">
        <v>0</v>
      </c>
      <c r="Q19" s="4" t="n">
        <v>1</v>
      </c>
      <c r="R19" s="4" t="n">
        <v>7</v>
      </c>
      <c r="S19" s="4" t="n">
        <v>1</v>
      </c>
      <c r="T19" s="4" t="n">
        <v>8</v>
      </c>
      <c r="U19" s="4" t="n">
        <v>20</v>
      </c>
      <c r="V19" s="4" t="n">
        <v>5</v>
      </c>
    </row>
    <row r="20" customFormat="false" ht="13.5" hidden="false" customHeight="true" outlineLevel="0" collapsed="false">
      <c r="A20" s="68"/>
      <c r="B20" s="69"/>
      <c r="C20" s="5" t="s">
        <v>549</v>
      </c>
      <c r="D20" s="71"/>
      <c r="E20" s="71"/>
      <c r="F20" s="73" t="n">
        <f aca="false">IFERROR((F19-F18)/F18,"")</f>
        <v>-0.238993710691824</v>
      </c>
      <c r="G20" s="73" t="n">
        <f aca="false">IFERROR((G19-G18)/G18,"")</f>
        <v>-0.0111111111111111</v>
      </c>
      <c r="H20" s="73" t="n">
        <f aca="false">IFERROR((H19-H18)/H18,"")</f>
        <v>-0.266666666666667</v>
      </c>
      <c r="I20" s="73" t="n">
        <f aca="false">IFERROR((I19-I18)/I18,"")</f>
        <v>-0.875</v>
      </c>
      <c r="J20" s="73" t="n">
        <f aca="false">IFERROR((J19-J18)/J18,"")</f>
        <v>0.1</v>
      </c>
      <c r="K20" s="73" t="n">
        <f aca="false">IFERROR((K19-K18)/K18,"")</f>
        <v>0</v>
      </c>
      <c r="L20" s="73" t="n">
        <f aca="false">IFERROR((L19-L18)/L18,"")</f>
        <v>-0.0114942528735632</v>
      </c>
      <c r="M20" s="73" t="str">
        <f aca="false">IFERROR((M19-M18)/M18,"")</f>
        <v/>
      </c>
      <c r="N20" s="73" t="n">
        <f aca="false">IFERROR((N19-N18)/N18,"")</f>
        <v>-0.571428571428571</v>
      </c>
      <c r="O20" s="73" t="n">
        <f aca="false">IFERROR((O19-O18)/O18,"")</f>
        <v>-0.243243243243243</v>
      </c>
      <c r="P20" s="73" t="n">
        <f aca="false">IFERROR((P19-P18)/P18,"")</f>
        <v>-1</v>
      </c>
      <c r="Q20" s="73" t="n">
        <f aca="false">IFERROR((Q19-Q18)/Q18,"")</f>
        <v>-0.981132075471698</v>
      </c>
      <c r="R20" s="73" t="n">
        <f aca="false">IFERROR((R19-R18)/R18,"")</f>
        <v>-0.5</v>
      </c>
      <c r="S20" s="73" t="n">
        <f aca="false">IFERROR((S19-S18)/S18,"")</f>
        <v>-0.8</v>
      </c>
      <c r="T20" s="73" t="n">
        <f aca="false">IFERROR((T19-T18)/T18,"")</f>
        <v>0.142857142857143</v>
      </c>
      <c r="U20" s="73" t="n">
        <f aca="false">IFERROR((U19-U18)/U18,"")</f>
        <v>0.111111111111111</v>
      </c>
      <c r="V20" s="73" t="n">
        <f aca="false">IFERROR((V19-V18)/V18,"")</f>
        <v>0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5.56263041580664</v>
      </c>
      <c r="G21" s="76" t="n">
        <f aca="false">IFERROR(SQRT(2*(G19-G18)^2/(G19+G18)),"")</f>
        <v>0.149487018550387</v>
      </c>
      <c r="H21" s="76" t="n">
        <f aca="false">IFERROR(SQRT(2*(H19-H18)^2/(H19+H18)),"")</f>
        <v>4</v>
      </c>
      <c r="I21" s="76" t="n">
        <f aca="false">IFERROR(SQRT(2*(I19-I18)^2/(I19+I18)),"")</f>
        <v>9.89949493661167</v>
      </c>
      <c r="J21" s="76" t="n">
        <f aca="false">IFERROR(SQRT(2*(J19-J18)^2/(J19+J18)),"")</f>
        <v>0.534522483824849</v>
      </c>
      <c r="K21" s="76" t="n">
        <f aca="false">IFERROR(SQRT(2*(K19-K18)^2/(K19+K18)),"")</f>
        <v>0</v>
      </c>
      <c r="L21" s="76" t="n">
        <f aca="false">IFERROR(SQRT(2*(L19-L18)^2/(L19+L18)),"")</f>
        <v>0.152057184253941</v>
      </c>
      <c r="M21" s="76" t="str">
        <f aca="false">IFERROR(SQRT(2*(M19-M18)^2/(M19+M18)),"")</f>
        <v/>
      </c>
      <c r="N21" s="77" t="n">
        <f aca="false">IFERROR(SQRT(2*(N19-N18)^2/(N19+N18)),"")</f>
        <v>1.78885438199983</v>
      </c>
      <c r="O21" s="77" t="n">
        <f aca="false">IFERROR(SQRT(2*(O19-O18)^2/(O19+O18)),"")</f>
        <v>3.53009043248731</v>
      </c>
      <c r="P21" s="77" t="n">
        <f aca="false">IFERROR(SQRT(2*(P19-P18)^2/(P19+P18)),"")</f>
        <v>2.44948974278318</v>
      </c>
      <c r="Q21" s="76" t="n">
        <f aca="false">IFERROR(SQRT(2*(Q19-Q18)^2/(Q19+Q18)),"")</f>
        <v>10.0074046659535</v>
      </c>
      <c r="R21" s="76" t="n">
        <f aca="false">IFERROR(SQRT(2*(R19-R18)^2/(R19+R18)),"")</f>
        <v>2.16024689946929</v>
      </c>
      <c r="S21" s="76" t="n">
        <f aca="false">IFERROR(SQRT(2*(S19-S18)^2/(S19+S18)),"")</f>
        <v>2.3094010767585</v>
      </c>
      <c r="T21" s="76" t="n">
        <f aca="false">IFERROR(SQRT(2*(T19-T18)^2/(T19+T18)),"")</f>
        <v>0.365148371670111</v>
      </c>
      <c r="U21" s="76" t="n">
        <f aca="false">IFERROR(SQRT(2*(U19-U18)^2/(U19+U18)),"")</f>
        <v>0.458831467741124</v>
      </c>
      <c r="V21" s="78" t="n">
        <f aca="false">IFERROR(SQRT(2*(V19-V18)^2/(V19+V18)),"")</f>
        <v>0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 t="n">
        <v>45772</v>
      </c>
      <c r="E22" s="72" t="n">
        <v>0.322916666666667</v>
      </c>
      <c r="F22" s="79" t="n">
        <v>273</v>
      </c>
      <c r="G22" s="79" t="n">
        <v>111</v>
      </c>
      <c r="H22" s="79" t="n">
        <v>126</v>
      </c>
      <c r="I22" s="79" t="n">
        <v>28</v>
      </c>
      <c r="J22" s="79" t="n">
        <v>8</v>
      </c>
      <c r="K22" s="79" t="n">
        <v>1</v>
      </c>
      <c r="L22" s="79" t="n">
        <v>105</v>
      </c>
      <c r="M22" s="79" t="n">
        <v>5</v>
      </c>
      <c r="N22" s="4" t="n">
        <v>4</v>
      </c>
      <c r="O22" s="4" t="n">
        <v>117</v>
      </c>
      <c r="P22" s="4" t="n">
        <v>5</v>
      </c>
      <c r="Q22" s="79" t="n">
        <v>13</v>
      </c>
      <c r="R22" s="79" t="n">
        <v>1</v>
      </c>
      <c r="S22" s="79" t="n">
        <v>14</v>
      </c>
      <c r="T22" s="79" t="n">
        <v>4</v>
      </c>
      <c r="U22" s="79" t="n">
        <v>0</v>
      </c>
      <c r="V22" s="80" t="n">
        <v>4</v>
      </c>
    </row>
    <row r="23" customFormat="false" ht="13.5" hidden="false" customHeight="true" outlineLevel="0" collapsed="false">
      <c r="A23" s="68"/>
      <c r="B23" s="69"/>
      <c r="C23" s="5" t="s">
        <v>548</v>
      </c>
      <c r="D23" s="71"/>
      <c r="E23" s="71"/>
      <c r="F23" s="4" t="n">
        <v>264</v>
      </c>
      <c r="G23" s="4" t="n">
        <v>104</v>
      </c>
      <c r="H23" s="4" t="n">
        <v>123</v>
      </c>
      <c r="I23" s="4" t="n">
        <v>29</v>
      </c>
      <c r="J23" s="4" t="n">
        <v>28</v>
      </c>
      <c r="K23" s="4" t="n">
        <v>1</v>
      </c>
      <c r="L23" s="4" t="n">
        <v>98</v>
      </c>
      <c r="M23" s="4" t="n">
        <v>5</v>
      </c>
      <c r="N23" s="4" t="n">
        <v>4</v>
      </c>
      <c r="O23" s="4" t="n">
        <v>114</v>
      </c>
      <c r="P23" s="4" t="n">
        <v>5</v>
      </c>
      <c r="Q23" s="4" t="n">
        <v>13</v>
      </c>
      <c r="R23" s="4" t="n">
        <v>2</v>
      </c>
      <c r="S23" s="4" t="n">
        <v>14</v>
      </c>
      <c r="T23" s="4" t="n">
        <v>4</v>
      </c>
      <c r="U23" s="4" t="n">
        <v>0</v>
      </c>
      <c r="V23" s="4" t="n">
        <v>4</v>
      </c>
    </row>
    <row r="24" customFormat="false" ht="13.5" hidden="false" customHeight="true" outlineLevel="0" collapsed="false">
      <c r="A24" s="68"/>
      <c r="B24" s="69"/>
      <c r="C24" s="5" t="s">
        <v>549</v>
      </c>
      <c r="D24" s="71"/>
      <c r="E24" s="71"/>
      <c r="F24" s="73" t="n">
        <f aca="false">IFERROR((F23-F22)/F22,"")</f>
        <v>-0.032967032967033</v>
      </c>
      <c r="G24" s="73" t="n">
        <f aca="false">IFERROR((G23-G22)/G22,"")</f>
        <v>-0.0630630630630631</v>
      </c>
      <c r="H24" s="73" t="n">
        <f aca="false">IFERROR((H23-H22)/H22,"")</f>
        <v>-0.0238095238095238</v>
      </c>
      <c r="I24" s="73" t="n">
        <f aca="false">IFERROR((I23-I22)/I22,"")</f>
        <v>0.0357142857142857</v>
      </c>
      <c r="J24" s="73" t="n">
        <f aca="false">IFERROR((J23-J22)/J22,"")</f>
        <v>2.5</v>
      </c>
      <c r="K24" s="73" t="n">
        <f aca="false">IFERROR((K23-K22)/K22,"")</f>
        <v>0</v>
      </c>
      <c r="L24" s="73" t="n">
        <f aca="false">IFERROR((L23-L22)/L22,"")</f>
        <v>-0.0666666666666667</v>
      </c>
      <c r="M24" s="73" t="n">
        <f aca="false">IFERROR((M23-M22)/M22,"")</f>
        <v>0</v>
      </c>
      <c r="N24" s="73" t="n">
        <f aca="false">IFERROR((N23-N22)/N22,"")</f>
        <v>0</v>
      </c>
      <c r="O24" s="73" t="n">
        <f aca="false">IFERROR((O23-O22)/O22,"")</f>
        <v>-0.0256410256410256</v>
      </c>
      <c r="P24" s="73" t="n">
        <f aca="false">IFERROR((P23-P22)/P22,"")</f>
        <v>0</v>
      </c>
      <c r="Q24" s="73" t="n">
        <f aca="false">IFERROR((Q23-Q22)/Q22,"")</f>
        <v>0</v>
      </c>
      <c r="R24" s="73" t="n">
        <f aca="false">IFERROR((R23-R22)/R22,"")</f>
        <v>1</v>
      </c>
      <c r="S24" s="73" t="n">
        <f aca="false">IFERROR((S23-S22)/S22,"")</f>
        <v>0</v>
      </c>
      <c r="T24" s="73" t="n">
        <f aca="false">IFERROR((T23-T22)/T22,"")</f>
        <v>0</v>
      </c>
      <c r="U24" s="73" t="str">
        <f aca="false">IFERROR((U23-U22)/U22,"")</f>
        <v/>
      </c>
      <c r="V24" s="73" t="n">
        <f aca="false">IFERROR((V23-V22)/V22,"")</f>
        <v>0</v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n">
        <f aca="false">IFERROR(SQRT(2*(F23-F22)^2/(F23+F22)),"")</f>
        <v>0.549250377927618</v>
      </c>
      <c r="G25" s="76" t="n">
        <f aca="false">IFERROR(SQRT(2*(G23-G22)^2/(G23+G22)),"")</f>
        <v>0.675139951038577</v>
      </c>
      <c r="H25" s="76" t="n">
        <f aca="false">IFERROR(SQRT(2*(H23-H22)^2/(H23+H22)),"")</f>
        <v>0.268866428968933</v>
      </c>
      <c r="I25" s="76" t="n">
        <f aca="false">IFERROR(SQRT(2*(I23-I22)^2/(I23+I22)),"")</f>
        <v>0.187317162316339</v>
      </c>
      <c r="J25" s="76" t="n">
        <f aca="false">IFERROR(SQRT(2*(J23-J22)^2/(J23+J22)),"")</f>
        <v>4.71404520791032</v>
      </c>
      <c r="K25" s="76" t="n">
        <f aca="false">IFERROR(SQRT(2*(K23-K22)^2/(K23+K22)),"")</f>
        <v>0</v>
      </c>
      <c r="L25" s="76" t="n">
        <f aca="false">IFERROR(SQRT(2*(L23-L22)^2/(L23+L22)),"")</f>
        <v>0.694808333779651</v>
      </c>
      <c r="M25" s="76" t="n">
        <f aca="false">IFERROR(SQRT(2*(M23-M22)^2/(M23+M22)),"")</f>
        <v>0</v>
      </c>
      <c r="N25" s="77" t="n">
        <f aca="false">IFERROR(SQRT(2*(N23-N22)^2/(N23+N22)),"")</f>
        <v>0</v>
      </c>
      <c r="O25" s="77" t="n">
        <f aca="false">IFERROR(SQRT(2*(O23-O22)^2/(O23+O22)),"")</f>
        <v>0.279145263119541</v>
      </c>
      <c r="P25" s="77" t="n">
        <f aca="false">IFERROR(SQRT(2*(P23-P22)^2/(P23+P22)),"")</f>
        <v>0</v>
      </c>
      <c r="Q25" s="76" t="n">
        <f aca="false">IFERROR(SQRT(2*(Q23-Q22)^2/(Q23+Q22)),"")</f>
        <v>0</v>
      </c>
      <c r="R25" s="76" t="n">
        <f aca="false">IFERROR(SQRT(2*(R23-R22)^2/(R23+R22)),"")</f>
        <v>0.816496580927726</v>
      </c>
      <c r="S25" s="76" t="n">
        <f aca="false">IFERROR(SQRT(2*(S23-S22)^2/(S23+S22)),"")</f>
        <v>0</v>
      </c>
      <c r="T25" s="76" t="n">
        <f aca="false">IFERROR(SQRT(2*(T23-T22)^2/(T23+T22)),"")</f>
        <v>0</v>
      </c>
      <c r="U25" s="76" t="str">
        <f aca="false">IFERROR(SQRT(2*(U23-U22)^2/(U23+U22)),"")</f>
        <v/>
      </c>
      <c r="V25" s="78" t="n">
        <f aca="false">IFERROR(SQRT(2*(V23-V22)^2/(V23+V22)),"")</f>
        <v>0</v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71" t="n">
        <v>46015</v>
      </c>
      <c r="E26" s="72" t="n">
        <v>0.3125</v>
      </c>
      <c r="F26" s="4" t="n">
        <v>113</v>
      </c>
      <c r="G26" s="4" t="n">
        <v>33</v>
      </c>
      <c r="H26" s="4" t="n">
        <v>21</v>
      </c>
      <c r="I26" s="4" t="n">
        <v>29</v>
      </c>
      <c r="J26" s="4" t="n">
        <v>30</v>
      </c>
      <c r="K26" s="5" t="n">
        <v>11</v>
      </c>
      <c r="L26" s="5" t="n">
        <v>20</v>
      </c>
      <c r="M26" s="5" t="n">
        <v>2</v>
      </c>
      <c r="N26" s="5" t="n">
        <f aca="false">SUM(N22:N25)</f>
        <v>8</v>
      </c>
      <c r="O26" s="5" t="n">
        <v>9</v>
      </c>
      <c r="P26" s="5" t="n">
        <v>12</v>
      </c>
      <c r="Q26" s="5" t="n">
        <v>3</v>
      </c>
      <c r="R26" s="5" t="n">
        <v>22</v>
      </c>
      <c r="S26" s="5" t="n">
        <v>4</v>
      </c>
      <c r="T26" s="5" t="n">
        <v>16</v>
      </c>
      <c r="U26" s="5" t="n">
        <v>12</v>
      </c>
      <c r="V26" s="5" t="n">
        <v>2</v>
      </c>
    </row>
    <row r="27" customFormat="false" ht="13.5" hidden="false" customHeight="true" outlineLevel="0" collapsed="false">
      <c r="A27" s="68"/>
      <c r="B27" s="69"/>
      <c r="C27" s="5" t="s">
        <v>548</v>
      </c>
      <c r="D27" s="71"/>
      <c r="E27" s="71"/>
      <c r="F27" s="4" t="n">
        <v>102</v>
      </c>
      <c r="G27" s="4" t="n">
        <v>35</v>
      </c>
      <c r="H27" s="4" t="n">
        <v>22</v>
      </c>
      <c r="I27" s="4" t="n">
        <v>26</v>
      </c>
      <c r="J27" s="4" t="n">
        <v>19</v>
      </c>
      <c r="K27" s="5" t="n">
        <v>14</v>
      </c>
      <c r="L27" s="5" t="n">
        <v>19</v>
      </c>
      <c r="M27" s="5" t="n">
        <v>2</v>
      </c>
      <c r="N27" s="5" t="n">
        <f aca="false">SUM(N23:N26)</f>
        <v>12</v>
      </c>
      <c r="O27" s="5" t="n">
        <v>12</v>
      </c>
      <c r="P27" s="5" t="n">
        <v>10</v>
      </c>
      <c r="Q27" s="5" t="n">
        <v>2</v>
      </c>
      <c r="R27" s="5" t="n">
        <v>23</v>
      </c>
      <c r="S27" s="5" t="n">
        <v>1</v>
      </c>
      <c r="T27" s="5" t="n">
        <v>11</v>
      </c>
      <c r="U27" s="5" t="n">
        <v>6</v>
      </c>
      <c r="V27" s="5" t="n">
        <v>2</v>
      </c>
    </row>
    <row r="28" customFormat="false" ht="13.5" hidden="false" customHeight="true" outlineLevel="0" collapsed="false">
      <c r="A28" s="68"/>
      <c r="B28" s="69"/>
      <c r="C28" s="5" t="s">
        <v>549</v>
      </c>
      <c r="D28" s="71"/>
      <c r="E28" s="71"/>
      <c r="F28" s="73" t="n">
        <f aca="false">IFERROR((F27-F26)/F26,"")</f>
        <v>-0.0973451327433628</v>
      </c>
      <c r="G28" s="73" t="n">
        <f aca="false">IFERROR((G27-G26)/G26,"")</f>
        <v>0.0606060606060606</v>
      </c>
      <c r="H28" s="73" t="n">
        <f aca="false">IFERROR((H27-H26)/H26,"")</f>
        <v>0.0476190476190476</v>
      </c>
      <c r="I28" s="73" t="n">
        <f aca="false">IFERROR((I27-I26)/I26,"")</f>
        <v>-0.103448275862069</v>
      </c>
      <c r="J28" s="73" t="n">
        <f aca="false">IFERROR((J27-J26)/J26,"")</f>
        <v>-0.366666666666667</v>
      </c>
      <c r="K28" s="73" t="n">
        <f aca="false">IFERROR((K27-K26)/K26,"")</f>
        <v>0.272727272727273</v>
      </c>
      <c r="L28" s="73" t="n">
        <f aca="false">IFERROR((L27-L26)/L26,"")</f>
        <v>-0.05</v>
      </c>
      <c r="M28" s="73" t="n">
        <f aca="false">IFERROR((M27-M26)/M26,"")</f>
        <v>0</v>
      </c>
      <c r="N28" s="73" t="n">
        <f aca="false">IFERROR((N27-N26)/N26,"")</f>
        <v>0.5</v>
      </c>
      <c r="O28" s="73" t="n">
        <f aca="false">IFERROR((O27-O26)/O26,"")</f>
        <v>0.333333333333333</v>
      </c>
      <c r="P28" s="73" t="n">
        <f aca="false">IFERROR((P27-P26)/P26,"")</f>
        <v>-0.166666666666667</v>
      </c>
      <c r="Q28" s="73" t="n">
        <f aca="false">IFERROR((Q27-Q26)/Q26,"")</f>
        <v>-0.333333333333333</v>
      </c>
      <c r="R28" s="73" t="n">
        <f aca="false">IFERROR((R27-R26)/R26,"")</f>
        <v>0.0454545454545455</v>
      </c>
      <c r="S28" s="73" t="n">
        <f aca="false">IFERROR((S27-S26)/S26,"")</f>
        <v>-0.75</v>
      </c>
      <c r="T28" s="73" t="n">
        <f aca="false">IFERROR((T27-T26)/T26,"")</f>
        <v>-0.3125</v>
      </c>
      <c r="U28" s="73" t="n">
        <f aca="false">IFERROR((U27-U26)/U26,"")</f>
        <v>-0.5</v>
      </c>
      <c r="V28" s="73" t="n">
        <f aca="false">IFERROR((V27-V26)/V26,"")</f>
        <v>0</v>
      </c>
    </row>
    <row r="29" customFormat="false" ht="13.5" hidden="false" customHeight="true" outlineLevel="0" collapsed="false">
      <c r="A29" s="68"/>
      <c r="B29" s="69"/>
      <c r="C29" s="75" t="s">
        <v>550</v>
      </c>
      <c r="D29" s="71"/>
      <c r="E29" s="71"/>
      <c r="F29" s="76" t="n">
        <f aca="false">IFERROR(SQRT(2*(F27-F26)^2/(F27+F26)),"")</f>
        <v>1.06093420877491</v>
      </c>
      <c r="G29" s="76" t="n">
        <f aca="false">IFERROR(SQRT(2*(G27-G26)^2/(G27+G26)),"")</f>
        <v>0.342997170285018</v>
      </c>
      <c r="H29" s="76" t="n">
        <f aca="false">IFERROR(SQRT(2*(H27-H26)^2/(H27+H26)),"")</f>
        <v>0.215665546406877</v>
      </c>
      <c r="I29" s="76" t="n">
        <f aca="false">IFERROR(SQRT(2*(I27-I26)^2/(I27+I26)),"")</f>
        <v>0.572077553547355</v>
      </c>
      <c r="J29" s="76" t="n">
        <f aca="false">IFERROR(SQRT(2*(J27-J26)^2/(J27+J26)),"")</f>
        <v>2.22233559801486</v>
      </c>
      <c r="K29" s="76" t="n">
        <f aca="false">IFERROR(SQRT(2*(K27-K26)^2/(K27+K26)),"")</f>
        <v>0.848528137423857</v>
      </c>
      <c r="L29" s="76" t="n">
        <f aca="false">IFERROR(SQRT(2*(L27-L26)^2/(L27+L26)),"")</f>
        <v>0.226455406828919</v>
      </c>
      <c r="M29" s="76" t="n">
        <f aca="false">IFERROR(SQRT(2*(M27-M26)^2/(M27+M26)),"")</f>
        <v>0</v>
      </c>
      <c r="N29" s="77" t="n">
        <f aca="false">IFERROR(SQRT(2*(N27-N26)^2/(N27+N26)),"")</f>
        <v>1.26491106406735</v>
      </c>
      <c r="O29" s="77" t="n">
        <f aca="false">IFERROR(SQRT(2*(O27-O26)^2/(O27+O26)),"")</f>
        <v>0.925820099772551</v>
      </c>
      <c r="P29" s="77" t="n">
        <f aca="false">IFERROR(SQRT(2*(P27-P26)^2/(P27+P26)),"")</f>
        <v>0.603022689155527</v>
      </c>
      <c r="Q29" s="76" t="n">
        <f aca="false">IFERROR(SQRT(2*(Q27-Q26)^2/(Q27+Q26)),"")</f>
        <v>0.632455532033676</v>
      </c>
      <c r="R29" s="76" t="n">
        <f aca="false">IFERROR(SQRT(2*(R27-R26)^2/(R27+R26)),"")</f>
        <v>0.210818510677892</v>
      </c>
      <c r="S29" s="76" t="n">
        <f aca="false">IFERROR(SQRT(2*(S27-S26)^2/(S27+S26)),"")</f>
        <v>1.89736659610103</v>
      </c>
      <c r="T29" s="76" t="n">
        <f aca="false">IFERROR(SQRT(2*(T27-T26)^2/(T27+T26)),"")</f>
        <v>1.36082763487954</v>
      </c>
      <c r="U29" s="76" t="n">
        <f aca="false">IFERROR(SQRT(2*(U27-U26)^2/(U27+U26)),"")</f>
        <v>2</v>
      </c>
      <c r="V29" s="78" t="n">
        <f aca="false">IFERROR(SQRT(2*(V27-V26)^2/(V27+V26)),"")</f>
        <v>0</v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71" t="n">
        <v>46017</v>
      </c>
      <c r="E30" s="72" t="n">
        <v>0.333333333333333</v>
      </c>
      <c r="F30" s="4" t="n">
        <v>187</v>
      </c>
      <c r="G30" s="4" t="n">
        <v>32</v>
      </c>
      <c r="H30" s="4" t="n">
        <v>54</v>
      </c>
      <c r="I30" s="4" t="n">
        <v>63</v>
      </c>
      <c r="J30" s="4" t="n">
        <v>38</v>
      </c>
      <c r="K30" s="5" t="n">
        <v>13</v>
      </c>
      <c r="L30" s="5" t="n">
        <v>17</v>
      </c>
      <c r="M30" s="5" t="n">
        <v>2</v>
      </c>
      <c r="N30" s="5" t="n">
        <v>7</v>
      </c>
      <c r="O30" s="5" t="n">
        <v>28</v>
      </c>
      <c r="P30" s="5" t="n">
        <v>19</v>
      </c>
      <c r="Q30" s="5" t="n">
        <v>1</v>
      </c>
      <c r="R30" s="5" t="n">
        <v>49</v>
      </c>
      <c r="S30" s="5" t="n">
        <v>13</v>
      </c>
      <c r="T30" s="5" t="n">
        <v>12</v>
      </c>
      <c r="U30" s="5" t="n">
        <v>21</v>
      </c>
      <c r="V30" s="5" t="n">
        <v>5</v>
      </c>
    </row>
    <row r="31" customFormat="false" ht="13.5" hidden="false" customHeight="true" outlineLevel="0" collapsed="false">
      <c r="A31" s="68"/>
      <c r="B31" s="69"/>
      <c r="C31" s="5" t="s">
        <v>548</v>
      </c>
      <c r="D31" s="71"/>
      <c r="E31" s="71"/>
      <c r="F31" s="4" t="n">
        <v>262</v>
      </c>
      <c r="G31" s="4" t="n">
        <v>63</v>
      </c>
      <c r="H31" s="4" t="n">
        <v>82</v>
      </c>
      <c r="I31" s="4" t="n">
        <v>67</v>
      </c>
      <c r="J31" s="4" t="n">
        <v>50</v>
      </c>
      <c r="K31" s="5" t="n">
        <v>13</v>
      </c>
      <c r="L31" s="5" t="n">
        <v>41</v>
      </c>
      <c r="M31" s="5" t="n">
        <v>9</v>
      </c>
      <c r="N31" s="5" t="n">
        <v>11</v>
      </c>
      <c r="O31" s="5" t="n">
        <v>54</v>
      </c>
      <c r="P31" s="5" t="n">
        <v>17</v>
      </c>
      <c r="Q31" s="5" t="n">
        <v>1</v>
      </c>
      <c r="R31" s="5" t="n">
        <v>53</v>
      </c>
      <c r="S31" s="5" t="n">
        <v>13</v>
      </c>
      <c r="T31" s="5" t="n">
        <v>11</v>
      </c>
      <c r="U31" s="5" t="n">
        <v>34</v>
      </c>
      <c r="V31" s="5" t="n">
        <v>5</v>
      </c>
    </row>
    <row r="32" customFormat="false" ht="13.5" hidden="false" customHeight="true" outlineLevel="0" collapsed="false">
      <c r="A32" s="68"/>
      <c r="B32" s="69"/>
      <c r="C32" s="5" t="s">
        <v>549</v>
      </c>
      <c r="D32" s="71"/>
      <c r="E32" s="71"/>
      <c r="F32" s="73" t="n">
        <f aca="false">IFERROR((F31-F30)/F30,"")</f>
        <v>0.401069518716578</v>
      </c>
      <c r="G32" s="73" t="n">
        <f aca="false">IFERROR((G31-G30)/G30,"")</f>
        <v>0.96875</v>
      </c>
      <c r="H32" s="73" t="n">
        <f aca="false">IFERROR((H31-H30)/H30,"")</f>
        <v>0.518518518518519</v>
      </c>
      <c r="I32" s="73" t="n">
        <f aca="false">IFERROR((I31-I30)/I30,"")</f>
        <v>0.0634920634920635</v>
      </c>
      <c r="J32" s="73" t="n">
        <f aca="false">IFERROR((J31-J30)/J30,"")</f>
        <v>0.315789473684211</v>
      </c>
      <c r="K32" s="73" t="n">
        <f aca="false">IFERROR((K31-K30)/K30,"")</f>
        <v>0</v>
      </c>
      <c r="L32" s="73" t="n">
        <f aca="false">IFERROR((L31-L30)/L30,"")</f>
        <v>1.41176470588235</v>
      </c>
      <c r="M32" s="73" t="n">
        <f aca="false">IFERROR((M31-M30)/M30,"")</f>
        <v>3.5</v>
      </c>
      <c r="N32" s="73" t="n">
        <f aca="false">IFERROR((N31-N30)/N30,"")</f>
        <v>0.571428571428571</v>
      </c>
      <c r="O32" s="73" t="n">
        <f aca="false">IFERROR((O31-O30)/O30,"")</f>
        <v>0.928571428571429</v>
      </c>
      <c r="P32" s="73" t="n">
        <f aca="false">IFERROR((P31-P30)/P30,"")</f>
        <v>-0.105263157894737</v>
      </c>
      <c r="Q32" s="73" t="n">
        <f aca="false">IFERROR((Q31-Q30)/Q30,"")</f>
        <v>0</v>
      </c>
      <c r="R32" s="73" t="n">
        <f aca="false">IFERROR((R31-R30)/R30,"")</f>
        <v>0.0816326530612245</v>
      </c>
      <c r="S32" s="73" t="n">
        <f aca="false">IFERROR((S31-S30)/S30,"")</f>
        <v>0</v>
      </c>
      <c r="T32" s="73" t="n">
        <f aca="false">IFERROR((T31-T30)/T30,"")</f>
        <v>-0.0833333333333333</v>
      </c>
      <c r="U32" s="73" t="n">
        <f aca="false">IFERROR((U31-U30)/U30,"")</f>
        <v>0.619047619047619</v>
      </c>
      <c r="V32" s="73" t="n">
        <f aca="false">IFERROR((V31-V30)/V30,"")</f>
        <v>0</v>
      </c>
    </row>
    <row r="33" customFormat="false" ht="13.5" hidden="false" customHeight="true" outlineLevel="0" collapsed="false">
      <c r="A33" s="68"/>
      <c r="B33" s="69"/>
      <c r="C33" s="75" t="s">
        <v>550</v>
      </c>
      <c r="D33" s="71"/>
      <c r="E33" s="71"/>
      <c r="F33" s="76" t="n">
        <f aca="false">IFERROR(SQRT(2*(F31-F30)^2/(F31+F30)),"")</f>
        <v>5.005564831995</v>
      </c>
      <c r="G33" s="76" t="n">
        <f aca="false">IFERROR(SQRT(2*(G31-G30)^2/(G31+G30)),"")</f>
        <v>4.49795275068207</v>
      </c>
      <c r="H33" s="76" t="n">
        <f aca="false">IFERROR(SQRT(2*(H31-H30)^2/(H31+H30)),"")</f>
        <v>3.39549875050866</v>
      </c>
      <c r="I33" s="76" t="n">
        <f aca="false">IFERROR(SQRT(2*(I31-I30)^2/(I31+I30)),"")</f>
        <v>0.496138938356834</v>
      </c>
      <c r="J33" s="76" t="n">
        <f aca="false">IFERROR(SQRT(2*(J31-J30)^2/(J31+J30)),"")</f>
        <v>1.80906806746658</v>
      </c>
      <c r="K33" s="76" t="n">
        <f aca="false">IFERROR(SQRT(2*(K31-K30)^2/(K31+K30)),"")</f>
        <v>0</v>
      </c>
      <c r="L33" s="76" t="n">
        <f aca="false">IFERROR(SQRT(2*(L31-L30)^2/(L31+L30)),"")</f>
        <v>4.45668811624925</v>
      </c>
      <c r="M33" s="76" t="n">
        <f aca="false">IFERROR(SQRT(2*(M31-M30)^2/(M31+M30)),"")</f>
        <v>2.98481002897855</v>
      </c>
      <c r="N33" s="77" t="n">
        <f aca="false">IFERROR(SQRT(2*(N31-N30)^2/(N31+N30)),"")</f>
        <v>1.33333333333333</v>
      </c>
      <c r="O33" s="77" t="n">
        <f aca="false">IFERROR(SQRT(2*(O31-O30)^2/(O31+O30)),"")</f>
        <v>4.06051780910376</v>
      </c>
      <c r="P33" s="77" t="n">
        <f aca="false">IFERROR(SQRT(2*(P31-P30)^2/(P31+P30)),"")</f>
        <v>0.471404520791032</v>
      </c>
      <c r="Q33" s="76" t="n">
        <f aca="false">IFERROR(SQRT(2*(Q31-Q30)^2/(Q31+Q30)),"")</f>
        <v>0</v>
      </c>
      <c r="R33" s="76" t="n">
        <f aca="false">IFERROR(SQRT(2*(R31-R30)^2/(R31+R30)),"")</f>
        <v>0.560112033611204</v>
      </c>
      <c r="S33" s="76" t="n">
        <f aca="false">IFERROR(SQRT(2*(S31-S30)^2/(S31+S30)),"")</f>
        <v>0</v>
      </c>
      <c r="T33" s="76" t="n">
        <f aca="false">IFERROR(SQRT(2*(T31-T30)^2/(T31+T30)),"")</f>
        <v>0.294883912309794</v>
      </c>
      <c r="U33" s="76" t="n">
        <f aca="false">IFERROR(SQRT(2*(U31-U30)^2/(U31+U30)),"")</f>
        <v>2.47900273203854</v>
      </c>
      <c r="V33" s="78" t="n">
        <f aca="false">IFERROR(SQRT(2*(V31-V30)^2/(V31+V30)),"")</f>
        <v>0</v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 t="n">
        <v>46020</v>
      </c>
      <c r="E34" s="72" t="n">
        <v>0.34375</v>
      </c>
      <c r="F34" s="4" t="n">
        <v>105</v>
      </c>
      <c r="G34" s="4" t="n">
        <v>44</v>
      </c>
      <c r="H34" s="4" t="n">
        <v>27</v>
      </c>
      <c r="I34" s="4" t="n">
        <v>18</v>
      </c>
      <c r="J34" s="4" t="n">
        <v>16</v>
      </c>
      <c r="K34" s="5" t="n">
        <v>17</v>
      </c>
      <c r="L34" s="5" t="n">
        <v>23</v>
      </c>
      <c r="M34" s="5" t="n">
        <v>4</v>
      </c>
      <c r="N34" s="5" t="n">
        <v>1</v>
      </c>
      <c r="O34" s="5" t="n">
        <v>12</v>
      </c>
      <c r="P34" s="5" t="n">
        <v>14</v>
      </c>
      <c r="Q34" s="5" t="n">
        <f aca="false">SUM(Q30:Q33)</f>
        <v>2</v>
      </c>
      <c r="R34" s="5" t="n">
        <v>12</v>
      </c>
      <c r="S34" s="5" t="n">
        <v>6</v>
      </c>
      <c r="T34" s="5" t="n">
        <v>9</v>
      </c>
      <c r="U34" s="5" t="n">
        <v>4</v>
      </c>
      <c r="V34" s="5" t="n">
        <v>3</v>
      </c>
    </row>
    <row r="35" customFormat="false" ht="13.5" hidden="false" customHeight="true" outlineLevel="0" collapsed="false">
      <c r="A35" s="68"/>
      <c r="B35" s="69"/>
      <c r="C35" s="5" t="s">
        <v>548</v>
      </c>
      <c r="D35" s="71"/>
      <c r="E35" s="71"/>
      <c r="F35" s="4" t="n">
        <v>116</v>
      </c>
      <c r="G35" s="4" t="n">
        <v>51</v>
      </c>
      <c r="H35" s="4" t="n">
        <v>31</v>
      </c>
      <c r="I35" s="4" t="n">
        <v>18</v>
      </c>
      <c r="J35" s="4" t="n">
        <v>16</v>
      </c>
      <c r="K35" s="5" t="n">
        <v>21</v>
      </c>
      <c r="L35" s="5" t="n">
        <v>26</v>
      </c>
      <c r="M35" s="5" t="n">
        <v>4</v>
      </c>
      <c r="N35" s="5" t="n">
        <v>0</v>
      </c>
      <c r="O35" s="5" t="n">
        <v>14</v>
      </c>
      <c r="P35" s="5" t="n">
        <v>17</v>
      </c>
      <c r="Q35" s="5" t="n">
        <f aca="false">SUM(Q31:Q34)</f>
        <v>3</v>
      </c>
      <c r="R35" s="5" t="n">
        <v>12</v>
      </c>
      <c r="S35" s="5" t="n">
        <v>6</v>
      </c>
      <c r="T35" s="5" t="n">
        <v>7</v>
      </c>
      <c r="U35" s="5" t="n">
        <v>5</v>
      </c>
      <c r="V35" s="5" t="n">
        <v>4</v>
      </c>
    </row>
    <row r="36" customFormat="false" ht="13.5" hidden="false" customHeight="true" outlineLevel="0" collapsed="false">
      <c r="A36" s="68"/>
      <c r="B36" s="69"/>
      <c r="C36" s="5" t="s">
        <v>549</v>
      </c>
      <c r="D36" s="71"/>
      <c r="E36" s="71"/>
      <c r="F36" s="73" t="n">
        <f aca="false">IFERROR((F35-F34)/F34,"")</f>
        <v>0.104761904761905</v>
      </c>
      <c r="G36" s="73" t="n">
        <f aca="false">IFERROR((G35-G34)/G34,"")</f>
        <v>0.159090909090909</v>
      </c>
      <c r="H36" s="73" t="n">
        <f aca="false">IFERROR((H35-H34)/H34,"")</f>
        <v>0.148148148148148</v>
      </c>
      <c r="I36" s="73" t="n">
        <f aca="false">IFERROR((I35-I34)/I34,"")</f>
        <v>0</v>
      </c>
      <c r="J36" s="73" t="n">
        <f aca="false">IFERROR((J35-J34)/J34,"")</f>
        <v>0</v>
      </c>
      <c r="K36" s="73" t="n">
        <f aca="false">IFERROR((K35-K34)/K34,"")</f>
        <v>0.235294117647059</v>
      </c>
      <c r="L36" s="73" t="n">
        <f aca="false">IFERROR((L35-L34)/L34,"")</f>
        <v>0.130434782608696</v>
      </c>
      <c r="M36" s="73" t="n">
        <f aca="false">IFERROR((M35-M34)/M34,"")</f>
        <v>0</v>
      </c>
      <c r="N36" s="73" t="n">
        <f aca="false">IFERROR((N35-N34)/N34,"")</f>
        <v>-1</v>
      </c>
      <c r="O36" s="73" t="n">
        <f aca="false">IFERROR((O35-O34)/O34,"")</f>
        <v>0.166666666666667</v>
      </c>
      <c r="P36" s="73" t="n">
        <f aca="false">IFERROR((P35-P34)/P34,"")</f>
        <v>0.214285714285714</v>
      </c>
      <c r="Q36" s="73" t="n">
        <f aca="false">IFERROR((Q35-Q34)/Q34,"")</f>
        <v>0.5</v>
      </c>
      <c r="R36" s="73" t="n">
        <f aca="false">IFERROR((R35-R34)/R34,"")</f>
        <v>0</v>
      </c>
      <c r="S36" s="73" t="n">
        <f aca="false">IFERROR((S35-S34)/S34,"")</f>
        <v>0</v>
      </c>
      <c r="T36" s="73" t="n">
        <f aca="false">IFERROR((T35-T34)/T34,"")</f>
        <v>-0.222222222222222</v>
      </c>
      <c r="U36" s="73" t="n">
        <f aca="false">IFERROR((U35-U34)/U34,"")</f>
        <v>0.25</v>
      </c>
      <c r="V36" s="73" t="n">
        <f aca="false">IFERROR((V35-V34)/V34,"")</f>
        <v>0.333333333333333</v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n">
        <f aca="false">IFERROR(SQRT(2*(F35-F34)^2/(F35+F34)),"")</f>
        <v>1.04643328713989</v>
      </c>
      <c r="G37" s="76" t="n">
        <f aca="false">IFERROR(SQRT(2*(G35-G34)^2/(G35+G34)),"")</f>
        <v>1.01566675015402</v>
      </c>
      <c r="H37" s="76" t="n">
        <f aca="false">IFERROR(SQRT(2*(H35-H34)^2/(H35+H34)),"")</f>
        <v>0.742781352708207</v>
      </c>
      <c r="I37" s="76" t="n">
        <f aca="false">IFERROR(SQRT(2*(I35-I34)^2/(I35+I34)),"")</f>
        <v>0</v>
      </c>
      <c r="J37" s="76" t="n">
        <f aca="false">IFERROR(SQRT(2*(J35-J34)^2/(J35+J34)),"")</f>
        <v>0</v>
      </c>
      <c r="K37" s="76" t="n">
        <f aca="false">IFERROR(SQRT(2*(K35-K34)^2/(K35+K34)),"")</f>
        <v>0.917662935482247</v>
      </c>
      <c r="L37" s="76" t="n">
        <f aca="false">IFERROR(SQRT(2*(L35-L34)^2/(L35+L34)),"")</f>
        <v>0.606091526731327</v>
      </c>
      <c r="M37" s="76" t="n">
        <f aca="false">IFERROR(SQRT(2*(M35-M34)^2/(M35+M34)),"")</f>
        <v>0</v>
      </c>
      <c r="N37" s="77" t="n">
        <f aca="false">IFERROR(SQRT(2*(N35-N34)^2/(N35+N34)),"")</f>
        <v>1.4142135623731</v>
      </c>
      <c r="O37" s="77" t="n">
        <f aca="false">IFERROR(SQRT(2*(O35-O34)^2/(O35+O34)),"")</f>
        <v>0.554700196225229</v>
      </c>
      <c r="P37" s="77" t="n">
        <f aca="false">IFERROR(SQRT(2*(P35-P34)^2/(P35+P34)),"")</f>
        <v>0.762000762001143</v>
      </c>
      <c r="Q37" s="76" t="n">
        <f aca="false">IFERROR(SQRT(2*(Q35-Q34)^2/(Q35+Q34)),"")</f>
        <v>0.632455532033676</v>
      </c>
      <c r="R37" s="76" t="n">
        <f aca="false">IFERROR(SQRT(2*(R35-R34)^2/(R35+R34)),"")</f>
        <v>0</v>
      </c>
      <c r="S37" s="76" t="n">
        <f aca="false">IFERROR(SQRT(2*(S35-S34)^2/(S35+S34)),"")</f>
        <v>0</v>
      </c>
      <c r="T37" s="76" t="n">
        <f aca="false">IFERROR(SQRT(2*(T35-T34)^2/(T35+T34)),"")</f>
        <v>0.707106781186548</v>
      </c>
      <c r="U37" s="76" t="n">
        <f aca="false">IFERROR(SQRT(2*(U35-U34)^2/(U35+U34)),"")</f>
        <v>0.471404520791032</v>
      </c>
      <c r="V37" s="78" t="n">
        <f aca="false">IFERROR(SQRT(2*(V35-V34)^2/(V35+V34)),"")</f>
        <v>0.534522483824849</v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3.5" hidden="false" customHeight="true" outlineLevel="0" collapsed="false">
      <c r="A39" s="68"/>
      <c r="B39" s="69"/>
      <c r="C39" s="5" t="s">
        <v>548</v>
      </c>
      <c r="D39" s="71"/>
      <c r="E39" s="7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customFormat="false" ht="13.5" hidden="false" customHeight="true" outlineLevel="0" collapsed="false">
      <c r="A40" s="68"/>
      <c r="B40" s="69"/>
      <c r="C40" s="5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73" t="str">
        <f aca="false">IFERROR((N39-N38)/N38,"")</f>
        <v/>
      </c>
      <c r="O40" s="73" t="str">
        <f aca="false">IFERROR((O39-O38)/O38,"")</f>
        <v/>
      </c>
      <c r="P40" s="73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3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 t="n">
        <v>46020</v>
      </c>
      <c r="E42" s="72" t="n">
        <v>0.354166666666667</v>
      </c>
      <c r="F42" s="4" t="n">
        <v>223</v>
      </c>
      <c r="G42" s="4" t="n">
        <v>61</v>
      </c>
      <c r="H42" s="4" t="n">
        <v>96</v>
      </c>
      <c r="I42" s="4" t="n">
        <v>50</v>
      </c>
      <c r="J42" s="4" t="n">
        <v>16</v>
      </c>
      <c r="K42" s="5" t="n">
        <v>1</v>
      </c>
      <c r="L42" s="5" t="n">
        <v>48</v>
      </c>
      <c r="M42" s="5" t="n">
        <v>12</v>
      </c>
      <c r="N42" s="5" t="n">
        <v>1</v>
      </c>
      <c r="O42" s="5" t="n">
        <v>79</v>
      </c>
      <c r="P42" s="5" t="n">
        <v>16</v>
      </c>
      <c r="Q42" s="5" t="n">
        <v>20</v>
      </c>
      <c r="R42" s="5" t="n">
        <v>19</v>
      </c>
      <c r="S42" s="5" t="n">
        <v>11</v>
      </c>
      <c r="T42" s="5" t="n">
        <v>6</v>
      </c>
      <c r="U42" s="5" t="n">
        <v>6</v>
      </c>
      <c r="V42" s="5" t="n">
        <v>4</v>
      </c>
    </row>
    <row r="43" customFormat="false" ht="13.5" hidden="false" customHeight="true" outlineLevel="0" collapsed="false">
      <c r="A43" s="68"/>
      <c r="B43" s="69"/>
      <c r="C43" s="5" t="s">
        <v>548</v>
      </c>
      <c r="D43" s="71"/>
      <c r="E43" s="71"/>
      <c r="F43" s="4" t="n">
        <v>222</v>
      </c>
      <c r="G43" s="4" t="n">
        <v>62</v>
      </c>
      <c r="H43" s="4" t="n">
        <v>94</v>
      </c>
      <c r="I43" s="4" t="n">
        <v>51</v>
      </c>
      <c r="J43" s="4" t="n">
        <v>15</v>
      </c>
      <c r="K43" s="5" t="n">
        <v>1</v>
      </c>
      <c r="L43" s="5" t="n">
        <v>49</v>
      </c>
      <c r="M43" s="5" t="n">
        <v>12</v>
      </c>
      <c r="N43" s="5" t="n">
        <v>2</v>
      </c>
      <c r="O43" s="5" t="n">
        <v>76</v>
      </c>
      <c r="P43" s="5" t="n">
        <v>16</v>
      </c>
      <c r="Q43" s="5" t="n">
        <v>20</v>
      </c>
      <c r="R43" s="5" t="n">
        <v>19</v>
      </c>
      <c r="S43" s="5" t="n">
        <v>12</v>
      </c>
      <c r="T43" s="5" t="n">
        <v>5</v>
      </c>
      <c r="U43" s="5" t="n">
        <v>6</v>
      </c>
      <c r="V43" s="5" t="n">
        <v>4</v>
      </c>
    </row>
    <row r="44" customFormat="false" ht="13.5" hidden="false" customHeight="true" outlineLevel="0" collapsed="false">
      <c r="A44" s="68"/>
      <c r="B44" s="69"/>
      <c r="C44" s="5" t="s">
        <v>549</v>
      </c>
      <c r="D44" s="71"/>
      <c r="E44" s="71"/>
      <c r="F44" s="73" t="n">
        <f aca="false">IFERROR((F43-F42)/F42,"")</f>
        <v>-0.00448430493273543</v>
      </c>
      <c r="G44" s="73" t="n">
        <f aca="false">IFERROR((G43-G42)/G42,"")</f>
        <v>0.0163934426229508</v>
      </c>
      <c r="H44" s="73" t="n">
        <f aca="false">IFERROR((H43-H42)/H42,"")</f>
        <v>-0.0208333333333333</v>
      </c>
      <c r="I44" s="73" t="n">
        <f aca="false">IFERROR((I43-I42)/I42,"")</f>
        <v>0.02</v>
      </c>
      <c r="J44" s="73" t="n">
        <f aca="false">IFERROR((J43-J42)/J42,"")</f>
        <v>-0.0625</v>
      </c>
      <c r="K44" s="73" t="n">
        <f aca="false">IFERROR((K43-K42)/K42,"")</f>
        <v>0</v>
      </c>
      <c r="L44" s="73" t="n">
        <f aca="false">IFERROR((L43-L42)/L42,"")</f>
        <v>0.0208333333333333</v>
      </c>
      <c r="M44" s="73" t="n">
        <f aca="false">IFERROR((M43-M42)/M42,"")</f>
        <v>0</v>
      </c>
      <c r="N44" s="73" t="n">
        <f aca="false">IFERROR((N43-N42)/N42,"")</f>
        <v>1</v>
      </c>
      <c r="O44" s="73" t="n">
        <f aca="false">IFERROR((O43-O42)/O42,"")</f>
        <v>-0.0379746835443038</v>
      </c>
      <c r="P44" s="73" t="n">
        <f aca="false">IFERROR((P43-P42)/P42,"")</f>
        <v>0</v>
      </c>
      <c r="Q44" s="73" t="n">
        <f aca="false">IFERROR((Q43-Q42)/Q42,"")</f>
        <v>0</v>
      </c>
      <c r="R44" s="73" t="n">
        <f aca="false">IFERROR((R43-R42)/R42,"")</f>
        <v>0</v>
      </c>
      <c r="S44" s="73" t="n">
        <f aca="false">IFERROR((S43-S42)/S42,"")</f>
        <v>0.0909090909090909</v>
      </c>
      <c r="T44" s="73" t="n">
        <f aca="false">IFERROR((T43-T42)/T42,"")</f>
        <v>-0.166666666666667</v>
      </c>
      <c r="U44" s="73" t="n">
        <f aca="false">IFERROR((U43-U42)/U42,"")</f>
        <v>0</v>
      </c>
      <c r="V44" s="73" t="n">
        <f aca="false">IFERROR((V43-V42)/V42,"")</f>
        <v>0</v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n">
        <f aca="false">IFERROR(SQRT(2*(F43-F42)^2/(F43+F42)),"")</f>
        <v>0.0670401523153991</v>
      </c>
      <c r="G45" s="76" t="n">
        <f aca="false">IFERROR(SQRT(2*(G43-G42)^2/(G43+G42)),"")</f>
        <v>0.127515342612668</v>
      </c>
      <c r="H45" s="76" t="n">
        <f aca="false">IFERROR(SQRT(2*(H43-H42)^2/(H43+H42)),"")</f>
        <v>0.205195670417031</v>
      </c>
      <c r="I45" s="76" t="n">
        <f aca="false">IFERROR(SQRT(2*(I43-I42)^2/(I43+I42)),"")</f>
        <v>0.140719508946058</v>
      </c>
      <c r="J45" s="76" t="n">
        <f aca="false">IFERROR(SQRT(2*(J43-J42)^2/(J43+J42)),"")</f>
        <v>0.254000254000381</v>
      </c>
      <c r="K45" s="76" t="n">
        <f aca="false">IFERROR(SQRT(2*(K43-K42)^2/(K43+K42)),"")</f>
        <v>0</v>
      </c>
      <c r="L45" s="76" t="n">
        <f aca="false">IFERROR(SQRT(2*(L43-L42)^2/(L43+L42)),"")</f>
        <v>0.143591631723548</v>
      </c>
      <c r="M45" s="76" t="n">
        <f aca="false">IFERROR(SQRT(2*(M43-M42)^2/(M43+M42)),"")</f>
        <v>0</v>
      </c>
      <c r="N45" s="77" t="n">
        <f aca="false">IFERROR(SQRT(2*(N43-N42)^2/(N43+N42)),"")</f>
        <v>0.816496580927726</v>
      </c>
      <c r="O45" s="77" t="n">
        <f aca="false">IFERROR(SQRT(2*(O43-O42)^2/(O43+O42)),"")</f>
        <v>0.340777100548239</v>
      </c>
      <c r="P45" s="77" t="n">
        <f aca="false">IFERROR(SQRT(2*(P43-P42)^2/(P43+P42)),"")</f>
        <v>0</v>
      </c>
      <c r="Q45" s="76" t="n">
        <f aca="false">IFERROR(SQRT(2*(Q43-Q42)^2/(Q43+Q42)),"")</f>
        <v>0</v>
      </c>
      <c r="R45" s="76" t="n">
        <f aca="false">IFERROR(SQRT(2*(R43-R42)^2/(R43+R42)),"")</f>
        <v>0</v>
      </c>
      <c r="S45" s="76" t="n">
        <f aca="false">IFERROR(SQRT(2*(S43-S42)^2/(S43+S42)),"")</f>
        <v>0.294883912309794</v>
      </c>
      <c r="T45" s="76" t="n">
        <f aca="false">IFERROR(SQRT(2*(T43-T42)^2/(T43+T42)),"")</f>
        <v>0.426401432711221</v>
      </c>
      <c r="U45" s="76" t="n">
        <f aca="false">IFERROR(SQRT(2*(U43-U42)^2/(U43+U42)),"")</f>
        <v>0</v>
      </c>
      <c r="V45" s="78" t="n">
        <f aca="false">IFERROR(SQRT(2*(V43-V42)^2/(V43+V42)),"")</f>
        <v>0</v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 t="n">
        <v>46021</v>
      </c>
      <c r="E46" s="72" t="n">
        <v>0.635416666666667</v>
      </c>
      <c r="F46" s="4" t="n">
        <v>200</v>
      </c>
      <c r="G46" s="4" t="n">
        <v>77</v>
      </c>
      <c r="H46" s="4" t="n">
        <v>86</v>
      </c>
      <c r="I46" s="4" t="n">
        <v>14</v>
      </c>
      <c r="J46" s="4" t="n">
        <v>23</v>
      </c>
      <c r="K46" s="5" t="n">
        <v>10</v>
      </c>
      <c r="L46" s="5" t="n">
        <v>65</v>
      </c>
      <c r="M46" s="5" t="n">
        <v>2</v>
      </c>
      <c r="N46" s="5" t="n">
        <v>4</v>
      </c>
      <c r="O46" s="5" t="n">
        <v>80</v>
      </c>
      <c r="P46" s="5" t="n">
        <v>2</v>
      </c>
      <c r="Q46" s="5" t="n">
        <v>1</v>
      </c>
      <c r="R46" s="5" t="n">
        <v>6</v>
      </c>
      <c r="S46" s="5" t="n">
        <v>7</v>
      </c>
      <c r="T46" s="5" t="n">
        <v>5</v>
      </c>
      <c r="U46" s="5" t="n">
        <v>12</v>
      </c>
      <c r="V46" s="5" t="n">
        <v>6</v>
      </c>
    </row>
    <row r="47" customFormat="false" ht="13.5" hidden="false" customHeight="true" outlineLevel="0" collapsed="false">
      <c r="A47" s="68"/>
      <c r="B47" s="69"/>
      <c r="C47" s="5" t="s">
        <v>548</v>
      </c>
      <c r="D47" s="71"/>
      <c r="E47" s="71"/>
      <c r="F47" s="4" t="n">
        <v>125</v>
      </c>
      <c r="G47" s="4" t="n">
        <v>80</v>
      </c>
      <c r="H47" s="4" t="n">
        <v>34</v>
      </c>
      <c r="I47" s="4" t="n">
        <v>1</v>
      </c>
      <c r="J47" s="4" t="n">
        <v>10</v>
      </c>
      <c r="K47" s="5" t="n">
        <v>7</v>
      </c>
      <c r="L47" s="5" t="n">
        <v>73</v>
      </c>
      <c r="M47" s="5" t="n">
        <f aca="false">SUM(M43:M46)</f>
        <v>14</v>
      </c>
      <c r="N47" s="5" t="n">
        <v>3</v>
      </c>
      <c r="O47" s="5" t="n">
        <v>31</v>
      </c>
      <c r="P47" s="5" t="n">
        <v>0</v>
      </c>
      <c r="Q47" s="5" t="n">
        <f aca="false">SUM(Q43:Q46)</f>
        <v>21</v>
      </c>
      <c r="R47" s="5" t="n">
        <v>1</v>
      </c>
      <c r="S47" s="5" t="n">
        <f aca="false">SUM(S43:S46)</f>
        <v>19.3857930032189</v>
      </c>
      <c r="T47" s="5" t="n">
        <v>0</v>
      </c>
      <c r="U47" s="5" t="n">
        <v>6</v>
      </c>
      <c r="V47" s="5" t="n">
        <v>4</v>
      </c>
    </row>
    <row r="48" customFormat="false" ht="13.5" hidden="false" customHeight="true" outlineLevel="0" collapsed="false">
      <c r="A48" s="68"/>
      <c r="B48" s="69"/>
      <c r="C48" s="5" t="s">
        <v>549</v>
      </c>
      <c r="D48" s="71"/>
      <c r="E48" s="71"/>
      <c r="F48" s="73" t="n">
        <f aca="false">IFERROR((F47-F46)/F46,"")</f>
        <v>-0.375</v>
      </c>
      <c r="G48" s="73" t="n">
        <f aca="false">IFERROR((G47-G46)/G46,"")</f>
        <v>0.038961038961039</v>
      </c>
      <c r="H48" s="73" t="n">
        <f aca="false">IFERROR((H47-H46)/H46,"")</f>
        <v>-0.604651162790698</v>
      </c>
      <c r="I48" s="73" t="n">
        <f aca="false">IFERROR((I47-I46)/I46,"")</f>
        <v>-0.928571428571429</v>
      </c>
      <c r="J48" s="73" t="n">
        <f aca="false">IFERROR((J47-J46)/J46,"")</f>
        <v>-0.565217391304348</v>
      </c>
      <c r="K48" s="73" t="n">
        <f aca="false">IFERROR((K47-K46)/K46,"")</f>
        <v>-0.3</v>
      </c>
      <c r="L48" s="73" t="n">
        <f aca="false">IFERROR((L47-L46)/L46,"")</f>
        <v>0.123076923076923</v>
      </c>
      <c r="M48" s="73" t="n">
        <f aca="false">IFERROR((M47-M46)/M46,"")</f>
        <v>6</v>
      </c>
      <c r="N48" s="73" t="n">
        <f aca="false">IFERROR((N47-N46)/N46,"")</f>
        <v>-0.25</v>
      </c>
      <c r="O48" s="73" t="n">
        <f aca="false">IFERROR((O47-O46)/O46,"")</f>
        <v>-0.6125</v>
      </c>
      <c r="P48" s="73" t="n">
        <f aca="false">IFERROR((P47-P46)/P46,"")</f>
        <v>-1</v>
      </c>
      <c r="Q48" s="73" t="n">
        <f aca="false">IFERROR((Q47-Q46)/Q46,"")</f>
        <v>20</v>
      </c>
      <c r="R48" s="73" t="n">
        <f aca="false">IFERROR((R47-R46)/R46,"")</f>
        <v>-0.833333333333333</v>
      </c>
      <c r="S48" s="73" t="n">
        <f aca="false">IFERROR((S47-S46)/S46,"")</f>
        <v>1.76939900045984</v>
      </c>
      <c r="T48" s="73" t="n">
        <f aca="false">IFERROR((T47-T46)/T46,"")</f>
        <v>-1</v>
      </c>
      <c r="U48" s="73" t="n">
        <f aca="false">IFERROR((U47-U46)/U46,"")</f>
        <v>-0.5</v>
      </c>
      <c r="V48" s="73" t="n">
        <f aca="false">IFERROR((V47-V46)/V46,"")</f>
        <v>-0.333333333333333</v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n">
        <f aca="false">IFERROR(SQRT(2*(F47-F46)^2/(F47+F46)),"")</f>
        <v>5.88348405414552</v>
      </c>
      <c r="G49" s="76" t="n">
        <f aca="false">IFERROR(SQRT(2*(G47-G46)^2/(G47+G46)),"")</f>
        <v>0.33859958878986</v>
      </c>
      <c r="H49" s="76" t="n">
        <f aca="false">IFERROR(SQRT(2*(H47-H46)^2/(H47+H46)),"")</f>
        <v>6.71317113342619</v>
      </c>
      <c r="I49" s="76" t="n">
        <f aca="false">IFERROR(SQRT(2*(I47-I46)^2/(I47+I46)),"")</f>
        <v>4.74692883171144</v>
      </c>
      <c r="J49" s="76" t="n">
        <f aca="false">IFERROR(SQRT(2*(J47-J46)^2/(J47+J46)),"")</f>
        <v>3.20037876546265</v>
      </c>
      <c r="K49" s="76" t="n">
        <f aca="false">IFERROR(SQRT(2*(K47-K46)^2/(K47+K46)),"")</f>
        <v>1.02899151085505</v>
      </c>
      <c r="L49" s="76" t="n">
        <f aca="false">IFERROR(SQRT(2*(L47-L46)^2/(L47+L46)),"")</f>
        <v>0.963086824686154</v>
      </c>
      <c r="M49" s="76" t="n">
        <f aca="false">IFERROR(SQRT(2*(M47-M46)^2/(M47+M46)),"")</f>
        <v>4.24264068711929</v>
      </c>
      <c r="N49" s="77" t="n">
        <f aca="false">IFERROR(SQRT(2*(N47-N46)^2/(N47+N46)),"")</f>
        <v>0.534522483824849</v>
      </c>
      <c r="O49" s="77" t="n">
        <f aca="false">IFERROR(SQRT(2*(O47-O46)^2/(O47+O46)),"")</f>
        <v>6.57732934109744</v>
      </c>
      <c r="P49" s="77" t="n">
        <f aca="false">IFERROR(SQRT(2*(P47-P46)^2/(P47+P46)),"")</f>
        <v>2</v>
      </c>
      <c r="Q49" s="76" t="n">
        <f aca="false">IFERROR(SQRT(2*(Q47-Q46)^2/(Q47+Q46)),"")</f>
        <v>6.03022689155527</v>
      </c>
      <c r="R49" s="76" t="n">
        <f aca="false">IFERROR(SQRT(2*(R47-R46)^2/(R47+R46)),"")</f>
        <v>2.67261241912424</v>
      </c>
      <c r="S49" s="76" t="n">
        <f aca="false">IFERROR(SQRT(2*(S47-S46)^2/(S47+S46)),"")</f>
        <v>3.40999498205801</v>
      </c>
      <c r="T49" s="76" t="n">
        <f aca="false">IFERROR(SQRT(2*(T47-T46)^2/(T47+T46)),"")</f>
        <v>3.16227766016838</v>
      </c>
      <c r="U49" s="76" t="n">
        <f aca="false">IFERROR(SQRT(2*(U47-U46)^2/(U47+U46)),"")</f>
        <v>2</v>
      </c>
      <c r="V49" s="78" t="n">
        <f aca="false">IFERROR(SQRT(2*(V47-V46)^2/(V47+V46)),"")</f>
        <v>0.894427190999916</v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 t="n">
        <v>46022</v>
      </c>
      <c r="E50" s="72" t="n">
        <v>0.354166666666667</v>
      </c>
      <c r="F50" s="4" t="n">
        <v>93</v>
      </c>
      <c r="G50" s="4" t="n">
        <v>36</v>
      </c>
      <c r="H50" s="4" t="n">
        <v>52</v>
      </c>
      <c r="I50" s="4" t="n">
        <v>1</v>
      </c>
      <c r="J50" s="4" t="n">
        <v>4</v>
      </c>
      <c r="K50" s="93" t="n">
        <v>0</v>
      </c>
      <c r="L50" s="93" t="n">
        <v>36</v>
      </c>
      <c r="M50" s="93" t="n">
        <v>0</v>
      </c>
      <c r="N50" s="93" t="n">
        <v>0</v>
      </c>
      <c r="O50" s="93" t="n">
        <v>48</v>
      </c>
      <c r="P50" s="93" t="n">
        <v>4</v>
      </c>
      <c r="Q50" s="93" t="n">
        <v>0</v>
      </c>
      <c r="R50" s="93" t="n">
        <v>1</v>
      </c>
      <c r="S50" s="93" t="n">
        <v>0</v>
      </c>
      <c r="T50" s="93" t="n">
        <v>1</v>
      </c>
      <c r="U50" s="93" t="n">
        <v>0</v>
      </c>
      <c r="V50" s="93" t="n">
        <v>3</v>
      </c>
    </row>
    <row r="51" customFormat="false" ht="13.5" hidden="false" customHeight="true" outlineLevel="0" collapsed="false">
      <c r="A51" s="68"/>
      <c r="B51" s="69"/>
      <c r="C51" s="5" t="s">
        <v>548</v>
      </c>
      <c r="D51" s="71"/>
      <c r="E51" s="71"/>
      <c r="F51" s="4" t="n">
        <v>102</v>
      </c>
      <c r="G51" s="4" t="n">
        <v>39</v>
      </c>
      <c r="H51" s="4" t="n">
        <v>58</v>
      </c>
      <c r="I51" s="4" t="n">
        <v>1</v>
      </c>
      <c r="J51" s="4" t="n">
        <v>4</v>
      </c>
      <c r="K51" s="93" t="n">
        <v>0</v>
      </c>
      <c r="L51" s="93" t="n">
        <v>38</v>
      </c>
      <c r="M51" s="93" t="n">
        <v>1</v>
      </c>
      <c r="N51" s="93" t="n">
        <v>0</v>
      </c>
      <c r="O51" s="93" t="n">
        <v>54</v>
      </c>
      <c r="P51" s="93" t="n">
        <v>4</v>
      </c>
      <c r="Q51" s="93" t="n">
        <v>0</v>
      </c>
      <c r="R51" s="93" t="n">
        <v>1</v>
      </c>
      <c r="S51" s="93" t="n">
        <v>0</v>
      </c>
      <c r="T51" s="93" t="n">
        <v>1</v>
      </c>
      <c r="U51" s="93" t="n">
        <v>0</v>
      </c>
      <c r="V51" s="93" t="n">
        <v>3</v>
      </c>
    </row>
    <row r="52" customFormat="false" ht="13.5" hidden="false" customHeight="true" outlineLevel="0" collapsed="false">
      <c r="A52" s="68"/>
      <c r="B52" s="69"/>
      <c r="C52" s="5" t="s">
        <v>549</v>
      </c>
      <c r="D52" s="71"/>
      <c r="E52" s="71"/>
      <c r="F52" s="73" t="n">
        <f aca="false">IFERROR((F51-F50)/F50,"")</f>
        <v>0.0967741935483871</v>
      </c>
      <c r="G52" s="73" t="n">
        <f aca="false">IFERROR((G51-G50)/G50,"")</f>
        <v>0.0833333333333333</v>
      </c>
      <c r="H52" s="73" t="n">
        <f aca="false">IFERROR((H51-H50)/H50,"")</f>
        <v>0.115384615384615</v>
      </c>
      <c r="I52" s="73" t="n">
        <f aca="false">IFERROR((I51-I50)/I50,"")</f>
        <v>0</v>
      </c>
      <c r="J52" s="73" t="n">
        <f aca="false">IFERROR((J51-J50)/J50,"")</f>
        <v>0</v>
      </c>
      <c r="K52" s="73" t="str">
        <f aca="false">IFERROR((K51-K50)/K50,"")</f>
        <v/>
      </c>
      <c r="L52" s="73" t="n">
        <f aca="false">IFERROR((L51-L50)/L50,"")</f>
        <v>0.0555555555555556</v>
      </c>
      <c r="M52" s="73" t="str">
        <f aca="false">IFERROR((M51-M50)/M50,"")</f>
        <v/>
      </c>
      <c r="N52" s="73" t="str">
        <f aca="false">IFERROR((N51-N50)/N50,"")</f>
        <v/>
      </c>
      <c r="O52" s="73" t="n">
        <f aca="false">IFERROR((O51-O50)/O50,"")</f>
        <v>0.125</v>
      </c>
      <c r="P52" s="73" t="n">
        <f aca="false">IFERROR((P51-P50)/P50,"")</f>
        <v>0</v>
      </c>
      <c r="Q52" s="73" t="str">
        <f aca="false">IFERROR((Q51-Q50)/Q50,"")</f>
        <v/>
      </c>
      <c r="R52" s="73" t="n">
        <f aca="false">IFERROR((R51-R50)/R50,"")</f>
        <v>0</v>
      </c>
      <c r="S52" s="73" t="str">
        <f aca="false">IFERROR((S51-S50)/S50,"")</f>
        <v/>
      </c>
      <c r="T52" s="73" t="n">
        <f aca="false">IFERROR((T51-T50)/T50,"")</f>
        <v>0</v>
      </c>
      <c r="U52" s="73" t="str">
        <f aca="false">IFERROR((U51-U50)/U50,"")</f>
        <v/>
      </c>
      <c r="V52" s="73" t="n">
        <f aca="false">IFERROR((V51-V50)/V50,"")</f>
        <v>0</v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n">
        <f aca="false">IFERROR(SQRT(2*(F51-F50)^2/(F51+F50)),"")</f>
        <v>0.9114654303753</v>
      </c>
      <c r="G53" s="76" t="n">
        <f aca="false">IFERROR(SQRT(2*(G51-G50)^2/(G51+G50)),"")</f>
        <v>0.489897948556636</v>
      </c>
      <c r="H53" s="76" t="n">
        <f aca="false">IFERROR(SQRT(2*(H51-H50)^2/(H51+H50)),"")</f>
        <v>0.809039834955891</v>
      </c>
      <c r="I53" s="76" t="n">
        <f aca="false">IFERROR(SQRT(2*(I51-I50)^2/(I51+I50)),"")</f>
        <v>0</v>
      </c>
      <c r="J53" s="76" t="n">
        <f aca="false">IFERROR(SQRT(2*(J51-J50)^2/(J51+J50)),"")</f>
        <v>0</v>
      </c>
      <c r="K53" s="76" t="str">
        <f aca="false">IFERROR(SQRT(2*(K51-K50)^2/(K51+K50)),"")</f>
        <v/>
      </c>
      <c r="L53" s="76" t="n">
        <f aca="false">IFERROR(SQRT(2*(L51-L50)^2/(L51+L50)),"")</f>
        <v>0.328797974610715</v>
      </c>
      <c r="M53" s="76" t="n">
        <f aca="false">IFERROR(SQRT(2*(M51-M50)^2/(M51+M50)),"")</f>
        <v>1.4142135623731</v>
      </c>
      <c r="N53" s="77" t="str">
        <f aca="false">IFERROR(SQRT(2*(N51-N50)^2/(N51+N50)),"")</f>
        <v/>
      </c>
      <c r="O53" s="77" t="n">
        <f aca="false">IFERROR(SQRT(2*(O51-O50)^2/(O51+O50)),"")</f>
        <v>0.840168050416806</v>
      </c>
      <c r="P53" s="77" t="n">
        <f aca="false">IFERROR(SQRT(2*(P51-P50)^2/(P51+P50)),"")</f>
        <v>0</v>
      </c>
      <c r="Q53" s="76" t="str">
        <f aca="false">IFERROR(SQRT(2*(Q51-Q50)^2/(Q51+Q50)),"")</f>
        <v/>
      </c>
      <c r="R53" s="76" t="n">
        <f aca="false">IFERROR(SQRT(2*(R51-R50)^2/(R51+R50)),"")</f>
        <v>0</v>
      </c>
      <c r="S53" s="76" t="str">
        <f aca="false">IFERROR(SQRT(2*(S51-S50)^2/(S51+S50)),"")</f>
        <v/>
      </c>
      <c r="T53" s="76" t="n">
        <f aca="false">IFERROR(SQRT(2*(T51-T50)^2/(T51+T50)),"")</f>
        <v>0</v>
      </c>
      <c r="U53" s="76" t="str">
        <f aca="false">IFERROR(SQRT(2*(U51-U50)^2/(U51+U50)),"")</f>
        <v/>
      </c>
      <c r="V53" s="78" t="n">
        <f aca="false">IFERROR(SQRT(2*(V51-V50)^2/(V51+V50)),"")</f>
        <v>0</v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N54" s="4"/>
      <c r="O54" s="4"/>
      <c r="P54" s="4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5" t="s">
        <v>548</v>
      </c>
      <c r="D55" s="81"/>
      <c r="E55" s="81"/>
      <c r="F55" s="5"/>
      <c r="G55" s="5"/>
      <c r="H55" s="5"/>
      <c r="I55" s="5"/>
      <c r="J55" s="5"/>
      <c r="K55" s="5"/>
      <c r="L55" s="5"/>
      <c r="M55" s="5"/>
      <c r="N55" s="4"/>
      <c r="O55" s="4"/>
      <c r="P55" s="4"/>
      <c r="Q55" s="5"/>
      <c r="R55" s="5"/>
      <c r="S55" s="5"/>
      <c r="T55" s="5"/>
      <c r="U55" s="5"/>
      <c r="V55" s="82"/>
    </row>
    <row r="56" customFormat="false" ht="13.5" hidden="false" customHeight="true" outlineLevel="0" collapsed="false">
      <c r="A56" s="68"/>
      <c r="B56" s="69"/>
      <c r="C56" s="5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73" t="str">
        <f aca="false">IFERROR((N55-N54)/N54,"")</f>
        <v/>
      </c>
      <c r="O56" s="73" t="str">
        <f aca="false">IFERROR((O55-O54)/O54,"")</f>
        <v/>
      </c>
      <c r="P56" s="73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3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71" t="n">
        <v>46035</v>
      </c>
      <c r="E58" s="72" t="n">
        <v>0.354166666666667</v>
      </c>
      <c r="F58" s="4" t="n">
        <v>385</v>
      </c>
      <c r="G58" s="4" t="n">
        <v>70</v>
      </c>
      <c r="H58" s="4" t="n">
        <v>63</v>
      </c>
      <c r="I58" s="4" t="n">
        <v>92</v>
      </c>
      <c r="J58" s="4" t="n">
        <v>160</v>
      </c>
      <c r="K58" s="5" t="n">
        <v>10</v>
      </c>
      <c r="L58" s="5" t="n">
        <v>38</v>
      </c>
      <c r="M58" s="5" t="n">
        <v>22</v>
      </c>
      <c r="N58" s="5" t="n">
        <v>6</v>
      </c>
      <c r="O58" s="5" t="n">
        <v>33</v>
      </c>
      <c r="P58" s="5" t="n">
        <v>24</v>
      </c>
      <c r="Q58" s="5" t="n">
        <v>13</v>
      </c>
      <c r="R58" s="5" t="n">
        <v>69</v>
      </c>
      <c r="S58" s="5" t="n">
        <v>10</v>
      </c>
      <c r="T58" s="5" t="n">
        <v>28</v>
      </c>
      <c r="U58" s="5" t="n">
        <v>116</v>
      </c>
      <c r="V58" s="5" t="n">
        <v>16</v>
      </c>
    </row>
    <row r="59" customFormat="false" ht="13.5" hidden="false" customHeight="true" outlineLevel="0" collapsed="false">
      <c r="A59" s="68"/>
      <c r="B59" s="69"/>
      <c r="C59" s="5" t="s">
        <v>548</v>
      </c>
      <c r="D59" s="71"/>
      <c r="E59" s="71"/>
      <c r="F59" s="4" t="n">
        <v>380</v>
      </c>
      <c r="G59" s="4" t="n">
        <v>69</v>
      </c>
      <c r="H59" s="4" t="n">
        <v>58</v>
      </c>
      <c r="I59" s="4" t="n">
        <v>92</v>
      </c>
      <c r="J59" s="4" t="n">
        <v>161</v>
      </c>
      <c r="K59" s="5" t="n">
        <v>9</v>
      </c>
      <c r="L59" s="5" t="n">
        <v>39</v>
      </c>
      <c r="M59" s="5" t="n">
        <v>21</v>
      </c>
      <c r="N59" s="5" t="n">
        <v>5</v>
      </c>
      <c r="O59" s="5" t="n">
        <v>31</v>
      </c>
      <c r="P59" s="5" t="n">
        <v>22</v>
      </c>
      <c r="Q59" s="5" t="n">
        <v>16</v>
      </c>
      <c r="R59" s="5" t="n">
        <v>65</v>
      </c>
      <c r="S59" s="5" t="n">
        <v>11</v>
      </c>
      <c r="T59" s="5" t="n">
        <v>27</v>
      </c>
      <c r="U59" s="5" t="n">
        <v>116</v>
      </c>
      <c r="V59" s="5" t="n">
        <v>18</v>
      </c>
    </row>
    <row r="60" customFormat="false" ht="13.5" hidden="false" customHeight="true" outlineLevel="0" collapsed="false">
      <c r="A60" s="68"/>
      <c r="B60" s="69"/>
      <c r="C60" s="5" t="s">
        <v>549</v>
      </c>
      <c r="D60" s="71"/>
      <c r="E60" s="71"/>
      <c r="F60" s="73" t="n">
        <f aca="false">IFERROR((F59-F58)/F58,"")</f>
        <v>-0.012987012987013</v>
      </c>
      <c r="G60" s="73" t="n">
        <f aca="false">IFERROR((G59-G58)/G58,"")</f>
        <v>-0.0142857142857143</v>
      </c>
      <c r="H60" s="73" t="n">
        <f aca="false">IFERROR((H59-H58)/H58,"")</f>
        <v>-0.0793650793650794</v>
      </c>
      <c r="I60" s="73" t="n">
        <f aca="false">IFERROR((I59-I58)/I58,"")</f>
        <v>0</v>
      </c>
      <c r="J60" s="73" t="n">
        <f aca="false">IFERROR((J59-J58)/J58,"")</f>
        <v>0.00625</v>
      </c>
      <c r="K60" s="73" t="n">
        <f aca="false">IFERROR((K59-K58)/K58,"")</f>
        <v>-0.1</v>
      </c>
      <c r="L60" s="73" t="n">
        <f aca="false">IFERROR((L59-L58)/L58,"")</f>
        <v>0.0263157894736842</v>
      </c>
      <c r="M60" s="73" t="n">
        <f aca="false">IFERROR((M59-M58)/M58,"")</f>
        <v>-0.0454545454545455</v>
      </c>
      <c r="N60" s="73" t="n">
        <f aca="false">IFERROR((N59-N58)/N58,"")</f>
        <v>-0.166666666666667</v>
      </c>
      <c r="O60" s="73" t="n">
        <f aca="false">IFERROR((O59-O58)/O58,"")</f>
        <v>-0.0606060606060606</v>
      </c>
      <c r="P60" s="73" t="n">
        <f aca="false">IFERROR((P59-P58)/P58,"")</f>
        <v>-0.0833333333333333</v>
      </c>
      <c r="Q60" s="73" t="n">
        <f aca="false">IFERROR((Q59-Q58)/Q58,"")</f>
        <v>0.230769230769231</v>
      </c>
      <c r="R60" s="73" t="n">
        <f aca="false">IFERROR((R59-R58)/R58,"")</f>
        <v>-0.0579710144927536</v>
      </c>
      <c r="S60" s="73" t="n">
        <f aca="false">IFERROR((S59-S58)/S58,"")</f>
        <v>0.1</v>
      </c>
      <c r="T60" s="73" t="n">
        <f aca="false">IFERROR((T59-T58)/T58,"")</f>
        <v>-0.0357142857142857</v>
      </c>
      <c r="U60" s="73" t="n">
        <f aca="false">IFERROR((U59-U58)/U58,"")</f>
        <v>0</v>
      </c>
      <c r="V60" s="73" t="n">
        <f aca="false">IFERROR((V59-V58)/V58,"")</f>
        <v>0.125</v>
      </c>
    </row>
    <row r="61" customFormat="false" ht="13.5" hidden="false" customHeight="true" outlineLevel="0" collapsed="false">
      <c r="A61" s="68"/>
      <c r="B61" s="69"/>
      <c r="C61" s="75" t="s">
        <v>550</v>
      </c>
      <c r="D61" s="71"/>
      <c r="E61" s="71"/>
      <c r="F61" s="76" t="n">
        <f aca="false">IFERROR(SQRT(2*(F59-F58)^2/(F59+F58)),"")</f>
        <v>0.255654996282457</v>
      </c>
      <c r="G61" s="76" t="n">
        <f aca="false">IFERROR(SQRT(2*(G59-G58)^2/(G59+G58)),"")</f>
        <v>0.119952028780813</v>
      </c>
      <c r="H61" s="76" t="n">
        <f aca="false">IFERROR(SQRT(2*(H59-H58)^2/(H59+H58)),"")</f>
        <v>0.642824346533225</v>
      </c>
      <c r="I61" s="76" t="n">
        <f aca="false">IFERROR(SQRT(2*(I59-I58)^2/(I59+I58)),"")</f>
        <v>0</v>
      </c>
      <c r="J61" s="76" t="n">
        <f aca="false">IFERROR(SQRT(2*(J59-J58)^2/(J59+J58)),"")</f>
        <v>0.0789337037963858</v>
      </c>
      <c r="K61" s="76" t="n">
        <f aca="false">IFERROR(SQRT(2*(K59-K58)^2/(K59+K58)),"")</f>
        <v>0.324442842261525</v>
      </c>
      <c r="L61" s="76" t="n">
        <f aca="false">IFERROR(SQRT(2*(L59-L58)^2/(L59+L58)),"")</f>
        <v>0.161164592805076</v>
      </c>
      <c r="M61" s="76" t="n">
        <f aca="false">IFERROR(SQRT(2*(M59-M58)^2/(M59+M58)),"")</f>
        <v>0.215665546406877</v>
      </c>
      <c r="N61" s="83" t="n">
        <f aca="false">IFERROR(SQRT(2*(N59-N58)^2/(N59+N58)),"")</f>
        <v>0.426401432711221</v>
      </c>
      <c r="O61" s="83" t="n">
        <f aca="false">IFERROR(SQRT(2*(O59-O58)^2/(O59+O58)),"")</f>
        <v>0.353553390593274</v>
      </c>
      <c r="P61" s="83" t="n">
        <f aca="false">IFERROR(SQRT(2*(P59-P58)^2/(P59+P58)),"")</f>
        <v>0.41702882811415</v>
      </c>
      <c r="Q61" s="76" t="n">
        <f aca="false">IFERROR(SQRT(2*(Q59-Q58)^2/(Q59+Q58)),"")</f>
        <v>0.787838597158335</v>
      </c>
      <c r="R61" s="76" t="n">
        <f aca="false">IFERROR(SQRT(2*(R59-R58)^2/(R59+R58)),"")</f>
        <v>0.488677777425221</v>
      </c>
      <c r="S61" s="76" t="n">
        <f aca="false">IFERROR(SQRT(2*(S59-S58)^2/(S59+S58)),"")</f>
        <v>0.308606699924184</v>
      </c>
      <c r="T61" s="76" t="n">
        <f aca="false">IFERROR(SQRT(2*(T59-T58)^2/(T59+T58)),"")</f>
        <v>0.190692517849118</v>
      </c>
      <c r="U61" s="76" t="n">
        <f aca="false">IFERROR(SQRT(2*(U59-U58)^2/(U59+U58)),"")</f>
        <v>0</v>
      </c>
      <c r="V61" s="78" t="n">
        <f aca="false">IFERROR(SQRT(2*(V59-V58)^2/(V59+V58)),"")</f>
        <v>0.485071250072666</v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N62" s="4"/>
      <c r="O62" s="4"/>
      <c r="P62" s="4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5" t="s">
        <v>548</v>
      </c>
      <c r="D63" s="81"/>
      <c r="E63" s="81"/>
      <c r="F63" s="5"/>
      <c r="G63" s="5"/>
      <c r="H63" s="5"/>
      <c r="I63" s="5"/>
      <c r="J63" s="5"/>
      <c r="K63" s="5"/>
      <c r="L63" s="5"/>
      <c r="M63" s="5"/>
      <c r="N63" s="4"/>
      <c r="O63" s="4"/>
      <c r="P63" s="4"/>
      <c r="Q63" s="5"/>
      <c r="R63" s="5"/>
      <c r="S63" s="5"/>
      <c r="T63" s="5"/>
      <c r="U63" s="5"/>
      <c r="V63" s="82"/>
    </row>
    <row r="64" customFormat="false" ht="13.5" hidden="false" customHeight="true" outlineLevel="0" collapsed="false">
      <c r="A64" s="68"/>
      <c r="B64" s="69"/>
      <c r="C64" s="5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73" t="str">
        <f aca="false">IFERROR((N63-N62)/N62,"")</f>
        <v/>
      </c>
      <c r="O64" s="73" t="str">
        <f aca="false">IFERROR((O63-O62)/O62,"")</f>
        <v/>
      </c>
      <c r="P64" s="73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3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N66" s="4"/>
      <c r="O66" s="4"/>
      <c r="P66" s="4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5" t="s">
        <v>548</v>
      </c>
      <c r="D67" s="81"/>
      <c r="E67" s="81"/>
      <c r="F67" s="5"/>
      <c r="G67" s="5"/>
      <c r="H67" s="5"/>
      <c r="I67" s="5"/>
      <c r="J67" s="5"/>
      <c r="K67" s="5"/>
      <c r="L67" s="5"/>
      <c r="M67" s="5"/>
      <c r="N67" s="4"/>
      <c r="O67" s="4"/>
      <c r="P67" s="4"/>
      <c r="Q67" s="5"/>
      <c r="R67" s="5"/>
      <c r="S67" s="5"/>
      <c r="T67" s="5"/>
      <c r="U67" s="5"/>
      <c r="V67" s="82"/>
    </row>
    <row r="68" customFormat="false" ht="13.5" hidden="false" customHeight="true" outlineLevel="0" collapsed="false">
      <c r="A68" s="68"/>
      <c r="B68" s="69"/>
      <c r="C68" s="5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73" t="str">
        <f aca="false">IFERROR((N67-N66)/N66,"")</f>
        <v/>
      </c>
      <c r="O68" s="73" t="str">
        <f aca="false">IFERROR((O67-O66)/O66,"")</f>
        <v/>
      </c>
      <c r="P68" s="73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3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 t="n">
        <v>45845</v>
      </c>
      <c r="E70" s="72" t="n">
        <v>0.322916666666667</v>
      </c>
      <c r="F70" s="4" t="n">
        <v>576</v>
      </c>
      <c r="G70" s="4" t="n">
        <v>277</v>
      </c>
      <c r="H70" s="4" t="n">
        <v>248</v>
      </c>
      <c r="I70" s="4" t="n">
        <v>33</v>
      </c>
      <c r="J70" s="4" t="n">
        <v>18</v>
      </c>
      <c r="K70" s="4" t="n">
        <v>14</v>
      </c>
      <c r="L70" s="4" t="n">
        <v>244</v>
      </c>
      <c r="M70" s="4" t="n">
        <v>19</v>
      </c>
      <c r="N70" s="4" t="n">
        <v>33</v>
      </c>
      <c r="O70" s="4" t="n">
        <v>147</v>
      </c>
      <c r="P70" s="4" t="n">
        <v>68</v>
      </c>
      <c r="Q70" s="4" t="n">
        <v>5</v>
      </c>
      <c r="R70" s="4" t="n">
        <v>1</v>
      </c>
      <c r="S70" s="4" t="n">
        <v>27</v>
      </c>
      <c r="T70" s="4" t="n">
        <v>16</v>
      </c>
      <c r="U70" s="4" t="n">
        <v>0</v>
      </c>
      <c r="V70" s="4" t="n">
        <v>2</v>
      </c>
    </row>
    <row r="71" customFormat="false" ht="13.5" hidden="false" customHeight="true" outlineLevel="0" collapsed="false">
      <c r="A71" s="68"/>
      <c r="B71" s="69"/>
      <c r="C71" s="5" t="s">
        <v>548</v>
      </c>
      <c r="D71" s="71"/>
      <c r="E71" s="71"/>
      <c r="F71" s="4" t="n">
        <v>525</v>
      </c>
      <c r="G71" s="4" t="n">
        <v>272</v>
      </c>
      <c r="H71" s="4" t="n">
        <v>214</v>
      </c>
      <c r="I71" s="4" t="n">
        <v>28</v>
      </c>
      <c r="J71" s="4" t="n">
        <v>11</v>
      </c>
      <c r="K71" s="4" t="n">
        <v>14</v>
      </c>
      <c r="L71" s="4" t="n">
        <v>240</v>
      </c>
      <c r="M71" s="4" t="n">
        <v>18</v>
      </c>
      <c r="N71" s="4" t="n">
        <v>31</v>
      </c>
      <c r="O71" s="4" t="n">
        <v>136</v>
      </c>
      <c r="P71" s="4" t="n">
        <v>47</v>
      </c>
      <c r="Q71" s="4" t="n">
        <v>5</v>
      </c>
      <c r="R71" s="4" t="n">
        <v>1</v>
      </c>
      <c r="S71" s="4" t="n">
        <v>22</v>
      </c>
      <c r="T71" s="4" t="n">
        <v>8</v>
      </c>
      <c r="U71" s="4" t="n">
        <v>1</v>
      </c>
      <c r="V71" s="4" t="n">
        <v>2</v>
      </c>
    </row>
    <row r="72" customFormat="false" ht="13.5" hidden="false" customHeight="true" outlineLevel="0" collapsed="false">
      <c r="A72" s="68"/>
      <c r="B72" s="69"/>
      <c r="C72" s="5" t="s">
        <v>549</v>
      </c>
      <c r="D72" s="71"/>
      <c r="E72" s="71"/>
      <c r="F72" s="73" t="n">
        <f aca="false">IFERROR((F71-F70)/F70,"")</f>
        <v>-0.0885416666666667</v>
      </c>
      <c r="G72" s="73" t="n">
        <f aca="false">IFERROR((G71-G70)/G70,"")</f>
        <v>-0.0180505415162455</v>
      </c>
      <c r="H72" s="73" t="n">
        <f aca="false">IFERROR((H71-H70)/H70,"")</f>
        <v>-0.137096774193548</v>
      </c>
      <c r="I72" s="73" t="n">
        <f aca="false">IFERROR((I71-I70)/I70,"")</f>
        <v>-0.151515151515152</v>
      </c>
      <c r="J72" s="73" t="n">
        <f aca="false">IFERROR((J71-J70)/J70,"")</f>
        <v>-0.388888888888889</v>
      </c>
      <c r="K72" s="73" t="n">
        <f aca="false">IFERROR((K71-K70)/K70,"")</f>
        <v>0</v>
      </c>
      <c r="L72" s="73" t="n">
        <f aca="false">IFERROR((L71-L70)/L70,"")</f>
        <v>-0.0163934426229508</v>
      </c>
      <c r="M72" s="73" t="n">
        <f aca="false">IFERROR((M71-M70)/M70,"")</f>
        <v>-0.0526315789473684</v>
      </c>
      <c r="N72" s="73" t="n">
        <f aca="false">IFERROR((N71-N70)/N70,"")</f>
        <v>-0.0606060606060606</v>
      </c>
      <c r="O72" s="73" t="n">
        <f aca="false">IFERROR((O71-O70)/O70,"")</f>
        <v>-0.0748299319727891</v>
      </c>
      <c r="P72" s="73" t="n">
        <f aca="false">IFERROR((P71-P70)/P70,"")</f>
        <v>-0.308823529411765</v>
      </c>
      <c r="Q72" s="73" t="n">
        <f aca="false">IFERROR((Q71-Q70)/Q70,"")</f>
        <v>0</v>
      </c>
      <c r="R72" s="73" t="n">
        <f aca="false">IFERROR((R71-R70)/R70,"")</f>
        <v>0</v>
      </c>
      <c r="S72" s="73" t="n">
        <f aca="false">IFERROR((S71-S70)/S70,"")</f>
        <v>-0.185185185185185</v>
      </c>
      <c r="T72" s="73" t="n">
        <f aca="false">IFERROR((T71-T70)/T70,"")</f>
        <v>-0.5</v>
      </c>
      <c r="U72" s="73" t="str">
        <f aca="false">IFERROR((U71-U70)/U70,"")</f>
        <v/>
      </c>
      <c r="V72" s="73" t="n">
        <f aca="false">IFERROR((V71-V70)/V70,"")</f>
        <v>0</v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n">
        <f aca="false">IFERROR(SQRT(2*(F71-F70)^2/(F71+F70)),"")</f>
        <v>2.17365950422944</v>
      </c>
      <c r="G73" s="76" t="n">
        <f aca="false">IFERROR(SQRT(2*(G71-G70)^2/(G71+G70)),"")</f>
        <v>0.301785820141728</v>
      </c>
      <c r="H73" s="76" t="n">
        <f aca="false">IFERROR(SQRT(2*(H71-H70)^2/(H71+H70)),"")</f>
        <v>2.23703576286321</v>
      </c>
      <c r="I73" s="76" t="n">
        <f aca="false">IFERROR(SQRT(2*(I71-I70)^2/(I71+I70)),"")</f>
        <v>0.905357460425185</v>
      </c>
      <c r="J73" s="76" t="n">
        <f aca="false">IFERROR(SQRT(2*(J71-J70)^2/(J71+J70)),"")</f>
        <v>1.83829006003612</v>
      </c>
      <c r="K73" s="76" t="n">
        <f aca="false">IFERROR(SQRT(2*(K71-K70)^2/(K71+K70)),"")</f>
        <v>0</v>
      </c>
      <c r="L73" s="76" t="n">
        <f aca="false">IFERROR(SQRT(2*(L71-L70)^2/(L71+L70)),"")</f>
        <v>0.25712973861329</v>
      </c>
      <c r="M73" s="76" t="n">
        <f aca="false">IFERROR(SQRT(2*(M71-M70)^2/(M71+M70)),"")</f>
        <v>0.232495277487639</v>
      </c>
      <c r="N73" s="77" t="n">
        <f aca="false">IFERROR(SQRT(2*(N71-N70)^2/(N71+N70)),"")</f>
        <v>0.353553390593274</v>
      </c>
      <c r="O73" s="77" t="n">
        <f aca="false">IFERROR(SQRT(2*(O71-O70)^2/(O71+O70)),"")</f>
        <v>0.924728973760237</v>
      </c>
      <c r="P73" s="77" t="n">
        <f aca="false">IFERROR(SQRT(2*(P71-P70)^2/(P71+P70)),"")</f>
        <v>2.76939798826231</v>
      </c>
      <c r="Q73" s="76" t="n">
        <f aca="false">IFERROR(SQRT(2*(Q71-Q70)^2/(Q71+Q70)),"")</f>
        <v>0</v>
      </c>
      <c r="R73" s="76" t="n">
        <f aca="false">IFERROR(SQRT(2*(R71-R70)^2/(R71+R70)),"")</f>
        <v>0</v>
      </c>
      <c r="S73" s="76" t="n">
        <f aca="false">IFERROR(SQRT(2*(S71-S70)^2/(S71+S70)),"")</f>
        <v>1.01015254455221</v>
      </c>
      <c r="T73" s="76" t="n">
        <f aca="false">IFERROR(SQRT(2*(T71-T70)^2/(T71+T70)),"")</f>
        <v>2.3094010767585</v>
      </c>
      <c r="U73" s="76" t="n">
        <f aca="false">IFERROR(SQRT(2*(U71-U70)^2/(U71+U70)),"")</f>
        <v>1.4142135623731</v>
      </c>
      <c r="V73" s="78" t="n">
        <f aca="false">IFERROR(SQRT(2*(V71-V70)^2/(V71+V70)),"")</f>
        <v>0</v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71" t="n">
        <v>46034</v>
      </c>
      <c r="E74" s="72" t="n">
        <v>0.625</v>
      </c>
      <c r="F74" s="4" t="n">
        <v>305</v>
      </c>
      <c r="G74" s="4" t="n">
        <v>114</v>
      </c>
      <c r="H74" s="4" t="n">
        <v>168</v>
      </c>
      <c r="I74" s="4" t="n">
        <v>1</v>
      </c>
      <c r="J74" s="4" t="n">
        <v>22</v>
      </c>
      <c r="K74" s="5" t="n">
        <v>7</v>
      </c>
      <c r="L74" s="5" t="n">
        <v>107</v>
      </c>
      <c r="M74" s="5" t="n">
        <f aca="false">SUM(M70:M73)</f>
        <v>37.1798636985403</v>
      </c>
      <c r="N74" s="5" t="n">
        <f aca="false">SUM(N70:N73)</f>
        <v>64.2929473299872</v>
      </c>
      <c r="O74" s="5" t="n">
        <v>168</v>
      </c>
      <c r="P74" s="5" t="n">
        <f aca="false">SUM(P70:P73)</f>
        <v>117.460574458851</v>
      </c>
      <c r="Q74" s="5" t="n">
        <f aca="false">SUM(Q70:Q73)</f>
        <v>10</v>
      </c>
      <c r="R74" s="5" t="n">
        <f aca="false">SUM(R70:R73)</f>
        <v>2</v>
      </c>
      <c r="S74" s="5" t="n">
        <v>1</v>
      </c>
      <c r="T74" s="5" t="n">
        <v>4</v>
      </c>
      <c r="U74" s="5" t="n">
        <f aca="false">SUM(U70:U73)</f>
        <v>2.4142135623731</v>
      </c>
      <c r="V74" s="5" t="n">
        <v>18</v>
      </c>
    </row>
    <row r="75" customFormat="false" ht="13.5" hidden="false" customHeight="true" outlineLevel="0" collapsed="false">
      <c r="A75" s="68"/>
      <c r="B75" s="69"/>
      <c r="C75" s="5" t="s">
        <v>548</v>
      </c>
      <c r="D75" s="71"/>
      <c r="E75" s="71"/>
      <c r="F75" s="4" t="n">
        <v>141</v>
      </c>
      <c r="G75" s="4" t="n">
        <v>90</v>
      </c>
      <c r="H75" s="4" t="n">
        <v>38</v>
      </c>
      <c r="I75" s="4" t="n">
        <v>1</v>
      </c>
      <c r="J75" s="4" t="n">
        <v>12</v>
      </c>
      <c r="K75" s="5" t="n">
        <v>6</v>
      </c>
      <c r="L75" s="5" t="n">
        <v>84</v>
      </c>
      <c r="M75" s="5" t="n">
        <v>0</v>
      </c>
      <c r="N75" s="5" t="n">
        <v>0</v>
      </c>
      <c r="O75" s="5" t="n">
        <v>38</v>
      </c>
      <c r="P75" s="5" t="n">
        <f aca="false">SUM(P71:P74)</f>
        <v>166.921148917701</v>
      </c>
      <c r="Q75" s="5" t="n">
        <f aca="false">SUM(Q71:Q74)</f>
        <v>15</v>
      </c>
      <c r="R75" s="5" t="n">
        <f aca="false">SUM(R71:R74)</f>
        <v>3</v>
      </c>
      <c r="S75" s="5" t="n">
        <v>1</v>
      </c>
      <c r="T75" s="5" t="n">
        <v>2</v>
      </c>
      <c r="U75" s="5" t="n">
        <f aca="false">SUM(U71:U74)</f>
        <v>4.82842712474619</v>
      </c>
      <c r="V75" s="5" t="n">
        <v>10</v>
      </c>
    </row>
    <row r="76" customFormat="false" ht="13.5" hidden="false" customHeight="true" outlineLevel="0" collapsed="false">
      <c r="A76" s="68"/>
      <c r="B76" s="69"/>
      <c r="C76" s="5" t="s">
        <v>549</v>
      </c>
      <c r="D76" s="71"/>
      <c r="E76" s="71"/>
      <c r="F76" s="73" t="n">
        <f aca="false">IFERROR((F75-F74)/F74,"")</f>
        <v>-0.537704918032787</v>
      </c>
      <c r="G76" s="73" t="n">
        <f aca="false">IFERROR((G75-G74)/G74,"")</f>
        <v>-0.210526315789474</v>
      </c>
      <c r="H76" s="73" t="n">
        <f aca="false">IFERROR((H75-H74)/H74,"")</f>
        <v>-0.773809523809524</v>
      </c>
      <c r="I76" s="73" t="n">
        <f aca="false">IFERROR((I75-I74)/I74,"")</f>
        <v>0</v>
      </c>
      <c r="J76" s="73" t="n">
        <f aca="false">IFERROR((J75-J74)/J74,"")</f>
        <v>-0.454545454545455</v>
      </c>
      <c r="K76" s="73" t="n">
        <f aca="false">IFERROR((K75-K74)/K74,"")</f>
        <v>-0.142857142857143</v>
      </c>
      <c r="L76" s="73" t="n">
        <f aca="false">IFERROR((L75-L74)/L74,"")</f>
        <v>-0.214953271028037</v>
      </c>
      <c r="M76" s="73" t="n">
        <f aca="false">IFERROR((M75-M74)/M74,"")</f>
        <v>-1</v>
      </c>
      <c r="N76" s="73" t="n">
        <f aca="false">IFERROR((N75-N74)/N74,"")</f>
        <v>-1</v>
      </c>
      <c r="O76" s="73" t="n">
        <f aca="false">IFERROR((O75-O74)/O74,"")</f>
        <v>-0.773809523809524</v>
      </c>
      <c r="P76" s="73" t="n">
        <f aca="false">IFERROR((P75-P74)/P74,"")</f>
        <v>0.421082347730028</v>
      </c>
      <c r="Q76" s="73" t="n">
        <f aca="false">IFERROR((Q75-Q74)/Q74,"")</f>
        <v>0.5</v>
      </c>
      <c r="R76" s="73" t="n">
        <f aca="false">IFERROR((R75-R74)/R74,"")</f>
        <v>0.5</v>
      </c>
      <c r="S76" s="73" t="n">
        <f aca="false">IFERROR((S75-S74)/S74,"")</f>
        <v>0</v>
      </c>
      <c r="T76" s="73" t="n">
        <f aca="false">IFERROR((T75-T74)/T74,"")</f>
        <v>-0.5</v>
      </c>
      <c r="U76" s="73" t="n">
        <f aca="false">IFERROR((U75-U74)/U74,"")</f>
        <v>1</v>
      </c>
      <c r="V76" s="73" t="n">
        <f aca="false">IFERROR((V75-V74)/V74,"")</f>
        <v>-0.444444444444444</v>
      </c>
    </row>
    <row r="77" customFormat="false" ht="13.5" hidden="false" customHeight="true" outlineLevel="0" collapsed="false">
      <c r="A77" s="68"/>
      <c r="B77" s="69"/>
      <c r="C77" s="75" t="s">
        <v>550</v>
      </c>
      <c r="D77" s="71"/>
      <c r="E77" s="71"/>
      <c r="F77" s="76" t="n">
        <f aca="false">IFERROR(SQRT(2*(F75-F74)^2/(F75+F74)),"")</f>
        <v>10.9822522949918</v>
      </c>
      <c r="G77" s="76" t="n">
        <f aca="false">IFERROR(SQRT(2*(G75-G74)^2/(G75+G74)),"")</f>
        <v>2.37635410314402</v>
      </c>
      <c r="H77" s="76" t="n">
        <f aca="false">IFERROR(SQRT(2*(H75-H74)^2/(H75+H74)),"")</f>
        <v>12.8092806161358</v>
      </c>
      <c r="I77" s="76" t="n">
        <f aca="false">IFERROR(SQRT(2*(I75-I74)^2/(I75+I74)),"")</f>
        <v>0</v>
      </c>
      <c r="J77" s="76" t="n">
        <f aca="false">IFERROR(SQRT(2*(J75-J74)^2/(J75+J74)),"")</f>
        <v>2.42535625036333</v>
      </c>
      <c r="K77" s="76" t="n">
        <f aca="false">IFERROR(SQRT(2*(K75-K74)^2/(K75+K74)),"")</f>
        <v>0.392232270276368</v>
      </c>
      <c r="L77" s="76" t="n">
        <f aca="false">IFERROR(SQRT(2*(L75-L74)^2/(L75+L74)),"")</f>
        <v>2.35356474644459</v>
      </c>
      <c r="M77" s="76" t="n">
        <f aca="false">IFERROR(SQRT(2*(M75-M74)^2/(M75+M74)),"")</f>
        <v>8.62320864858786</v>
      </c>
      <c r="N77" s="83" t="n">
        <f aca="false">IFERROR(SQRT(2*(N75-N74)^2/(N75+N74)),"")</f>
        <v>11.3395720668804</v>
      </c>
      <c r="O77" s="83" t="n">
        <f aca="false">IFERROR(SQRT(2*(O75-O74)^2/(O75+O74)),"")</f>
        <v>12.8092806161358</v>
      </c>
      <c r="P77" s="83" t="n">
        <f aca="false">IFERROR(SQRT(2*(P75-P74)^2/(P75+P74)),"")</f>
        <v>4.14785258485272</v>
      </c>
      <c r="Q77" s="76" t="n">
        <f aca="false">IFERROR(SQRT(2*(Q75-Q74)^2/(Q75+Q74)),"")</f>
        <v>1.4142135623731</v>
      </c>
      <c r="R77" s="76" t="n">
        <f aca="false">IFERROR(SQRT(2*(R75-R74)^2/(R75+R74)),"")</f>
        <v>0.632455532033676</v>
      </c>
      <c r="S77" s="76" t="n">
        <f aca="false">IFERROR(SQRT(2*(S75-S74)^2/(S75+S74)),"")</f>
        <v>0</v>
      </c>
      <c r="T77" s="76" t="n">
        <f aca="false">IFERROR(SQRT(2*(T75-T74)^2/(T75+T74)),"")</f>
        <v>1.15470053837925</v>
      </c>
      <c r="U77" s="76" t="n">
        <f aca="false">IFERROR(SQRT(2*(U75-U74)^2/(U75+U74)),"")</f>
        <v>1.26865113733001</v>
      </c>
      <c r="V77" s="78" t="n">
        <f aca="false">IFERROR(SQRT(2*(V75-V74)^2/(V75+V74)),"")</f>
        <v>2.1380899352994</v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71" t="n">
        <v>46034</v>
      </c>
      <c r="E78" s="72" t="n">
        <v>0.645833333333333</v>
      </c>
      <c r="F78" s="4" t="n">
        <v>691</v>
      </c>
      <c r="G78" s="4" t="n">
        <v>446</v>
      </c>
      <c r="H78" s="4" t="n">
        <v>207</v>
      </c>
      <c r="I78" s="4" t="n">
        <v>31</v>
      </c>
      <c r="J78" s="4" t="n">
        <v>7</v>
      </c>
      <c r="K78" s="5" t="n">
        <v>16</v>
      </c>
      <c r="L78" s="5" t="n">
        <v>426</v>
      </c>
      <c r="M78" s="5" t="n">
        <v>4</v>
      </c>
      <c r="N78" s="5" t="n">
        <v>23</v>
      </c>
      <c r="O78" s="5" t="n">
        <v>183</v>
      </c>
      <c r="P78" s="5" t="n">
        <v>1</v>
      </c>
      <c r="Q78" s="5" t="n">
        <v>11</v>
      </c>
      <c r="R78" s="5" t="n">
        <v>1</v>
      </c>
      <c r="S78" s="5" t="n">
        <v>19</v>
      </c>
      <c r="T78" s="5" t="n">
        <v>6</v>
      </c>
      <c r="U78" s="5" t="n">
        <f aca="false">SUM(U74:U77)</f>
        <v>9.5112918244493</v>
      </c>
      <c r="V78" s="5" t="n">
        <v>1</v>
      </c>
    </row>
    <row r="79" customFormat="false" ht="13.5" hidden="false" customHeight="true" outlineLevel="0" collapsed="false">
      <c r="A79" s="68"/>
      <c r="B79" s="69"/>
      <c r="C79" s="5" t="s">
        <v>548</v>
      </c>
      <c r="D79" s="71"/>
      <c r="E79" s="71"/>
      <c r="F79" s="4" t="n">
        <v>428</v>
      </c>
      <c r="G79" s="4" t="n">
        <v>224</v>
      </c>
      <c r="H79" s="4" t="n">
        <v>170</v>
      </c>
      <c r="I79" s="4" t="n">
        <v>25</v>
      </c>
      <c r="J79" s="4" t="n">
        <v>9</v>
      </c>
      <c r="K79" s="5" t="n">
        <v>7</v>
      </c>
      <c r="L79" s="5" t="n">
        <v>213</v>
      </c>
      <c r="M79" s="5" t="n">
        <v>4</v>
      </c>
      <c r="N79" s="5" t="n">
        <v>18</v>
      </c>
      <c r="O79" s="5" t="n">
        <v>151</v>
      </c>
      <c r="P79" s="5" t="n">
        <v>1</v>
      </c>
      <c r="Q79" s="5" t="n">
        <v>2</v>
      </c>
      <c r="R79" s="5" t="n">
        <v>1</v>
      </c>
      <c r="S79" s="5" t="n">
        <v>22</v>
      </c>
      <c r="T79" s="5" t="n">
        <v>7</v>
      </c>
      <c r="U79" s="5" t="n">
        <v>1</v>
      </c>
      <c r="V79" s="5" t="n">
        <v>1</v>
      </c>
    </row>
    <row r="80" customFormat="false" ht="13.5" hidden="false" customHeight="true" outlineLevel="0" collapsed="false">
      <c r="A80" s="68"/>
      <c r="B80" s="69"/>
      <c r="C80" s="5" t="s">
        <v>549</v>
      </c>
      <c r="D80" s="71"/>
      <c r="E80" s="71"/>
      <c r="F80" s="73" t="n">
        <f aca="false">IFERROR((F79-F78)/F78,"")</f>
        <v>-0.380607814761216</v>
      </c>
      <c r="G80" s="73" t="n">
        <f aca="false">IFERROR((G79-G78)/G78,"")</f>
        <v>-0.497757847533632</v>
      </c>
      <c r="H80" s="73" t="n">
        <f aca="false">IFERROR((H79-H78)/H78,"")</f>
        <v>-0.178743961352657</v>
      </c>
      <c r="I80" s="73" t="n">
        <f aca="false">IFERROR((I79-I78)/I78,"")</f>
        <v>-0.193548387096774</v>
      </c>
      <c r="J80" s="73" t="n">
        <f aca="false">IFERROR((J79-J78)/J78,"")</f>
        <v>0.285714285714286</v>
      </c>
      <c r="K80" s="73" t="n">
        <f aca="false">IFERROR((K79-K78)/K78,"")</f>
        <v>-0.5625</v>
      </c>
      <c r="L80" s="73" t="n">
        <f aca="false">IFERROR((L79-L78)/L78,"")</f>
        <v>-0.5</v>
      </c>
      <c r="M80" s="73" t="n">
        <f aca="false">IFERROR((M79-M78)/M78,"")</f>
        <v>0</v>
      </c>
      <c r="N80" s="73" t="n">
        <f aca="false">IFERROR((N79-N78)/N78,"")</f>
        <v>-0.217391304347826</v>
      </c>
      <c r="O80" s="73" t="n">
        <f aca="false">IFERROR((O79-O78)/O78,"")</f>
        <v>-0.174863387978142</v>
      </c>
      <c r="P80" s="73" t="n">
        <f aca="false">IFERROR((P79-P78)/P78,"")</f>
        <v>0</v>
      </c>
      <c r="Q80" s="73" t="n">
        <f aca="false">IFERROR((Q79-Q78)/Q78,"")</f>
        <v>-0.818181818181818</v>
      </c>
      <c r="R80" s="73" t="n">
        <f aca="false">IFERROR((R79-R78)/R78,"")</f>
        <v>0</v>
      </c>
      <c r="S80" s="73" t="n">
        <f aca="false">IFERROR((S79-S78)/S78,"")</f>
        <v>0.157894736842105</v>
      </c>
      <c r="T80" s="73" t="n">
        <f aca="false">IFERROR((T79-T78)/T78,"")</f>
        <v>0.166666666666667</v>
      </c>
      <c r="U80" s="73" t="n">
        <f aca="false">IFERROR((U79-U78)/U78,"")</f>
        <v>-0.894861810734327</v>
      </c>
      <c r="V80" s="73" t="n">
        <f aca="false">IFERROR((V79-V78)/V78,"")</f>
        <v>0</v>
      </c>
    </row>
    <row r="81" customFormat="false" ht="13.5" hidden="false" customHeight="true" outlineLevel="0" collapsed="false">
      <c r="A81" s="68"/>
      <c r="B81" s="69"/>
      <c r="C81" s="75" t="s">
        <v>550</v>
      </c>
      <c r="D81" s="71"/>
      <c r="E81" s="71"/>
      <c r="F81" s="76" t="n">
        <f aca="false">IFERROR(SQRT(2*(F79-F78)^2/(F79+F78)),"")</f>
        <v>11.118743282829</v>
      </c>
      <c r="G81" s="76" t="n">
        <f aca="false">IFERROR(SQRT(2*(G79-G78)^2/(G79+G78)),"")</f>
        <v>12.129155696521</v>
      </c>
      <c r="H81" s="76" t="n">
        <f aca="false">IFERROR(SQRT(2*(H79-H78)^2/(H79+H78)),"")</f>
        <v>2.69492105069815</v>
      </c>
      <c r="I81" s="76" t="n">
        <f aca="false">IFERROR(SQRT(2*(I79-I78)^2/(I79+I78)),"")</f>
        <v>1.13389341902768</v>
      </c>
      <c r="J81" s="76" t="n">
        <f aca="false">IFERROR(SQRT(2*(J79-J78)^2/(J79+J78)),"")</f>
        <v>0.707106781186548</v>
      </c>
      <c r="K81" s="76" t="n">
        <f aca="false">IFERROR(SQRT(2*(K79-K78)^2/(K79+K78)),"")</f>
        <v>2.65395521078815</v>
      </c>
      <c r="L81" s="76" t="n">
        <f aca="false">IFERROR(SQRT(2*(L79-L78)^2/(L79+L78)),"")</f>
        <v>11.916375287813</v>
      </c>
      <c r="M81" s="76" t="n">
        <f aca="false">IFERROR(SQRT(2*(M79-M78)^2/(M79+M78)),"")</f>
        <v>0</v>
      </c>
      <c r="N81" s="83" t="n">
        <f aca="false">IFERROR(SQRT(2*(N79-N78)^2/(N79+N78)),"")</f>
        <v>1.10431526074847</v>
      </c>
      <c r="O81" s="83" t="n">
        <f aca="false">IFERROR(SQRT(2*(O79-O78)^2/(O79+O78)),"")</f>
        <v>2.47623434410924</v>
      </c>
      <c r="P81" s="83" t="n">
        <f aca="false">IFERROR(SQRT(2*(P79-P78)^2/(P79+P78)),"")</f>
        <v>0</v>
      </c>
      <c r="Q81" s="76" t="n">
        <f aca="false">IFERROR(SQRT(2*(Q79-Q78)^2/(Q79+Q78)),"")</f>
        <v>3.53009043248731</v>
      </c>
      <c r="R81" s="76" t="n">
        <f aca="false">IFERROR(SQRT(2*(R79-R78)^2/(R79+R78)),"")</f>
        <v>0</v>
      </c>
      <c r="S81" s="76" t="n">
        <f aca="false">IFERROR(SQRT(2*(S79-S78)^2/(S79+S78)),"")</f>
        <v>0.662589156449079</v>
      </c>
      <c r="T81" s="76" t="n">
        <f aca="false">IFERROR(SQRT(2*(T79-T78)^2/(T79+T78)),"")</f>
        <v>0.392232270276368</v>
      </c>
      <c r="U81" s="76" t="n">
        <f aca="false">IFERROR(SQRT(2*(U79-U78)^2/(U79+U78)),"")</f>
        <v>3.71263651999444</v>
      </c>
      <c r="V81" s="78" t="n">
        <f aca="false">IFERROR(SQRT(2*(V79-V78)^2/(V79+V78)),"")</f>
        <v>0</v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N82" s="4"/>
      <c r="O82" s="4"/>
      <c r="P82" s="4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5" t="s">
        <v>548</v>
      </c>
      <c r="D83" s="81"/>
      <c r="E83" s="81"/>
      <c r="F83" s="5"/>
      <c r="G83" s="5"/>
      <c r="H83" s="5"/>
      <c r="I83" s="5"/>
      <c r="J83" s="5"/>
      <c r="K83" s="5"/>
      <c r="L83" s="5"/>
      <c r="M83" s="5"/>
      <c r="N83" s="4"/>
      <c r="O83" s="4"/>
      <c r="P83" s="4"/>
      <c r="Q83" s="5"/>
      <c r="R83" s="5"/>
      <c r="S83" s="5"/>
      <c r="T83" s="5"/>
      <c r="U83" s="5"/>
      <c r="V83" s="82"/>
    </row>
    <row r="84" customFormat="false" ht="13.5" hidden="false" customHeight="true" outlineLevel="0" collapsed="false">
      <c r="A84" s="68"/>
      <c r="B84" s="69"/>
      <c r="C84" s="5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73" t="str">
        <f aca="false">IFERROR((N83-N82)/N82,"")</f>
        <v/>
      </c>
      <c r="O84" s="73" t="str">
        <f aca="false">IFERROR((O83-O82)/O82,"")</f>
        <v/>
      </c>
      <c r="P84" s="73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3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71" t="n">
        <v>46028</v>
      </c>
      <c r="E86" s="72" t="n">
        <v>0.53125</v>
      </c>
      <c r="F86" s="4" t="n">
        <v>301</v>
      </c>
      <c r="G86" s="4" t="n">
        <v>126</v>
      </c>
      <c r="H86" s="4" t="n">
        <v>99</v>
      </c>
      <c r="I86" s="4" t="n">
        <v>14</v>
      </c>
      <c r="J86" s="4" t="n">
        <v>62</v>
      </c>
      <c r="K86" s="5" t="n">
        <v>33</v>
      </c>
      <c r="L86" s="5" t="n">
        <v>81</v>
      </c>
      <c r="M86" s="5" t="n">
        <v>12</v>
      </c>
      <c r="N86" s="5" t="n">
        <v>2</v>
      </c>
      <c r="O86" s="5" t="n">
        <v>84</v>
      </c>
      <c r="P86" s="5" t="n">
        <v>13</v>
      </c>
      <c r="Q86" s="5" t="n">
        <v>6</v>
      </c>
      <c r="R86" s="5" t="n">
        <v>8</v>
      </c>
      <c r="S86" s="5" t="n">
        <v>0</v>
      </c>
      <c r="T86" s="5" t="n">
        <v>17</v>
      </c>
      <c r="U86" s="5" t="n">
        <v>3</v>
      </c>
      <c r="V86" s="5" t="n">
        <v>42</v>
      </c>
    </row>
    <row r="87" customFormat="false" ht="13.5" hidden="false" customHeight="true" outlineLevel="0" collapsed="false">
      <c r="A87" s="68"/>
      <c r="B87" s="69"/>
      <c r="C87" s="5" t="s">
        <v>548</v>
      </c>
      <c r="D87" s="71"/>
      <c r="E87" s="71"/>
      <c r="F87" s="4" t="n">
        <v>305</v>
      </c>
      <c r="G87" s="4" t="n">
        <v>133</v>
      </c>
      <c r="H87" s="4" t="n">
        <v>98</v>
      </c>
      <c r="I87" s="4" t="n">
        <v>17</v>
      </c>
      <c r="J87" s="4" t="n">
        <v>57</v>
      </c>
      <c r="K87" s="5" t="n">
        <v>28</v>
      </c>
      <c r="L87" s="5" t="n">
        <v>89</v>
      </c>
      <c r="M87" s="5" t="n">
        <v>16</v>
      </c>
      <c r="N87" s="5" t="n">
        <v>2</v>
      </c>
      <c r="O87" s="5" t="n">
        <v>81</v>
      </c>
      <c r="P87" s="5" t="n">
        <v>15</v>
      </c>
      <c r="Q87" s="5" t="n">
        <v>8</v>
      </c>
      <c r="R87" s="5" t="n">
        <v>7</v>
      </c>
      <c r="S87" s="5" t="n">
        <v>2</v>
      </c>
      <c r="T87" s="5" t="n">
        <v>15</v>
      </c>
      <c r="U87" s="5" t="n">
        <v>3</v>
      </c>
      <c r="V87" s="5" t="n">
        <v>39</v>
      </c>
    </row>
    <row r="88" customFormat="false" ht="13.5" hidden="false" customHeight="true" outlineLevel="0" collapsed="false">
      <c r="A88" s="68"/>
      <c r="B88" s="69"/>
      <c r="C88" s="5" t="s">
        <v>549</v>
      </c>
      <c r="D88" s="71"/>
      <c r="E88" s="71"/>
      <c r="F88" s="73" t="n">
        <f aca="false">IFERROR((F87-F86)/F86,"")</f>
        <v>0.0132890365448505</v>
      </c>
      <c r="G88" s="73" t="n">
        <f aca="false">IFERROR((G87-G86)/G86,"")</f>
        <v>0.0555555555555556</v>
      </c>
      <c r="H88" s="73" t="n">
        <f aca="false">IFERROR((H87-H86)/H86,"")</f>
        <v>-0.0101010101010101</v>
      </c>
      <c r="I88" s="73" t="n">
        <f aca="false">IFERROR((I87-I86)/I86,"")</f>
        <v>0.214285714285714</v>
      </c>
      <c r="J88" s="73" t="n">
        <f aca="false">IFERROR((J87-J86)/J86,"")</f>
        <v>-0.0806451612903226</v>
      </c>
      <c r="K88" s="73" t="n">
        <f aca="false">IFERROR((K87-K86)/K86,"")</f>
        <v>-0.151515151515152</v>
      </c>
      <c r="L88" s="73" t="n">
        <f aca="false">IFERROR((L87-L86)/L86,"")</f>
        <v>0.0987654320987654</v>
      </c>
      <c r="M88" s="73" t="n">
        <f aca="false">IFERROR((M87-M86)/M86,"")</f>
        <v>0.333333333333333</v>
      </c>
      <c r="N88" s="73" t="n">
        <f aca="false">IFERROR((N87-N86)/N86,"")</f>
        <v>0</v>
      </c>
      <c r="O88" s="73" t="n">
        <f aca="false">IFERROR((O87-O86)/O86,"")</f>
        <v>-0.0357142857142857</v>
      </c>
      <c r="P88" s="73" t="n">
        <f aca="false">IFERROR((P87-P86)/P86,"")</f>
        <v>0.153846153846154</v>
      </c>
      <c r="Q88" s="73" t="n">
        <f aca="false">IFERROR((Q87-Q86)/Q86,"")</f>
        <v>0.333333333333333</v>
      </c>
      <c r="R88" s="73" t="n">
        <f aca="false">IFERROR((R87-R86)/R86,"")</f>
        <v>-0.125</v>
      </c>
      <c r="S88" s="73" t="str">
        <f aca="false">IFERROR((S87-S86)/S86,"")</f>
        <v/>
      </c>
      <c r="T88" s="73" t="n">
        <f aca="false">IFERROR((T87-T86)/T86,"")</f>
        <v>-0.117647058823529</v>
      </c>
      <c r="U88" s="73" t="n">
        <f aca="false">IFERROR((U87-U86)/U86,"")</f>
        <v>0</v>
      </c>
      <c r="V88" s="73" t="n">
        <f aca="false">IFERROR((V87-V86)/V86,"")</f>
        <v>-0.0714285714285714</v>
      </c>
    </row>
    <row r="89" customFormat="false" ht="13.5" hidden="false" customHeight="true" outlineLevel="0" collapsed="false">
      <c r="A89" s="68"/>
      <c r="B89" s="69"/>
      <c r="C89" s="75" t="s">
        <v>550</v>
      </c>
      <c r="D89" s="71"/>
      <c r="E89" s="71"/>
      <c r="F89" s="76" t="n">
        <f aca="false">IFERROR(SQRT(2*(F87-F86)^2/(F87+F86)),"")</f>
        <v>0.22979399584857</v>
      </c>
      <c r="G89" s="76" t="n">
        <f aca="false">IFERROR(SQRT(2*(G87-G86)^2/(G87+G86)),"")</f>
        <v>0.615124685229246</v>
      </c>
      <c r="H89" s="76" t="n">
        <f aca="false">IFERROR(SQRT(2*(H87-H86)^2/(H87+H86)),"")</f>
        <v>0.100758544371976</v>
      </c>
      <c r="I89" s="76" t="n">
        <f aca="false">IFERROR(SQRT(2*(I87-I86)^2/(I87+I86)),"")</f>
        <v>0.762000762001143</v>
      </c>
      <c r="J89" s="76" t="n">
        <f aca="false">IFERROR(SQRT(2*(J87-J86)^2/(J87+J86)),"")</f>
        <v>0.648203723552164</v>
      </c>
      <c r="K89" s="76" t="n">
        <f aca="false">IFERROR(SQRT(2*(K87-K86)^2/(K87+K86)),"")</f>
        <v>0.905357460425185</v>
      </c>
      <c r="L89" s="76" t="n">
        <f aca="false">IFERROR(SQRT(2*(L87-L86)^2/(L87+L86)),"")</f>
        <v>0.867721831274625</v>
      </c>
      <c r="M89" s="76" t="n">
        <f aca="false">IFERROR(SQRT(2*(M87-M86)^2/(M87+M86)),"")</f>
        <v>1.0690449676497</v>
      </c>
      <c r="N89" s="83" t="n">
        <f aca="false">IFERROR(SQRT(2*(N87-N86)^2/(N87+N86)),"")</f>
        <v>0</v>
      </c>
      <c r="O89" s="83" t="n">
        <f aca="false">IFERROR(SQRT(2*(O87-O86)^2/(O87+O86)),"")</f>
        <v>0.330289129537908</v>
      </c>
      <c r="P89" s="83" t="n">
        <f aca="false">IFERROR(SQRT(2*(P87-P86)^2/(P87+P86)),"")</f>
        <v>0.534522483824849</v>
      </c>
      <c r="Q89" s="76" t="n">
        <f aca="false">IFERROR(SQRT(2*(Q87-Q86)^2/(Q87+Q86)),"")</f>
        <v>0.755928946018454</v>
      </c>
      <c r="R89" s="76" t="n">
        <f aca="false">IFERROR(SQRT(2*(R87-R86)^2/(R87+R86)),"")</f>
        <v>0.365148371670111</v>
      </c>
      <c r="S89" s="76" t="n">
        <f aca="false">IFERROR(SQRT(2*(S87-S86)^2/(S87+S86)),"")</f>
        <v>2</v>
      </c>
      <c r="T89" s="76" t="n">
        <f aca="false">IFERROR(SQRT(2*(T87-T86)^2/(T87+T86)),"")</f>
        <v>0.5</v>
      </c>
      <c r="U89" s="76" t="n">
        <f aca="false">IFERROR(SQRT(2*(U87-U86)^2/(U87+U86)),"")</f>
        <v>0</v>
      </c>
      <c r="V89" s="78" t="n">
        <f aca="false">IFERROR(SQRT(2*(V87-V86)^2/(V87+V86)),"")</f>
        <v>0.471404520791032</v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71" t="n">
        <v>46036</v>
      </c>
      <c r="E90" s="72" t="n">
        <v>0.489583333333333</v>
      </c>
      <c r="F90" s="4" t="n">
        <v>313</v>
      </c>
      <c r="G90" s="4" t="n">
        <v>123</v>
      </c>
      <c r="H90" s="4" t="n">
        <v>111</v>
      </c>
      <c r="I90" s="4" t="n">
        <v>38</v>
      </c>
      <c r="J90" s="4" t="n">
        <v>41</v>
      </c>
      <c r="K90" s="5" t="n">
        <v>16</v>
      </c>
      <c r="L90" s="5" t="n">
        <v>92</v>
      </c>
      <c r="M90" s="5" t="n">
        <v>15</v>
      </c>
      <c r="N90" s="5" t="n">
        <v>18</v>
      </c>
      <c r="O90" s="5" t="n">
        <v>82</v>
      </c>
      <c r="P90" s="5" t="n">
        <v>11</v>
      </c>
      <c r="Q90" s="5" t="n">
        <v>6</v>
      </c>
      <c r="R90" s="5" t="n">
        <v>15</v>
      </c>
      <c r="S90" s="5" t="n">
        <v>17</v>
      </c>
      <c r="T90" s="5" t="n">
        <v>6</v>
      </c>
      <c r="U90" s="5" t="n">
        <v>17</v>
      </c>
      <c r="V90" s="5" t="n">
        <v>18</v>
      </c>
    </row>
    <row r="91" customFormat="false" ht="13.5" hidden="false" customHeight="true" outlineLevel="0" collapsed="false">
      <c r="A91" s="68"/>
      <c r="B91" s="69"/>
      <c r="C91" s="5" t="s">
        <v>548</v>
      </c>
      <c r="D91" s="71"/>
      <c r="E91" s="71"/>
      <c r="F91" s="4" t="n">
        <v>295</v>
      </c>
      <c r="G91" s="4" t="n">
        <v>97</v>
      </c>
      <c r="H91" s="4" t="n">
        <v>116</v>
      </c>
      <c r="I91" s="4" t="n">
        <v>41</v>
      </c>
      <c r="J91" s="4" t="n">
        <v>41</v>
      </c>
      <c r="K91" s="5" t="n">
        <v>16</v>
      </c>
      <c r="L91" s="5" t="n">
        <v>61</v>
      </c>
      <c r="M91" s="5" t="n">
        <v>20</v>
      </c>
      <c r="N91" s="5" t="n">
        <v>16</v>
      </c>
      <c r="O91" s="5" t="n">
        <v>87</v>
      </c>
      <c r="P91" s="5" t="n">
        <v>13</v>
      </c>
      <c r="Q91" s="5" t="n">
        <v>7</v>
      </c>
      <c r="R91" s="5" t="n">
        <v>17</v>
      </c>
      <c r="S91" s="5" t="n">
        <v>17</v>
      </c>
      <c r="T91" s="5" t="n">
        <v>6</v>
      </c>
      <c r="U91" s="5" t="n">
        <v>17</v>
      </c>
      <c r="V91" s="5" t="n">
        <v>18</v>
      </c>
    </row>
    <row r="92" customFormat="false" ht="13.5" hidden="false" customHeight="true" outlineLevel="0" collapsed="false">
      <c r="A92" s="68"/>
      <c r="B92" s="69"/>
      <c r="C92" s="5" t="s">
        <v>549</v>
      </c>
      <c r="D92" s="71"/>
      <c r="E92" s="71"/>
      <c r="F92" s="73" t="n">
        <f aca="false">IFERROR((F91-F90)/F90,"")</f>
        <v>-0.0575079872204473</v>
      </c>
      <c r="G92" s="73" t="n">
        <f aca="false">IFERROR((G91-G90)/G90,"")</f>
        <v>-0.211382113821138</v>
      </c>
      <c r="H92" s="73" t="n">
        <f aca="false">IFERROR((H91-H90)/H90,"")</f>
        <v>0.045045045045045</v>
      </c>
      <c r="I92" s="73" t="n">
        <f aca="false">IFERROR((I91-I90)/I90,"")</f>
        <v>0.0789473684210526</v>
      </c>
      <c r="J92" s="73" t="n">
        <f aca="false">IFERROR((J91-J90)/J90,"")</f>
        <v>0</v>
      </c>
      <c r="K92" s="73" t="n">
        <f aca="false">IFERROR((K91-K90)/K90,"")</f>
        <v>0</v>
      </c>
      <c r="L92" s="73" t="n">
        <f aca="false">IFERROR((L91-L90)/L90,"")</f>
        <v>-0.33695652173913</v>
      </c>
      <c r="M92" s="73" t="n">
        <f aca="false">IFERROR((M91-M90)/M90,"")</f>
        <v>0.333333333333333</v>
      </c>
      <c r="N92" s="73" t="n">
        <f aca="false">IFERROR((N91-N90)/N90,"")</f>
        <v>-0.111111111111111</v>
      </c>
      <c r="O92" s="73" t="n">
        <f aca="false">IFERROR((O91-O90)/O90,"")</f>
        <v>0.0609756097560976</v>
      </c>
      <c r="P92" s="73" t="n">
        <f aca="false">IFERROR((P91-P90)/P90,"")</f>
        <v>0.181818181818182</v>
      </c>
      <c r="Q92" s="73" t="n">
        <f aca="false">IFERROR((Q91-Q90)/Q90,"")</f>
        <v>0.166666666666667</v>
      </c>
      <c r="R92" s="73" t="n">
        <f aca="false">IFERROR((R91-R90)/R90,"")</f>
        <v>0.133333333333333</v>
      </c>
      <c r="S92" s="73" t="n">
        <f aca="false">IFERROR((S91-S90)/S90,"")</f>
        <v>0</v>
      </c>
      <c r="T92" s="73" t="n">
        <f aca="false">IFERROR((T91-T90)/T90,"")</f>
        <v>0</v>
      </c>
      <c r="U92" s="73" t="n">
        <f aca="false">IFERROR((U91-U90)/U90,"")</f>
        <v>0</v>
      </c>
      <c r="V92" s="73" t="n">
        <f aca="false">IFERROR((V91-V90)/V90,"")</f>
        <v>0</v>
      </c>
    </row>
    <row r="93" customFormat="false" ht="13.5" hidden="false" customHeight="true" outlineLevel="0" collapsed="false">
      <c r="A93" s="68"/>
      <c r="B93" s="69"/>
      <c r="C93" s="75" t="s">
        <v>550</v>
      </c>
      <c r="D93" s="71"/>
      <c r="E93" s="71"/>
      <c r="F93" s="76" t="n">
        <f aca="false">IFERROR(SQRT(2*(F91-F90)^2/(F91+F90)),"")</f>
        <v>1.03237080241753</v>
      </c>
      <c r="G93" s="76" t="n">
        <f aca="false">IFERROR(SQRT(2*(G91-G90)^2/(G91+G90)),"")</f>
        <v>2.47900273203854</v>
      </c>
      <c r="H93" s="76" t="n">
        <f aca="false">IFERROR(SQRT(2*(H91-H90)^2/(H91+H90)),"")</f>
        <v>0.469323254463932</v>
      </c>
      <c r="I93" s="76" t="n">
        <f aca="false">IFERROR(SQRT(2*(I91-I90)^2/(I91+I90)),"")</f>
        <v>0.477334370505438</v>
      </c>
      <c r="J93" s="76" t="n">
        <f aca="false">IFERROR(SQRT(2*(J91-J90)^2/(J91+J90)),"")</f>
        <v>0</v>
      </c>
      <c r="K93" s="76" t="n">
        <f aca="false">IFERROR(SQRT(2*(K91-K90)^2/(K91+K90)),"")</f>
        <v>0</v>
      </c>
      <c r="L93" s="76" t="n">
        <f aca="false">IFERROR(SQRT(2*(L91-L90)^2/(L91+L90)),"")</f>
        <v>3.54430409294518</v>
      </c>
      <c r="M93" s="76" t="n">
        <f aca="false">IFERROR(SQRT(2*(M91-M90)^2/(M91+M90)),"")</f>
        <v>1.19522860933439</v>
      </c>
      <c r="N93" s="83" t="n">
        <f aca="false">IFERROR(SQRT(2*(N91-N90)^2/(N91+N90)),"")</f>
        <v>0.485071250072666</v>
      </c>
      <c r="O93" s="83" t="n">
        <f aca="false">IFERROR(SQRT(2*(O91-O90)^2/(O91+O90)),"")</f>
        <v>0.543928293220421</v>
      </c>
      <c r="P93" s="83" t="n">
        <f aca="false">IFERROR(SQRT(2*(P91-P90)^2/(P91+P90)),"")</f>
        <v>0.577350269189626</v>
      </c>
      <c r="Q93" s="76" t="n">
        <f aca="false">IFERROR(SQRT(2*(Q91-Q90)^2/(Q91+Q90)),"")</f>
        <v>0.392232270276368</v>
      </c>
      <c r="R93" s="76" t="n">
        <f aca="false">IFERROR(SQRT(2*(R91-R90)^2/(R91+R90)),"")</f>
        <v>0.5</v>
      </c>
      <c r="S93" s="76" t="n">
        <f aca="false">IFERROR(SQRT(2*(S91-S90)^2/(S91+S90)),"")</f>
        <v>0</v>
      </c>
      <c r="T93" s="76" t="n">
        <f aca="false">IFERROR(SQRT(2*(T91-T90)^2/(T91+T90)),"")</f>
        <v>0</v>
      </c>
      <c r="U93" s="76" t="n">
        <f aca="false">IFERROR(SQRT(2*(U91-U90)^2/(U91+U90)),"")</f>
        <v>0</v>
      </c>
      <c r="V93" s="78" t="n">
        <f aca="false">IFERROR(SQRT(2*(V91-V90)^2/(V91+V90)),"")</f>
        <v>0</v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N94" s="4"/>
      <c r="O94" s="4"/>
      <c r="P94" s="4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5" t="s">
        <v>548</v>
      </c>
      <c r="D95" s="81"/>
      <c r="E95" s="81"/>
      <c r="F95" s="5"/>
      <c r="G95" s="5"/>
      <c r="H95" s="5"/>
      <c r="I95" s="5"/>
      <c r="J95" s="5"/>
      <c r="K95" s="5"/>
      <c r="L95" s="5"/>
      <c r="M95" s="5"/>
      <c r="N95" s="4"/>
      <c r="O95" s="4"/>
      <c r="P95" s="4"/>
      <c r="Q95" s="5"/>
      <c r="R95" s="5"/>
      <c r="S95" s="5"/>
      <c r="T95" s="5"/>
      <c r="U95" s="5"/>
      <c r="V95" s="82"/>
    </row>
    <row r="96" customFormat="false" ht="13.5" hidden="false" customHeight="true" outlineLevel="0" collapsed="false">
      <c r="A96" s="68"/>
      <c r="B96" s="69"/>
      <c r="C96" s="5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73" t="str">
        <f aca="false">IFERROR((N95-N94)/N94,"")</f>
        <v/>
      </c>
      <c r="O96" s="73" t="str">
        <f aca="false">IFERROR((O95-O94)/O94,"")</f>
        <v/>
      </c>
      <c r="P96" s="73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3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71" t="n">
        <v>46030</v>
      </c>
      <c r="E98" s="72" t="n">
        <v>0.322916666666667</v>
      </c>
      <c r="F98" s="4" t="n">
        <v>505</v>
      </c>
      <c r="G98" s="4" t="n">
        <v>302</v>
      </c>
      <c r="H98" s="4" t="n">
        <v>131</v>
      </c>
      <c r="I98" s="4" t="n">
        <v>72</v>
      </c>
      <c r="J98" s="4" t="n">
        <v>0</v>
      </c>
      <c r="K98" s="5" t="n">
        <v>1</v>
      </c>
      <c r="L98" s="5" t="n">
        <v>275</v>
      </c>
      <c r="M98" s="5" t="n">
        <v>26</v>
      </c>
      <c r="N98" s="5" t="n">
        <v>16</v>
      </c>
      <c r="O98" s="5" t="n">
        <v>115</v>
      </c>
      <c r="P98" s="5" t="n">
        <v>0</v>
      </c>
      <c r="Q98" s="5" t="n">
        <v>33</v>
      </c>
      <c r="R98" s="5" t="n">
        <v>3</v>
      </c>
      <c r="S98" s="5" t="n">
        <v>36</v>
      </c>
      <c r="T98" s="5" t="n">
        <f aca="false">SUM(T94:T97)</f>
        <v>0</v>
      </c>
      <c r="U98" s="5" t="n">
        <f aca="false">SUM(U94:U97)</f>
        <v>0</v>
      </c>
      <c r="V98" s="5" t="n">
        <f aca="false">SUM(V94:V97)</f>
        <v>0</v>
      </c>
    </row>
    <row r="99" customFormat="false" ht="13.5" hidden="false" customHeight="true" outlineLevel="0" collapsed="false">
      <c r="A99" s="68"/>
      <c r="B99" s="69"/>
      <c r="C99" s="5" t="s">
        <v>548</v>
      </c>
      <c r="D99" s="71"/>
      <c r="E99" s="71"/>
      <c r="F99" s="4" t="n">
        <v>535</v>
      </c>
      <c r="G99" s="4" t="n">
        <v>322</v>
      </c>
      <c r="H99" s="4" t="n">
        <v>152</v>
      </c>
      <c r="I99" s="4" t="n">
        <v>61</v>
      </c>
      <c r="J99" s="4" t="n">
        <v>0</v>
      </c>
      <c r="K99" s="5" t="n">
        <v>2</v>
      </c>
      <c r="L99" s="5" t="n">
        <v>289</v>
      </c>
      <c r="M99" s="5" t="n">
        <v>31</v>
      </c>
      <c r="N99" s="5" t="n">
        <v>14</v>
      </c>
      <c r="O99" s="5" t="n">
        <v>138</v>
      </c>
      <c r="P99" s="5" t="n">
        <f aca="false">SUM(P95:P98)</f>
        <v>0</v>
      </c>
      <c r="Q99" s="5" t="n">
        <v>30</v>
      </c>
      <c r="R99" s="5" t="n">
        <f aca="false">SUM(R95:R98)</f>
        <v>3</v>
      </c>
      <c r="S99" s="5" t="n">
        <v>31</v>
      </c>
      <c r="T99" s="5" t="n">
        <f aca="false">SUM(T95:T98)</f>
        <v>0</v>
      </c>
      <c r="U99" s="5" t="n">
        <f aca="false">SUM(U95:U98)</f>
        <v>0</v>
      </c>
      <c r="V99" s="5" t="n">
        <f aca="false">SUM(V95:V98)</f>
        <v>0</v>
      </c>
    </row>
    <row r="100" customFormat="false" ht="13.5" hidden="false" customHeight="true" outlineLevel="0" collapsed="false">
      <c r="A100" s="68"/>
      <c r="B100" s="69"/>
      <c r="C100" s="5" t="s">
        <v>549</v>
      </c>
      <c r="D100" s="71"/>
      <c r="E100" s="71"/>
      <c r="F100" s="73" t="n">
        <f aca="false">IFERROR((F99-F98)/F98,"")</f>
        <v>0.0594059405940594</v>
      </c>
      <c r="G100" s="73" t="n">
        <f aca="false">IFERROR((G99-G98)/G98,"")</f>
        <v>0.0662251655629139</v>
      </c>
      <c r="H100" s="73" t="n">
        <f aca="false">IFERROR((H99-H98)/H98,"")</f>
        <v>0.16030534351145</v>
      </c>
      <c r="I100" s="73" t="n">
        <f aca="false">IFERROR((I99-I98)/I98,"")</f>
        <v>-0.152777777777778</v>
      </c>
      <c r="J100" s="73" t="str">
        <f aca="false">IFERROR((J99-J98)/J98,"")</f>
        <v/>
      </c>
      <c r="K100" s="73" t="n">
        <f aca="false">IFERROR((K99-K98)/K98,"")</f>
        <v>1</v>
      </c>
      <c r="L100" s="73" t="n">
        <f aca="false">IFERROR((L99-L98)/L98,"")</f>
        <v>0.0509090909090909</v>
      </c>
      <c r="M100" s="73" t="n">
        <f aca="false">IFERROR((M99-M98)/M98,"")</f>
        <v>0.192307692307692</v>
      </c>
      <c r="N100" s="73" t="n">
        <f aca="false">IFERROR((N99-N98)/N98,"")</f>
        <v>-0.125</v>
      </c>
      <c r="O100" s="73" t="n">
        <f aca="false">IFERROR((O99-O98)/O98,"")</f>
        <v>0.2</v>
      </c>
      <c r="P100" s="73" t="str">
        <f aca="false">IFERROR((P99-P98)/P98,"")</f>
        <v/>
      </c>
      <c r="Q100" s="73" t="n">
        <f aca="false">IFERROR((Q99-Q98)/Q98,"")</f>
        <v>-0.0909090909090909</v>
      </c>
      <c r="R100" s="73" t="n">
        <f aca="false">IFERROR((R99-R98)/R98,"")</f>
        <v>0</v>
      </c>
      <c r="S100" s="73" t="n">
        <f aca="false">IFERROR((S99-S98)/S98,"")</f>
        <v>-0.138888888888889</v>
      </c>
      <c r="T100" s="73" t="str">
        <f aca="false">IFERROR((T99-T98)/T98,"")</f>
        <v/>
      </c>
      <c r="U100" s="73" t="str">
        <f aca="false">IFERROR((U99-U98)/U98,"")</f>
        <v/>
      </c>
      <c r="V100" s="73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71"/>
      <c r="E101" s="71"/>
      <c r="F101" s="76" t="n">
        <f aca="false">IFERROR(SQRT(2*(F99-F98)^2/(F99+F98)),"")</f>
        <v>1.31558702896054</v>
      </c>
      <c r="G101" s="76" t="n">
        <f aca="false">IFERROR(SQRT(2*(G99-G98)^2/(G99+G98)),"")</f>
        <v>1.1322770341446</v>
      </c>
      <c r="H101" s="76" t="n">
        <f aca="false">IFERROR(SQRT(2*(H99-H98)^2/(H99+H98)),"")</f>
        <v>1.76539167717863</v>
      </c>
      <c r="I101" s="76" t="n">
        <f aca="false">IFERROR(SQRT(2*(I99-I98)^2/(I99+I98)),"")</f>
        <v>1.34890654686692</v>
      </c>
      <c r="J101" s="76" t="str">
        <f aca="false">IFERROR(SQRT(2*(J99-J98)^2/(J99+J98)),"")</f>
        <v/>
      </c>
      <c r="K101" s="76" t="n">
        <f aca="false">IFERROR(SQRT(2*(K99-K98)^2/(K99+K98)),"")</f>
        <v>0.816496580927726</v>
      </c>
      <c r="L101" s="76" t="n">
        <f aca="false">IFERROR(SQRT(2*(L99-L98)^2/(L99+L98)),"")</f>
        <v>0.833687867845579</v>
      </c>
      <c r="M101" s="76" t="n">
        <f aca="false">IFERROR(SQRT(2*(M99-M98)^2/(M99+M98)),"")</f>
        <v>0.936585811581694</v>
      </c>
      <c r="N101" s="83" t="n">
        <f aca="false">IFERROR(SQRT(2*(N99-N98)^2/(N99+N98)),"")</f>
        <v>0.516397779494322</v>
      </c>
      <c r="O101" s="83" t="n">
        <f aca="false">IFERROR(SQRT(2*(O99-O98)^2/(O99+O98)),"")</f>
        <v>2.04494943258218</v>
      </c>
      <c r="P101" s="83" t="str">
        <f aca="false">IFERROR(SQRT(2*(P99-P98)^2/(P99+P98)),"")</f>
        <v/>
      </c>
      <c r="Q101" s="76" t="n">
        <f aca="false">IFERROR(SQRT(2*(Q99-Q98)^2/(Q99+Q98)),"")</f>
        <v>0.534522483824849</v>
      </c>
      <c r="R101" s="76" t="n">
        <f aca="false">IFERROR(SQRT(2*(R99-R98)^2/(R99+R98)),"")</f>
        <v>0</v>
      </c>
      <c r="S101" s="76" t="n">
        <f aca="false">IFERROR(SQRT(2*(S99-S98)^2/(S99+S98)),"")</f>
        <v>0.86386842558136</v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71" t="n">
        <v>46031</v>
      </c>
      <c r="E102" s="72" t="n">
        <v>0.354166666666667</v>
      </c>
      <c r="F102" s="4" t="n">
        <v>213</v>
      </c>
      <c r="G102" s="4" t="n">
        <v>62</v>
      </c>
      <c r="H102" s="4" t="n">
        <v>37</v>
      </c>
      <c r="I102" s="4" t="n">
        <v>43</v>
      </c>
      <c r="J102" s="4" t="n">
        <v>72</v>
      </c>
      <c r="K102" s="5" t="n">
        <v>5</v>
      </c>
      <c r="L102" s="5" t="n">
        <v>38</v>
      </c>
      <c r="M102" s="5" t="n">
        <v>19</v>
      </c>
      <c r="N102" s="5" t="n">
        <v>7</v>
      </c>
      <c r="O102" s="5" t="n">
        <v>21</v>
      </c>
      <c r="P102" s="5" t="n">
        <v>9</v>
      </c>
      <c r="Q102" s="5" t="n">
        <v>7</v>
      </c>
      <c r="R102" s="5" t="n">
        <v>29</v>
      </c>
      <c r="S102" s="5" t="n">
        <v>6</v>
      </c>
      <c r="T102" s="5" t="n">
        <v>10</v>
      </c>
      <c r="U102" s="5" t="n">
        <v>56</v>
      </c>
      <c r="V102" s="5" t="n">
        <v>6</v>
      </c>
    </row>
    <row r="103" customFormat="false" ht="13.5" hidden="false" customHeight="true" outlineLevel="0" collapsed="false">
      <c r="A103" s="68"/>
      <c r="B103" s="69"/>
      <c r="C103" s="5" t="s">
        <v>548</v>
      </c>
      <c r="D103" s="71"/>
      <c r="E103" s="71"/>
      <c r="F103" s="4" t="n">
        <v>206</v>
      </c>
      <c r="G103" s="4" t="n">
        <v>63</v>
      </c>
      <c r="H103" s="4" t="n">
        <v>31</v>
      </c>
      <c r="I103" s="4" t="n">
        <v>51</v>
      </c>
      <c r="J103" s="4" t="n">
        <v>61</v>
      </c>
      <c r="K103" s="5" t="n">
        <v>5</v>
      </c>
      <c r="L103" s="5" t="n">
        <v>44</v>
      </c>
      <c r="M103" s="5" t="n">
        <v>14</v>
      </c>
      <c r="N103" s="5" t="n">
        <v>6</v>
      </c>
      <c r="O103" s="5" t="n">
        <v>21</v>
      </c>
      <c r="P103" s="5" t="n">
        <v>4</v>
      </c>
      <c r="Q103" s="5" t="n">
        <v>9</v>
      </c>
      <c r="R103" s="5" t="n">
        <v>35</v>
      </c>
      <c r="S103" s="5" t="n">
        <v>7</v>
      </c>
      <c r="T103" s="5" t="n">
        <v>10</v>
      </c>
      <c r="U103" s="5" t="n">
        <v>51</v>
      </c>
      <c r="V103" s="5" t="n">
        <v>0</v>
      </c>
    </row>
    <row r="104" customFormat="false" ht="13.5" hidden="false" customHeight="true" outlineLevel="0" collapsed="false">
      <c r="A104" s="68"/>
      <c r="B104" s="69"/>
      <c r="C104" s="5" t="s">
        <v>549</v>
      </c>
      <c r="D104" s="71"/>
      <c r="E104" s="71"/>
      <c r="F104" s="73" t="n">
        <f aca="false">IFERROR((F103-F102)/F102,"")</f>
        <v>-0.0328638497652582</v>
      </c>
      <c r="G104" s="73" t="n">
        <f aca="false">IFERROR((G103-G102)/G102,"")</f>
        <v>0.0161290322580645</v>
      </c>
      <c r="H104" s="73" t="n">
        <f aca="false">IFERROR((H103-H102)/H102,"")</f>
        <v>-0.162162162162162</v>
      </c>
      <c r="I104" s="73" t="n">
        <f aca="false">IFERROR((I103-I102)/I102,"")</f>
        <v>0.186046511627907</v>
      </c>
      <c r="J104" s="73" t="n">
        <f aca="false">IFERROR((J103-J102)/J102,"")</f>
        <v>-0.152777777777778</v>
      </c>
      <c r="K104" s="73" t="n">
        <f aca="false">IFERROR((K103-K102)/K102,"")</f>
        <v>0</v>
      </c>
      <c r="L104" s="73" t="n">
        <f aca="false">IFERROR((L103-L102)/L102,"")</f>
        <v>0.157894736842105</v>
      </c>
      <c r="M104" s="73" t="n">
        <f aca="false">IFERROR((M103-M102)/M102,"")</f>
        <v>-0.263157894736842</v>
      </c>
      <c r="N104" s="73" t="n">
        <f aca="false">IFERROR((N103-N102)/N102,"")</f>
        <v>-0.142857142857143</v>
      </c>
      <c r="O104" s="73" t="n">
        <f aca="false">IFERROR((O103-O102)/O102,"")</f>
        <v>0</v>
      </c>
      <c r="P104" s="73" t="n">
        <f aca="false">IFERROR((P103-P102)/P102,"")</f>
        <v>-0.555555555555556</v>
      </c>
      <c r="Q104" s="73" t="n">
        <f aca="false">IFERROR((Q103-Q102)/Q102,"")</f>
        <v>0.285714285714286</v>
      </c>
      <c r="R104" s="73" t="n">
        <f aca="false">IFERROR((R103-R102)/R102,"")</f>
        <v>0.206896551724138</v>
      </c>
      <c r="S104" s="73" t="n">
        <f aca="false">IFERROR((S103-S102)/S102,"")</f>
        <v>0.166666666666667</v>
      </c>
      <c r="T104" s="73" t="n">
        <f aca="false">IFERROR((T103-T102)/T102,"")</f>
        <v>0</v>
      </c>
      <c r="U104" s="73" t="n">
        <f aca="false">IFERROR((U103-U102)/U102,"")</f>
        <v>-0.0892857142857143</v>
      </c>
      <c r="V104" s="73" t="n">
        <f aca="false">IFERROR((V103-V102)/V102,"")</f>
        <v>-1</v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71"/>
      <c r="E105" s="71"/>
      <c r="F105" s="76" t="n">
        <f aca="false">IFERROR(SQRT(2*(F103-F102)^2/(F103+F102)),"")</f>
        <v>0.483621975097427</v>
      </c>
      <c r="G105" s="76" t="n">
        <f aca="false">IFERROR(SQRT(2*(G103-G102)^2/(G103+G102)),"")</f>
        <v>0.126491106406735</v>
      </c>
      <c r="H105" s="76" t="n">
        <f aca="false">IFERROR(SQRT(2*(H103-H102)^2/(H103+H102)),"")</f>
        <v>1.02899151085505</v>
      </c>
      <c r="I105" s="76" t="n">
        <f aca="false">IFERROR(SQRT(2*(I103-I102)^2/(I103+I102)),"")</f>
        <v>1.16691993198316</v>
      </c>
      <c r="J105" s="76" t="n">
        <f aca="false">IFERROR(SQRT(2*(J103-J102)^2/(J103+J102)),"")</f>
        <v>1.34890654686692</v>
      </c>
      <c r="K105" s="76" t="n">
        <f aca="false">IFERROR(SQRT(2*(K103-K102)^2/(K103+K102)),"")</f>
        <v>0</v>
      </c>
      <c r="L105" s="76" t="n">
        <f aca="false">IFERROR(SQRT(2*(L103-L102)^2/(L103+L102)),"")</f>
        <v>0.937042571331636</v>
      </c>
      <c r="M105" s="76" t="n">
        <f aca="false">IFERROR(SQRT(2*(M103-M102)^2/(M103+M102)),"")</f>
        <v>1.23091490979333</v>
      </c>
      <c r="N105" s="83" t="n">
        <f aca="false">IFERROR(SQRT(2*(N103-N102)^2/(N103+N102)),"")</f>
        <v>0.392232270276368</v>
      </c>
      <c r="O105" s="83" t="n">
        <f aca="false">IFERROR(SQRT(2*(O103-O102)^2/(O103+O102)),"")</f>
        <v>0</v>
      </c>
      <c r="P105" s="83" t="n">
        <f aca="false">IFERROR(SQRT(2*(P103-P102)^2/(P103+P102)),"")</f>
        <v>1.96116135138184</v>
      </c>
      <c r="Q105" s="76" t="n">
        <f aca="false">IFERROR(SQRT(2*(Q103-Q102)^2/(Q103+Q102)),"")</f>
        <v>0.707106781186548</v>
      </c>
      <c r="R105" s="76" t="n">
        <f aca="false">IFERROR(SQRT(2*(R103-R102)^2/(R103+R102)),"")</f>
        <v>1.06066017177982</v>
      </c>
      <c r="S105" s="76" t="n">
        <f aca="false">IFERROR(SQRT(2*(S103-S102)^2/(S103+S102)),"")</f>
        <v>0.392232270276368</v>
      </c>
      <c r="T105" s="76" t="n">
        <f aca="false">IFERROR(SQRT(2*(T103-T102)^2/(T103+T102)),"")</f>
        <v>0</v>
      </c>
      <c r="U105" s="76" t="n">
        <f aca="false">IFERROR(SQRT(2*(U103-U102)^2/(U103+U102)),"")</f>
        <v>0.683585927024663</v>
      </c>
      <c r="V105" s="78" t="n">
        <f aca="false">IFERROR(SQRT(2*(V103-V102)^2/(V103+V102)),"")</f>
        <v>3.46410161513775</v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 t="n">
        <v>478</v>
      </c>
      <c r="G106" s="70" t="n">
        <v>190</v>
      </c>
      <c r="H106" s="70" t="n">
        <v>174</v>
      </c>
      <c r="I106" s="70" t="n">
        <v>3</v>
      </c>
      <c r="J106" s="70" t="n">
        <v>111</v>
      </c>
      <c r="K106" s="5" t="n">
        <v>41</v>
      </c>
      <c r="L106" s="5" t="n">
        <v>149</v>
      </c>
      <c r="M106" s="5" t="n">
        <v>0</v>
      </c>
      <c r="N106" s="5" t="n">
        <v>7</v>
      </c>
      <c r="O106" s="5" t="n">
        <v>102</v>
      </c>
      <c r="P106" s="5" t="n">
        <v>65</v>
      </c>
      <c r="Q106" s="5" t="n">
        <v>0</v>
      </c>
      <c r="R106" s="5" t="n">
        <v>1</v>
      </c>
      <c r="S106" s="5" t="n">
        <v>2</v>
      </c>
      <c r="T106" s="5" t="n">
        <v>56</v>
      </c>
      <c r="U106" s="5" t="n">
        <v>2</v>
      </c>
      <c r="V106" s="5" t="n">
        <v>53</v>
      </c>
    </row>
    <row r="107" customFormat="false" ht="13.5" hidden="false" customHeight="true" outlineLevel="0" collapsed="false">
      <c r="A107" s="68"/>
      <c r="B107" s="69"/>
      <c r="C107" s="5" t="s">
        <v>548</v>
      </c>
      <c r="D107" s="81"/>
      <c r="E107" s="81"/>
      <c r="F107" s="5" t="n">
        <v>491</v>
      </c>
      <c r="G107" s="5" t="n">
        <v>191</v>
      </c>
      <c r="H107" s="5" t="n">
        <v>180</v>
      </c>
      <c r="I107" s="5" t="n">
        <v>4</v>
      </c>
      <c r="J107" s="5" t="n">
        <v>116</v>
      </c>
      <c r="K107" s="5" t="n">
        <v>39</v>
      </c>
      <c r="L107" s="5" t="n">
        <v>152</v>
      </c>
      <c r="M107" s="5" t="n">
        <f aca="false">SUM(M103:M106)</f>
        <v>14.9677570150565</v>
      </c>
      <c r="N107" s="5" t="n">
        <v>9</v>
      </c>
      <c r="O107" s="5" t="n">
        <v>107</v>
      </c>
      <c r="P107" s="5" t="n">
        <v>64</v>
      </c>
      <c r="Q107" s="5" t="n">
        <f aca="false">SUM(Q103:Q106)</f>
        <v>9.99282106690083</v>
      </c>
      <c r="R107" s="5" t="n">
        <v>2</v>
      </c>
      <c r="S107" s="5" t="n">
        <v>2</v>
      </c>
      <c r="T107" s="5" t="n">
        <v>60</v>
      </c>
      <c r="U107" s="5" t="n">
        <v>1</v>
      </c>
      <c r="V107" s="5" t="n">
        <v>55</v>
      </c>
    </row>
    <row r="108" customFormat="false" ht="13.5" hidden="false" customHeight="true" outlineLevel="0" collapsed="false">
      <c r="A108" s="68"/>
      <c r="B108" s="69"/>
      <c r="C108" s="5" t="s">
        <v>549</v>
      </c>
      <c r="D108" s="81"/>
      <c r="E108" s="81"/>
      <c r="F108" s="73" t="n">
        <f aca="false">IFERROR((F107-F106)/F106,"")</f>
        <v>0.0271966527196653</v>
      </c>
      <c r="G108" s="73" t="n">
        <f aca="false">IFERROR((G107-G106)/G106,"")</f>
        <v>0.00526315789473684</v>
      </c>
      <c r="H108" s="73" t="n">
        <f aca="false">IFERROR((H107-H106)/H106,"")</f>
        <v>0.0344827586206897</v>
      </c>
      <c r="I108" s="73" t="n">
        <f aca="false">IFERROR((I107-I106)/I106,"")</f>
        <v>0.333333333333333</v>
      </c>
      <c r="J108" s="73" t="n">
        <f aca="false">IFERROR((J107-J106)/J106,"")</f>
        <v>0.045045045045045</v>
      </c>
      <c r="K108" s="73" t="n">
        <f aca="false">IFERROR((K107-K106)/K106,"")</f>
        <v>-0.0487804878048781</v>
      </c>
      <c r="L108" s="73" t="n">
        <f aca="false">IFERROR((L107-L106)/L106,"")</f>
        <v>0.0201342281879195</v>
      </c>
      <c r="M108" s="73" t="str">
        <f aca="false">IFERROR((M107-M106)/M106,"")</f>
        <v/>
      </c>
      <c r="N108" s="73" t="n">
        <f aca="false">IFERROR((N107-N106)/N106,"")</f>
        <v>0.285714285714286</v>
      </c>
      <c r="O108" s="73" t="n">
        <f aca="false">IFERROR((O107-O106)/O106,"")</f>
        <v>0.0490196078431373</v>
      </c>
      <c r="P108" s="73" t="n">
        <f aca="false">IFERROR((P107-P106)/P106,"")</f>
        <v>-0.0153846153846154</v>
      </c>
      <c r="Q108" s="73" t="str">
        <f aca="false">IFERROR((Q107-Q106)/Q106,"")</f>
        <v/>
      </c>
      <c r="R108" s="73" t="n">
        <f aca="false">IFERROR((R107-R106)/R106,"")</f>
        <v>1</v>
      </c>
      <c r="S108" s="73" t="n">
        <f aca="false">IFERROR((S107-S106)/S106,"")</f>
        <v>0</v>
      </c>
      <c r="T108" s="73" t="n">
        <f aca="false">IFERROR((T107-T106)/T106,"")</f>
        <v>0.0714285714285714</v>
      </c>
      <c r="U108" s="73" t="n">
        <f aca="false">IFERROR((U107-U106)/U106,"")</f>
        <v>-0.5</v>
      </c>
      <c r="V108" s="73" t="n">
        <f aca="false">IFERROR((V107-V106)/V106,"")</f>
        <v>0.0377358490566038</v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n">
        <f aca="false">IFERROR(SQRT(2*(F107-F106)^2/(F107+F106)),"")</f>
        <v>0.590604105551531</v>
      </c>
      <c r="G109" s="76" t="n">
        <f aca="false">IFERROR(SQRT(2*(G107-G106)^2/(G107+G106)),"")</f>
        <v>0.0724523556002218</v>
      </c>
      <c r="H109" s="76" t="n">
        <f aca="false">IFERROR(SQRT(2*(H107-H106)^2/(H107+H106)),"")</f>
        <v>0.450987616801697</v>
      </c>
      <c r="I109" s="76" t="n">
        <f aca="false">IFERROR(SQRT(2*(I107-I106)^2/(I107+I106)),"")</f>
        <v>0.534522483824849</v>
      </c>
      <c r="J109" s="76" t="n">
        <f aca="false">IFERROR(SQRT(2*(J107-J106)^2/(J107+J106)),"")</f>
        <v>0.469323254463932</v>
      </c>
      <c r="K109" s="76" t="n">
        <f aca="false">IFERROR(SQRT(2*(K107-K106)^2/(K107+K106)),"")</f>
        <v>0.316227766016838</v>
      </c>
      <c r="L109" s="76" t="n">
        <f aca="false">IFERROR(SQRT(2*(L107-L106)^2/(L107+L106)),"")</f>
        <v>0.244541743781767</v>
      </c>
      <c r="M109" s="76" t="n">
        <f aca="false">IFERROR(SQRT(2*(M107-M106)^2/(M107+M106)),"")</f>
        <v>5.47133567148946</v>
      </c>
      <c r="N109" s="77" t="n">
        <f aca="false">IFERROR(SQRT(2*(N107-N106)^2/(N107+N106)),"")</f>
        <v>0.707106781186548</v>
      </c>
      <c r="O109" s="77" t="n">
        <f aca="false">IFERROR(SQRT(2*(O107-O106)^2/(O107+O106)),"")</f>
        <v>0.489115988044519</v>
      </c>
      <c r="P109" s="77" t="n">
        <f aca="false">IFERROR(SQRT(2*(P107-P106)^2/(P107+P106)),"")</f>
        <v>0.124514561272938</v>
      </c>
      <c r="Q109" s="76" t="n">
        <f aca="false">IFERROR(SQRT(2*(Q107-Q106)^2/(Q107+Q106)),"")</f>
        <v>4.47053040855352</v>
      </c>
      <c r="R109" s="76" t="n">
        <f aca="false">IFERROR(SQRT(2*(R107-R106)^2/(R107+R106)),"")</f>
        <v>0.816496580927726</v>
      </c>
      <c r="S109" s="76" t="n">
        <f aca="false">IFERROR(SQRT(2*(S107-S106)^2/(S107+S106)),"")</f>
        <v>0</v>
      </c>
      <c r="T109" s="76" t="n">
        <f aca="false">IFERROR(SQRT(2*(T107-T106)^2/(T107+T106)),"")</f>
        <v>0.52522573143889</v>
      </c>
      <c r="U109" s="76" t="n">
        <f aca="false">IFERROR(SQRT(2*(U107-U106)^2/(U107+U106)),"")</f>
        <v>0.816496580927726</v>
      </c>
      <c r="V109" s="78" t="n">
        <f aca="false">IFERROR(SQRT(2*(V107-V106)^2/(V107+V106)),"")</f>
        <v>0.272165526975909</v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 t="n">
        <v>46098</v>
      </c>
      <c r="E110" s="72" t="n">
        <v>0.625</v>
      </c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customFormat="false" ht="13.5" hidden="false" customHeight="true" outlineLevel="0" collapsed="false">
      <c r="A111" s="68"/>
      <c r="B111" s="69"/>
      <c r="C111" s="5" t="s">
        <v>548</v>
      </c>
      <c r="D111" s="71"/>
      <c r="E111" s="71"/>
      <c r="F111" s="5"/>
      <c r="G111" s="5"/>
      <c r="H111" s="5"/>
      <c r="I111" s="5"/>
      <c r="J111" s="5"/>
      <c r="K111" s="5"/>
      <c r="L111" s="5"/>
      <c r="M111" s="5"/>
      <c r="N111" s="4"/>
      <c r="O111" s="4"/>
      <c r="P111" s="4"/>
      <c r="Q111" s="5"/>
      <c r="R111" s="5"/>
      <c r="S111" s="5"/>
      <c r="T111" s="5"/>
      <c r="U111" s="5"/>
      <c r="V111" s="82"/>
    </row>
    <row r="112" customFormat="false" ht="13.5" hidden="false" customHeight="true" outlineLevel="0" collapsed="false">
      <c r="A112" s="68"/>
      <c r="B112" s="69"/>
      <c r="C112" s="5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73" t="str">
        <f aca="false">IFERROR((N111-N110)/N110,"")</f>
        <v/>
      </c>
      <c r="O112" s="73" t="str">
        <f aca="false">IFERROR((O111-O110)/O110,"")</f>
        <v/>
      </c>
      <c r="P112" s="73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3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 t="n">
        <v>46099</v>
      </c>
      <c r="E114" s="72" t="n">
        <v>0.625</v>
      </c>
      <c r="F114" s="4" t="n">
        <v>514</v>
      </c>
      <c r="G114" s="4" t="n">
        <v>76</v>
      </c>
      <c r="H114" s="4" t="n">
        <v>31</v>
      </c>
      <c r="I114" s="4" t="n">
        <v>219</v>
      </c>
      <c r="J114" s="4" t="n">
        <v>188</v>
      </c>
      <c r="K114" s="5" t="n">
        <v>54</v>
      </c>
      <c r="L114" s="5" t="n">
        <v>4</v>
      </c>
      <c r="M114" s="5" t="n">
        <v>18</v>
      </c>
      <c r="N114" s="5" t="n">
        <v>6</v>
      </c>
      <c r="O114" s="5" t="n">
        <v>2</v>
      </c>
      <c r="P114" s="5" t="n">
        <v>23</v>
      </c>
      <c r="Q114" s="5" t="n">
        <v>9</v>
      </c>
      <c r="R114" s="5" t="n">
        <v>195</v>
      </c>
      <c r="S114" s="5" t="n">
        <v>15</v>
      </c>
      <c r="T114" s="5" t="n">
        <v>16</v>
      </c>
      <c r="U114" s="5" t="n">
        <v>155</v>
      </c>
      <c r="V114" s="5" t="n">
        <v>17</v>
      </c>
    </row>
    <row r="115" customFormat="false" ht="13.5" hidden="false" customHeight="true" outlineLevel="0" collapsed="false">
      <c r="A115" s="68"/>
      <c r="B115" s="69"/>
      <c r="C115" s="5" t="s">
        <v>548</v>
      </c>
      <c r="D115" s="71"/>
      <c r="E115" s="71"/>
      <c r="F115" s="4" t="n">
        <v>504</v>
      </c>
      <c r="G115" s="4" t="n">
        <v>67</v>
      </c>
      <c r="H115" s="4" t="n">
        <v>31</v>
      </c>
      <c r="I115" s="4" t="n">
        <v>204</v>
      </c>
      <c r="J115" s="4" t="n">
        <v>202</v>
      </c>
      <c r="K115" s="5" t="n">
        <v>45</v>
      </c>
      <c r="L115" s="5" t="n">
        <v>4</v>
      </c>
      <c r="M115" s="5" t="n">
        <v>18</v>
      </c>
      <c r="N115" s="5" t="n">
        <v>6</v>
      </c>
      <c r="O115" s="5" t="n">
        <v>2</v>
      </c>
      <c r="P115" s="5" t="n">
        <v>23</v>
      </c>
      <c r="Q115" s="5" t="n">
        <v>9</v>
      </c>
      <c r="R115" s="5" t="n">
        <v>180</v>
      </c>
      <c r="S115" s="5" t="n">
        <v>15</v>
      </c>
      <c r="T115" s="5" t="n">
        <v>21</v>
      </c>
      <c r="U115" s="5" t="n">
        <v>163</v>
      </c>
      <c r="V115" s="5" t="n">
        <v>18</v>
      </c>
    </row>
    <row r="116" customFormat="false" ht="13.5" hidden="false" customHeight="true" outlineLevel="0" collapsed="false">
      <c r="A116" s="68"/>
      <c r="B116" s="69"/>
      <c r="C116" s="5" t="s">
        <v>549</v>
      </c>
      <c r="D116" s="71"/>
      <c r="E116" s="71"/>
      <c r="F116" s="73" t="n">
        <f aca="false">IFERROR((F115-F114)/F114,"")</f>
        <v>-0.0194552529182879</v>
      </c>
      <c r="G116" s="73" t="n">
        <f aca="false">IFERROR((G115-G114)/G114,"")</f>
        <v>-0.118421052631579</v>
      </c>
      <c r="H116" s="73" t="n">
        <f aca="false">IFERROR((H115-H114)/H114,"")</f>
        <v>0</v>
      </c>
      <c r="I116" s="73" t="n">
        <f aca="false">IFERROR((I115-I114)/I114,"")</f>
        <v>-0.0684931506849315</v>
      </c>
      <c r="J116" s="73" t="n">
        <f aca="false">IFERROR((J115-J114)/J114,"")</f>
        <v>0.074468085106383</v>
      </c>
      <c r="K116" s="73" t="n">
        <f aca="false">IFERROR((K115-K114)/K114,"")</f>
        <v>-0.166666666666667</v>
      </c>
      <c r="L116" s="73" t="n">
        <f aca="false">IFERROR((L115-L114)/L114,"")</f>
        <v>0</v>
      </c>
      <c r="M116" s="73" t="n">
        <f aca="false">IFERROR((M115-M114)/M114,"")</f>
        <v>0</v>
      </c>
      <c r="N116" s="73" t="n">
        <f aca="false">IFERROR((N115-N114)/N114,"")</f>
        <v>0</v>
      </c>
      <c r="O116" s="73" t="n">
        <f aca="false">IFERROR((O115-O114)/O114,"")</f>
        <v>0</v>
      </c>
      <c r="P116" s="73" t="n">
        <f aca="false">IFERROR((P115-P114)/P114,"")</f>
        <v>0</v>
      </c>
      <c r="Q116" s="73" t="n">
        <f aca="false">IFERROR((Q115-Q114)/Q114,"")</f>
        <v>0</v>
      </c>
      <c r="R116" s="73" t="n">
        <f aca="false">IFERROR((R115-R114)/R114,"")</f>
        <v>-0.0769230769230769</v>
      </c>
      <c r="S116" s="73" t="n">
        <f aca="false">IFERROR((S115-S114)/S114,"")</f>
        <v>0</v>
      </c>
      <c r="T116" s="73" t="n">
        <f aca="false">IFERROR((T115-T114)/T114,"")</f>
        <v>0.3125</v>
      </c>
      <c r="U116" s="73" t="n">
        <f aca="false">IFERROR((U115-U114)/U114,"")</f>
        <v>0.0516129032258065</v>
      </c>
      <c r="V116" s="73" t="n">
        <f aca="false">IFERROR((V115-V114)/V114,"")</f>
        <v>0.0588235294117647</v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n">
        <f aca="false">IFERROR(SQRT(2*(F115-F114)^2/(F115+F114)),"")</f>
        <v>0.443242207177936</v>
      </c>
      <c r="G117" s="76" t="n">
        <f aca="false">IFERROR(SQRT(2*(G115-G114)^2/(G115+G114)),"")</f>
        <v>1.06436231278035</v>
      </c>
      <c r="H117" s="76" t="n">
        <f aca="false">IFERROR(SQRT(2*(H115-H114)^2/(H115+H114)),"")</f>
        <v>0</v>
      </c>
      <c r="I117" s="76" t="n">
        <f aca="false">IFERROR(SQRT(2*(I115-I114)^2/(I115+I114)),"")</f>
        <v>1.03142124625879</v>
      </c>
      <c r="J117" s="76" t="n">
        <f aca="false">IFERROR(SQRT(2*(J115-J114)^2/(J115+J114)),"")</f>
        <v>1.00256082365521</v>
      </c>
      <c r="K117" s="76" t="n">
        <f aca="false">IFERROR(SQRT(2*(K115-K114)^2/(K115+K114)),"")</f>
        <v>1.27920429813366</v>
      </c>
      <c r="L117" s="76" t="n">
        <f aca="false">IFERROR(SQRT(2*(L115-L114)^2/(L115+L114)),"")</f>
        <v>0</v>
      </c>
      <c r="M117" s="76" t="n">
        <f aca="false">IFERROR(SQRT(2*(M115-M114)^2/(M115+M114)),"")</f>
        <v>0</v>
      </c>
      <c r="N117" s="77" t="n">
        <f aca="false">IFERROR(SQRT(2*(N115-N114)^2/(N115+N114)),"")</f>
        <v>0</v>
      </c>
      <c r="O117" s="77" t="n">
        <f aca="false">IFERROR(SQRT(2*(O115-O114)^2/(O115+O114)),"")</f>
        <v>0</v>
      </c>
      <c r="P117" s="77" t="n">
        <f aca="false">IFERROR(SQRT(2*(P115-P114)^2/(P115+P114)),"")</f>
        <v>0</v>
      </c>
      <c r="Q117" s="76" t="n">
        <f aca="false">IFERROR(SQRT(2*(Q115-Q114)^2/(Q115+Q114)),"")</f>
        <v>0</v>
      </c>
      <c r="R117" s="76" t="n">
        <f aca="false">IFERROR(SQRT(2*(R115-R114)^2/(R115+R114)),"")</f>
        <v>1.09544511501033</v>
      </c>
      <c r="S117" s="76" t="n">
        <f aca="false">IFERROR(SQRT(2*(S115-S114)^2/(S115+S114)),"")</f>
        <v>0</v>
      </c>
      <c r="T117" s="76" t="n">
        <f aca="false">IFERROR(SQRT(2*(T115-T114)^2/(T115+T114)),"")</f>
        <v>1.16247638743819</v>
      </c>
      <c r="U117" s="76" t="n">
        <f aca="false">IFERROR(SQRT(2*(U115-U114)^2/(U115+U114)),"")</f>
        <v>0.634441268574515</v>
      </c>
      <c r="V117" s="78" t="n">
        <f aca="false">IFERROR(SQRT(2*(V115-V114)^2/(V115+V114)),"")</f>
        <v>0.239045721866879</v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N118" s="4"/>
      <c r="O118" s="4"/>
      <c r="P118" s="4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5" t="s">
        <v>548</v>
      </c>
      <c r="D119" s="81"/>
      <c r="E119" s="81"/>
      <c r="F119" s="5"/>
      <c r="G119" s="5"/>
      <c r="H119" s="5"/>
      <c r="I119" s="5"/>
      <c r="J119" s="5"/>
      <c r="K119" s="5"/>
      <c r="L119" s="5"/>
      <c r="M119" s="5"/>
      <c r="N119" s="4"/>
      <c r="O119" s="4"/>
      <c r="P119" s="4"/>
      <c r="Q119" s="5"/>
      <c r="R119" s="5"/>
      <c r="S119" s="5"/>
      <c r="T119" s="5"/>
      <c r="U119" s="5"/>
      <c r="V119" s="82"/>
    </row>
    <row r="120" customFormat="false" ht="13.5" hidden="false" customHeight="true" outlineLevel="0" collapsed="false">
      <c r="A120" s="68"/>
      <c r="B120" s="69"/>
      <c r="C120" s="5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73" t="str">
        <f aca="false">IFERROR((N119-N118)/N118,"")</f>
        <v/>
      </c>
      <c r="O120" s="73" t="str">
        <f aca="false">IFERROR((O119-O118)/O118,"")</f>
        <v/>
      </c>
      <c r="P120" s="73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3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N122" s="4"/>
      <c r="O122" s="4"/>
      <c r="P122" s="4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5" t="s">
        <v>548</v>
      </c>
      <c r="D123" s="81"/>
      <c r="E123" s="81"/>
      <c r="F123" s="5"/>
      <c r="G123" s="5"/>
      <c r="H123" s="5"/>
      <c r="I123" s="5"/>
      <c r="J123" s="5"/>
      <c r="K123" s="5"/>
      <c r="L123" s="5"/>
      <c r="M123" s="5"/>
      <c r="N123" s="4"/>
      <c r="O123" s="4"/>
      <c r="P123" s="4"/>
      <c r="Q123" s="5"/>
      <c r="R123" s="5"/>
      <c r="S123" s="5"/>
      <c r="T123" s="5"/>
      <c r="U123" s="5"/>
      <c r="V123" s="82"/>
    </row>
    <row r="124" customFormat="false" ht="13.5" hidden="false" customHeight="true" outlineLevel="0" collapsed="false">
      <c r="A124" s="68"/>
      <c r="B124" s="69"/>
      <c r="C124" s="5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73" t="str">
        <f aca="false">IFERROR((N123-N122)/N122,"")</f>
        <v/>
      </c>
      <c r="O124" s="73" t="str">
        <f aca="false">IFERROR((O123-O122)/O122,"")</f>
        <v/>
      </c>
      <c r="P124" s="73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3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N126" s="4"/>
      <c r="O126" s="4"/>
      <c r="P126" s="4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5" t="s">
        <v>548</v>
      </c>
      <c r="D127" s="81"/>
      <c r="E127" s="81"/>
      <c r="F127" s="5"/>
      <c r="G127" s="5"/>
      <c r="H127" s="5"/>
      <c r="I127" s="5"/>
      <c r="J127" s="5"/>
      <c r="K127" s="5"/>
      <c r="L127" s="5"/>
      <c r="M127" s="5"/>
      <c r="N127" s="4"/>
      <c r="O127" s="4"/>
      <c r="P127" s="4"/>
      <c r="Q127" s="5"/>
      <c r="R127" s="5"/>
      <c r="S127" s="5"/>
      <c r="T127" s="5"/>
      <c r="U127" s="5"/>
      <c r="V127" s="82"/>
    </row>
    <row r="128" customFormat="false" ht="13.5" hidden="false" customHeight="true" outlineLevel="0" collapsed="false">
      <c r="A128" s="68"/>
      <c r="B128" s="69"/>
      <c r="C128" s="5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73" t="str">
        <f aca="false">IFERROR((N127-N126)/N126,"")</f>
        <v/>
      </c>
      <c r="O128" s="73" t="str">
        <f aca="false">IFERROR((O127-O126)/O126,"")</f>
        <v/>
      </c>
      <c r="P128" s="73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3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N130" s="4"/>
      <c r="O130" s="4"/>
      <c r="P130" s="4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5" t="s">
        <v>548</v>
      </c>
      <c r="D131" s="81"/>
      <c r="E131" s="81"/>
      <c r="F131" s="5"/>
      <c r="G131" s="5"/>
      <c r="H131" s="5"/>
      <c r="I131" s="5"/>
      <c r="J131" s="5"/>
      <c r="K131" s="5"/>
      <c r="L131" s="5"/>
      <c r="M131" s="5"/>
      <c r="N131" s="4"/>
      <c r="O131" s="4"/>
      <c r="P131" s="4"/>
      <c r="Q131" s="5"/>
      <c r="R131" s="5"/>
      <c r="S131" s="5"/>
      <c r="T131" s="5"/>
      <c r="U131" s="5"/>
      <c r="V131" s="82"/>
    </row>
    <row r="132" customFormat="false" ht="13.5" hidden="false" customHeight="true" outlineLevel="0" collapsed="false">
      <c r="A132" s="68"/>
      <c r="B132" s="69"/>
      <c r="C132" s="5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73" t="str">
        <f aca="false">IFERROR((N131-N130)/N130,"")</f>
        <v/>
      </c>
      <c r="O132" s="73" t="str">
        <f aca="false">IFERROR((O131-O130)/O130,"")</f>
        <v/>
      </c>
      <c r="P132" s="73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3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N134" s="4"/>
      <c r="O134" s="4"/>
      <c r="P134" s="4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5" t="s">
        <v>548</v>
      </c>
      <c r="D135" s="81"/>
      <c r="E135" s="81"/>
      <c r="F135" s="5"/>
      <c r="G135" s="5"/>
      <c r="H135" s="5"/>
      <c r="I135" s="5"/>
      <c r="J135" s="5"/>
      <c r="K135" s="5"/>
      <c r="L135" s="5"/>
      <c r="M135" s="5"/>
      <c r="N135" s="4"/>
      <c r="O135" s="4"/>
      <c r="P135" s="4"/>
      <c r="Q135" s="5"/>
      <c r="R135" s="5"/>
      <c r="S135" s="5"/>
      <c r="T135" s="5"/>
      <c r="U135" s="5"/>
      <c r="V135" s="82"/>
    </row>
    <row r="136" customFormat="false" ht="13.5" hidden="false" customHeight="true" outlineLevel="0" collapsed="false">
      <c r="A136" s="68"/>
      <c r="B136" s="69"/>
      <c r="C136" s="5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73" t="str">
        <f aca="false">IFERROR((N135-N134)/N134,"")</f>
        <v/>
      </c>
      <c r="O136" s="73" t="str">
        <f aca="false">IFERROR((O135-O134)/O134,"")</f>
        <v/>
      </c>
      <c r="P136" s="73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3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N138" s="4"/>
      <c r="O138" s="4"/>
      <c r="P138" s="4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5" t="s">
        <v>548</v>
      </c>
      <c r="D139" s="86"/>
      <c r="E139" s="81"/>
      <c r="F139" s="5"/>
      <c r="G139" s="5"/>
      <c r="H139" s="5"/>
      <c r="I139" s="5"/>
      <c r="J139" s="5"/>
      <c r="K139" s="5"/>
      <c r="L139" s="5"/>
      <c r="M139" s="5"/>
      <c r="N139" s="4"/>
      <c r="O139" s="4"/>
      <c r="P139" s="4"/>
      <c r="Q139" s="5"/>
      <c r="R139" s="5"/>
      <c r="S139" s="5"/>
      <c r="T139" s="5"/>
      <c r="U139" s="5"/>
      <c r="V139" s="82"/>
    </row>
    <row r="140" customFormat="false" ht="13.5" hidden="false" customHeight="true" outlineLevel="0" collapsed="false">
      <c r="A140" s="68"/>
      <c r="B140" s="69"/>
      <c r="C140" s="5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73" t="str">
        <f aca="false">IFERROR((N139-N138)/N138,"")</f>
        <v/>
      </c>
      <c r="O140" s="73" t="str">
        <f aca="false">IFERROR((O139-O138)/O138,"")</f>
        <v/>
      </c>
      <c r="P140" s="73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3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N142" s="4"/>
      <c r="O142" s="4"/>
      <c r="P142" s="4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5" t="s">
        <v>548</v>
      </c>
      <c r="D143" s="86"/>
      <c r="E143" s="81"/>
      <c r="F143" s="5"/>
      <c r="G143" s="5"/>
      <c r="H143" s="5"/>
      <c r="I143" s="5"/>
      <c r="J143" s="5"/>
      <c r="K143" s="5"/>
      <c r="L143" s="5"/>
      <c r="M143" s="5"/>
      <c r="N143" s="4"/>
      <c r="O143" s="4"/>
      <c r="P143" s="4"/>
      <c r="Q143" s="5"/>
      <c r="R143" s="5"/>
      <c r="S143" s="5"/>
      <c r="T143" s="5"/>
      <c r="U143" s="5"/>
      <c r="V143" s="82"/>
    </row>
    <row r="144" customFormat="false" ht="13.5" hidden="false" customHeight="true" outlineLevel="0" collapsed="false">
      <c r="A144" s="68"/>
      <c r="B144" s="69"/>
      <c r="C144" s="5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73" t="str">
        <f aca="false">IFERROR((N143-N142)/N142,"")</f>
        <v/>
      </c>
      <c r="O144" s="73" t="str">
        <f aca="false">IFERROR((O143-O142)/O142,"")</f>
        <v/>
      </c>
      <c r="P144" s="73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3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N146" s="4"/>
      <c r="O146" s="4"/>
      <c r="P146" s="4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5" t="s">
        <v>548</v>
      </c>
      <c r="D147" s="86"/>
      <c r="E147" s="81"/>
      <c r="F147" s="5"/>
      <c r="G147" s="5"/>
      <c r="H147" s="5"/>
      <c r="I147" s="5"/>
      <c r="J147" s="5"/>
      <c r="K147" s="5"/>
      <c r="L147" s="5"/>
      <c r="M147" s="5"/>
      <c r="N147" s="4"/>
      <c r="O147" s="4"/>
      <c r="P147" s="4"/>
      <c r="Q147" s="5"/>
      <c r="R147" s="5"/>
      <c r="S147" s="5"/>
      <c r="T147" s="5"/>
      <c r="U147" s="5"/>
      <c r="V147" s="82"/>
    </row>
    <row r="148" customFormat="false" ht="13.5" hidden="false" customHeight="true" outlineLevel="0" collapsed="false">
      <c r="A148" s="68"/>
      <c r="B148" s="69"/>
      <c r="C148" s="5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73" t="str">
        <f aca="false">IFERROR((N147-N146)/N146,"")</f>
        <v/>
      </c>
      <c r="O148" s="73" t="str">
        <f aca="false">IFERROR((O147-O146)/O146,"")</f>
        <v/>
      </c>
      <c r="P148" s="73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3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3.5" hidden="false" customHeight="true" outlineLevel="0" collapsed="false">
      <c r="A151" s="68"/>
      <c r="B151" s="69"/>
      <c r="C151" s="5" t="s">
        <v>548</v>
      </c>
      <c r="D151" s="71"/>
      <c r="E151" s="71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customFormat="false" ht="13.5" hidden="false" customHeight="true" outlineLevel="0" collapsed="false">
      <c r="A152" s="68"/>
      <c r="B152" s="69"/>
      <c r="C152" s="5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73" t="str">
        <f aca="false">IFERROR((N151-N150)/N150,"")</f>
        <v/>
      </c>
      <c r="O152" s="73" t="str">
        <f aca="false">IFERROR((O151-O150)/O150,"")</f>
        <v/>
      </c>
      <c r="P152" s="73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3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3.5" hidden="false" customHeight="true" outlineLevel="0" collapsed="false">
      <c r="A155" s="68"/>
      <c r="B155" s="69"/>
      <c r="C155" s="5" t="s">
        <v>548</v>
      </c>
      <c r="D155" s="71"/>
      <c r="E155" s="71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3.5" hidden="false" customHeight="true" outlineLevel="0" collapsed="false">
      <c r="A156" s="68"/>
      <c r="B156" s="69"/>
      <c r="C156" s="5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73" t="str">
        <f aca="false">IFERROR((N155-N154)/N154,"")</f>
        <v/>
      </c>
      <c r="O156" s="73" t="str">
        <f aca="false">IFERROR((O155-O154)/O154,"")</f>
        <v/>
      </c>
      <c r="P156" s="73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3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N158" s="4"/>
      <c r="O158" s="4"/>
      <c r="P158" s="4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5" t="s">
        <v>548</v>
      </c>
      <c r="D159" s="81"/>
      <c r="E159" s="81"/>
      <c r="F159" s="5"/>
      <c r="G159" s="5"/>
      <c r="H159" s="5"/>
      <c r="I159" s="5"/>
      <c r="J159" s="5"/>
      <c r="K159" s="5"/>
      <c r="L159" s="5"/>
      <c r="M159" s="5"/>
      <c r="N159" s="4"/>
      <c r="O159" s="4"/>
      <c r="P159" s="4"/>
      <c r="Q159" s="5"/>
      <c r="R159" s="5"/>
      <c r="S159" s="5"/>
      <c r="T159" s="5"/>
      <c r="U159" s="5"/>
      <c r="V159" s="82"/>
    </row>
    <row r="160" customFormat="false" ht="13.5" hidden="false" customHeight="true" outlineLevel="0" collapsed="false">
      <c r="A160" s="68"/>
      <c r="B160" s="69"/>
      <c r="C160" s="5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73" t="str">
        <f aca="false">IFERROR((N159-N158)/N158,"")</f>
        <v/>
      </c>
      <c r="O160" s="73" t="str">
        <f aca="false">IFERROR((O159-O158)/O158,"")</f>
        <v/>
      </c>
      <c r="P160" s="73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3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 t="n">
        <v>46073</v>
      </c>
      <c r="E162" s="72" t="n">
        <v>0.354166666666667</v>
      </c>
      <c r="F162" s="4" t="n">
        <v>209</v>
      </c>
      <c r="G162" s="4" t="n">
        <v>83</v>
      </c>
      <c r="H162" s="4" t="n">
        <v>73</v>
      </c>
      <c r="I162" s="4" t="n">
        <v>0</v>
      </c>
      <c r="J162" s="4" t="n">
        <v>53</v>
      </c>
      <c r="K162" s="5" t="n">
        <v>12</v>
      </c>
      <c r="L162" s="5" t="n">
        <v>71</v>
      </c>
      <c r="M162" s="5" t="n">
        <f aca="false">SUM(M158:M161)</f>
        <v>0</v>
      </c>
      <c r="N162" s="5" t="n">
        <f aca="false">SUM(N158:N161)</f>
        <v>0</v>
      </c>
      <c r="O162" s="5" t="n">
        <v>57</v>
      </c>
      <c r="P162" s="5" t="n">
        <v>16</v>
      </c>
      <c r="Q162" s="5" t="n">
        <f aca="false">SUM(Q158:Q161)</f>
        <v>0</v>
      </c>
      <c r="R162" s="5" t="n">
        <f aca="false">SUM(R158:R161)</f>
        <v>0</v>
      </c>
      <c r="S162" s="5" t="n">
        <f aca="false">SUM(S158:S161)</f>
        <v>0</v>
      </c>
      <c r="T162" s="5" t="n">
        <v>36</v>
      </c>
      <c r="U162" s="5" t="n">
        <f aca="false">SUM(U158:U161)</f>
        <v>0</v>
      </c>
      <c r="V162" s="5" t="n">
        <v>17</v>
      </c>
    </row>
    <row r="163" customFormat="false" ht="13.5" hidden="false" customHeight="true" outlineLevel="0" collapsed="false">
      <c r="A163" s="68"/>
      <c r="B163" s="69"/>
      <c r="C163" s="5" t="s">
        <v>548</v>
      </c>
      <c r="D163" s="71"/>
      <c r="E163" s="71"/>
      <c r="F163" s="4" t="n">
        <v>211</v>
      </c>
      <c r="G163" s="4" t="n">
        <v>89</v>
      </c>
      <c r="H163" s="4" t="n">
        <v>78</v>
      </c>
      <c r="I163" s="4" t="n">
        <v>0</v>
      </c>
      <c r="J163" s="4" t="n">
        <v>44</v>
      </c>
      <c r="K163" s="5" t="n">
        <v>15</v>
      </c>
      <c r="L163" s="5" t="n">
        <v>74</v>
      </c>
      <c r="M163" s="5" t="n">
        <f aca="false">SUM(M159:M162)</f>
        <v>0</v>
      </c>
      <c r="N163" s="5" t="n">
        <f aca="false">SUM(N159:N162)</f>
        <v>0</v>
      </c>
      <c r="O163" s="5" t="n">
        <v>62</v>
      </c>
      <c r="P163" s="5" t="n">
        <v>16</v>
      </c>
      <c r="Q163" s="5" t="n">
        <f aca="false">SUM(Q159:Q162)</f>
        <v>0</v>
      </c>
      <c r="R163" s="5" t="n">
        <f aca="false">SUM(R159:R162)</f>
        <v>0</v>
      </c>
      <c r="S163" s="5" t="n">
        <f aca="false">SUM(S159:S162)</f>
        <v>0</v>
      </c>
      <c r="T163" s="5" t="n">
        <v>27</v>
      </c>
      <c r="U163" s="5" t="n">
        <f aca="false">SUM(U159:U162)</f>
        <v>0</v>
      </c>
      <c r="V163" s="5" t="n">
        <v>17</v>
      </c>
    </row>
    <row r="164" customFormat="false" ht="13.5" hidden="false" customHeight="true" outlineLevel="0" collapsed="false">
      <c r="A164" s="68"/>
      <c r="B164" s="69"/>
      <c r="C164" s="5" t="s">
        <v>549</v>
      </c>
      <c r="D164" s="71"/>
      <c r="E164" s="71"/>
      <c r="F164" s="73" t="n">
        <f aca="false">IFERROR((F163-F162)/F162,"")</f>
        <v>0.00956937799043062</v>
      </c>
      <c r="G164" s="73" t="n">
        <f aca="false">IFERROR((G163-G162)/G162,"")</f>
        <v>0.072289156626506</v>
      </c>
      <c r="H164" s="73" t="n">
        <f aca="false">IFERROR((H163-H162)/H162,"")</f>
        <v>0.0684931506849315</v>
      </c>
      <c r="I164" s="73" t="n">
        <v>0</v>
      </c>
      <c r="J164" s="73" t="n">
        <f aca="false">IFERROR((J163-J162)/J162,"")</f>
        <v>-0.169811320754717</v>
      </c>
      <c r="K164" s="73" t="n">
        <f aca="false">IFERROR((K163-K162)/K162,"")</f>
        <v>0.25</v>
      </c>
      <c r="L164" s="73" t="n">
        <f aca="false">IFERROR((L163-L162)/L162,"")</f>
        <v>0.0422535211267606</v>
      </c>
      <c r="M164" s="73" t="str">
        <f aca="false">IFERROR((M163-M162)/M162,"")</f>
        <v/>
      </c>
      <c r="N164" s="73" t="str">
        <f aca="false">IFERROR((N163-N162)/N162,"")</f>
        <v/>
      </c>
      <c r="O164" s="73" t="n">
        <f aca="false">IFERROR((O163-O162)/O162,"")</f>
        <v>0.087719298245614</v>
      </c>
      <c r="P164" s="73" t="n">
        <f aca="false">IFERROR((P163-P162)/P162,"")</f>
        <v>0</v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n">
        <f aca="false">IFERROR((T163-T162)/T162,"")</f>
        <v>-0.25</v>
      </c>
      <c r="U164" s="73" t="str">
        <f aca="false">IFERROR((U163-U162)/U162,"")</f>
        <v/>
      </c>
      <c r="V164" s="73" t="n">
        <f aca="false">IFERROR((V163-V162)/V162,"")</f>
        <v>0</v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n">
        <f aca="false">IFERROR(SQRT(2*(F163-F162)^2/(F163+F162)),"")</f>
        <v>0.138013111868471</v>
      </c>
      <c r="G165" s="76" t="n">
        <f aca="false">IFERROR(SQRT(2*(G163-G162)^2/(G163+G162)),"")</f>
        <v>0.646996639220631</v>
      </c>
      <c r="H165" s="76" t="n">
        <f aca="false">IFERROR(SQRT(2*(H163-H162)^2/(H163+H162)),"")</f>
        <v>0.575435337648436</v>
      </c>
      <c r="I165" s="76" t="n">
        <v>0</v>
      </c>
      <c r="J165" s="76" t="n">
        <f aca="false">IFERROR(SQRT(2*(J163-J162)^2/(J163+J162)),"")</f>
        <v>1.29232468551193</v>
      </c>
      <c r="K165" s="76" t="n">
        <f aca="false">IFERROR(SQRT(2*(K163-K162)^2/(K163+K162)),"")</f>
        <v>0.816496580927726</v>
      </c>
      <c r="L165" s="76" t="n">
        <f aca="false">IFERROR(SQRT(2*(L163-L162)^2/(L163+L162)),"")</f>
        <v>0.352332131708822</v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n">
        <f aca="false">IFERROR(SQRT(2*(O163-O162)^2/(O163+O162)),"")</f>
        <v>0.648203723552164</v>
      </c>
      <c r="P165" s="77" t="n">
        <f aca="false">IFERROR(SQRT(2*(P163-P162)^2/(P163+P162)),"")</f>
        <v>0</v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n">
        <f aca="false">IFERROR(SQRT(2*(T163-T162)^2/(T163+T162)),"")</f>
        <v>1.60356745147455</v>
      </c>
      <c r="U165" s="76" t="str">
        <f aca="false">IFERROR(SQRT(2*(U163-U162)^2/(U163+U162)),"")</f>
        <v/>
      </c>
      <c r="V165" s="78" t="n">
        <f aca="false">IFERROR(SQRT(2*(V163-V162)^2/(V163+V162)),"")</f>
        <v>0</v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N166" s="4"/>
      <c r="O166" s="4"/>
      <c r="P166" s="4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5" t="s">
        <v>548</v>
      </c>
      <c r="D167" s="86"/>
      <c r="E167" s="81"/>
      <c r="F167" s="5"/>
      <c r="G167" s="5"/>
      <c r="H167" s="5"/>
      <c r="I167" s="5"/>
      <c r="J167" s="5"/>
      <c r="K167" s="5"/>
      <c r="L167" s="5"/>
      <c r="M167" s="5"/>
      <c r="N167" s="4"/>
      <c r="O167" s="4"/>
      <c r="P167" s="4"/>
      <c r="Q167" s="5"/>
      <c r="R167" s="5"/>
      <c r="S167" s="5"/>
      <c r="T167" s="5"/>
      <c r="U167" s="5"/>
      <c r="V167" s="82"/>
    </row>
    <row r="168" customFormat="false" ht="13.5" hidden="false" customHeight="true" outlineLevel="0" collapsed="false">
      <c r="A168" s="68"/>
      <c r="B168" s="69"/>
      <c r="C168" s="5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73" t="str">
        <f aca="false">IFERROR((N167-N166)/N166,"")</f>
        <v/>
      </c>
      <c r="O168" s="73" t="str">
        <f aca="false">IFERROR((O167-O166)/O166,"")</f>
        <v/>
      </c>
      <c r="P168" s="73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3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N170" s="4"/>
      <c r="O170" s="4"/>
      <c r="P170" s="4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5" t="s">
        <v>548</v>
      </c>
      <c r="D171" s="86"/>
      <c r="E171" s="81"/>
      <c r="F171" s="5"/>
      <c r="G171" s="5"/>
      <c r="H171" s="5"/>
      <c r="I171" s="5"/>
      <c r="J171" s="5"/>
      <c r="K171" s="5"/>
      <c r="L171" s="5"/>
      <c r="M171" s="5"/>
      <c r="N171" s="4"/>
      <c r="O171" s="4"/>
      <c r="P171" s="4"/>
      <c r="Q171" s="5"/>
      <c r="R171" s="5"/>
      <c r="S171" s="5"/>
      <c r="T171" s="5"/>
      <c r="U171" s="5"/>
      <c r="V171" s="82"/>
    </row>
    <row r="172" customFormat="false" ht="13.5" hidden="false" customHeight="true" outlineLevel="0" collapsed="false">
      <c r="A172" s="68"/>
      <c r="B172" s="69"/>
      <c r="C172" s="5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73" t="str">
        <f aca="false">IFERROR((N171-N170)/N170,"")</f>
        <v/>
      </c>
      <c r="O172" s="73" t="str">
        <f aca="false">IFERROR((O171-O170)/O170,"")</f>
        <v/>
      </c>
      <c r="P172" s="73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3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N174" s="4"/>
      <c r="O174" s="4"/>
      <c r="P174" s="4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5" t="s">
        <v>548</v>
      </c>
      <c r="D175" s="86"/>
      <c r="E175" s="81"/>
      <c r="F175" s="5"/>
      <c r="G175" s="5"/>
      <c r="H175" s="5"/>
      <c r="I175" s="5"/>
      <c r="J175" s="5"/>
      <c r="K175" s="5"/>
      <c r="L175" s="5"/>
      <c r="M175" s="5"/>
      <c r="N175" s="4"/>
      <c r="O175" s="4"/>
      <c r="P175" s="4"/>
      <c r="Q175" s="5"/>
      <c r="R175" s="5"/>
      <c r="S175" s="5"/>
      <c r="T175" s="5"/>
      <c r="U175" s="5"/>
      <c r="V175" s="82"/>
    </row>
    <row r="176" customFormat="false" ht="13.5" hidden="false" customHeight="true" outlineLevel="0" collapsed="false">
      <c r="A176" s="68"/>
      <c r="B176" s="69"/>
      <c r="C176" s="5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73" t="str">
        <f aca="false">IFERROR((N175-N174)/N174,"")</f>
        <v/>
      </c>
      <c r="O176" s="73" t="str">
        <f aca="false">IFERROR((O175-O174)/O174,"")</f>
        <v/>
      </c>
      <c r="P176" s="73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3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N178" s="4"/>
      <c r="O178" s="4"/>
      <c r="P178" s="4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5" t="s">
        <v>548</v>
      </c>
      <c r="D179" s="86"/>
      <c r="E179" s="81"/>
      <c r="F179" s="5"/>
      <c r="G179" s="5"/>
      <c r="H179" s="5"/>
      <c r="I179" s="5"/>
      <c r="J179" s="5"/>
      <c r="K179" s="5"/>
      <c r="L179" s="5"/>
      <c r="M179" s="5"/>
      <c r="N179" s="4"/>
      <c r="O179" s="4"/>
      <c r="P179" s="4"/>
      <c r="Q179" s="5"/>
      <c r="R179" s="5"/>
      <c r="S179" s="5"/>
      <c r="T179" s="5"/>
      <c r="U179" s="5"/>
      <c r="V179" s="82"/>
    </row>
    <row r="180" customFormat="false" ht="13.5" hidden="false" customHeight="true" outlineLevel="0" collapsed="false">
      <c r="A180" s="68"/>
      <c r="B180" s="69"/>
      <c r="C180" s="5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73" t="str">
        <f aca="false">IFERROR((N179-N178)/N178,"")</f>
        <v/>
      </c>
      <c r="O180" s="73" t="str">
        <f aca="false">IFERROR((O179-O178)/O178,"")</f>
        <v/>
      </c>
      <c r="P180" s="73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3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N182" s="4"/>
      <c r="O182" s="4"/>
      <c r="P182" s="4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5" t="s">
        <v>548</v>
      </c>
      <c r="D183" s="86"/>
      <c r="E183" s="81"/>
      <c r="F183" s="5"/>
      <c r="G183" s="5"/>
      <c r="H183" s="5"/>
      <c r="I183" s="5"/>
      <c r="J183" s="5"/>
      <c r="K183" s="5"/>
      <c r="L183" s="5"/>
      <c r="M183" s="5"/>
      <c r="N183" s="4"/>
      <c r="O183" s="4"/>
      <c r="P183" s="4"/>
      <c r="Q183" s="5"/>
      <c r="R183" s="5"/>
      <c r="S183" s="5"/>
      <c r="T183" s="5"/>
      <c r="U183" s="5"/>
      <c r="V183" s="82"/>
    </row>
    <row r="184" customFormat="false" ht="13.5" hidden="false" customHeight="true" outlineLevel="0" collapsed="false">
      <c r="A184" s="68"/>
      <c r="B184" s="69"/>
      <c r="C184" s="5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73" t="str">
        <f aca="false">IFERROR((N183-N182)/N182,"")</f>
        <v/>
      </c>
      <c r="O184" s="73" t="str">
        <f aca="false">IFERROR((O183-O182)/O182,"")</f>
        <v/>
      </c>
      <c r="P184" s="73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3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N186" s="4"/>
      <c r="O186" s="4"/>
      <c r="P186" s="4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5" t="s">
        <v>548</v>
      </c>
      <c r="D187" s="86"/>
      <c r="E187" s="81"/>
      <c r="F187" s="5"/>
      <c r="G187" s="5"/>
      <c r="H187" s="5"/>
      <c r="I187" s="5"/>
      <c r="J187" s="5"/>
      <c r="K187" s="5"/>
      <c r="L187" s="5"/>
      <c r="M187" s="5"/>
      <c r="N187" s="4"/>
      <c r="O187" s="4"/>
      <c r="P187" s="4"/>
      <c r="Q187" s="5"/>
      <c r="R187" s="5"/>
      <c r="S187" s="5"/>
      <c r="T187" s="5"/>
      <c r="U187" s="5"/>
      <c r="V187" s="82"/>
    </row>
    <row r="188" customFormat="false" ht="13.5" hidden="false" customHeight="true" outlineLevel="0" collapsed="false">
      <c r="A188" s="68"/>
      <c r="B188" s="69"/>
      <c r="C188" s="5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73" t="str">
        <f aca="false">IFERROR((N187-N186)/N186,"")</f>
        <v/>
      </c>
      <c r="O188" s="73" t="str">
        <f aca="false">IFERROR((O187-O186)/O186,"")</f>
        <v/>
      </c>
      <c r="P188" s="73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3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3.5" hidden="false" customHeight="true" outlineLevel="0" collapsed="false">
      <c r="A191" s="68"/>
      <c r="B191" s="69"/>
      <c r="C191" s="5" t="s">
        <v>548</v>
      </c>
      <c r="D191" s="71"/>
      <c r="E191" s="71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3.5" hidden="false" customHeight="true" outlineLevel="0" collapsed="false">
      <c r="A192" s="68"/>
      <c r="B192" s="69"/>
      <c r="C192" s="5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73" t="str">
        <f aca="false">IFERROR((N191-N190)/N190,"")</f>
        <v/>
      </c>
      <c r="O192" s="73" t="str">
        <f aca="false">IFERROR((O191-O190)/O190,"")</f>
        <v/>
      </c>
      <c r="P192" s="73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3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N194" s="4"/>
      <c r="O194" s="4"/>
      <c r="P194" s="4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5" t="s">
        <v>548</v>
      </c>
      <c r="D195" s="86"/>
      <c r="E195" s="81"/>
      <c r="F195" s="5"/>
      <c r="G195" s="5"/>
      <c r="H195" s="5"/>
      <c r="I195" s="5"/>
      <c r="J195" s="5"/>
      <c r="K195" s="5"/>
      <c r="L195" s="5"/>
      <c r="M195" s="5"/>
      <c r="N195" s="4"/>
      <c r="O195" s="4"/>
      <c r="P195" s="4"/>
      <c r="Q195" s="5"/>
      <c r="R195" s="5"/>
      <c r="S195" s="5"/>
      <c r="T195" s="5"/>
      <c r="U195" s="5"/>
      <c r="V195" s="82"/>
    </row>
    <row r="196" customFormat="false" ht="13.5" hidden="false" customHeight="true" outlineLevel="0" collapsed="false">
      <c r="A196" s="68"/>
      <c r="B196" s="69"/>
      <c r="C196" s="5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73" t="str">
        <f aca="false">IFERROR((N195-N194)/N194,"")</f>
        <v/>
      </c>
      <c r="O196" s="73" t="str">
        <f aca="false">IFERROR((O195-O194)/O194,"")</f>
        <v/>
      </c>
      <c r="P196" s="73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3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N198" s="4"/>
      <c r="O198" s="4"/>
      <c r="P198" s="4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5" t="s">
        <v>548</v>
      </c>
      <c r="D199" s="86"/>
      <c r="E199" s="81"/>
      <c r="F199" s="5"/>
      <c r="G199" s="5"/>
      <c r="H199" s="5"/>
      <c r="I199" s="5"/>
      <c r="J199" s="5"/>
      <c r="K199" s="5"/>
      <c r="L199" s="5"/>
      <c r="M199" s="5"/>
      <c r="N199" s="4"/>
      <c r="O199" s="4"/>
      <c r="P199" s="4"/>
      <c r="Q199" s="5"/>
      <c r="R199" s="5"/>
      <c r="S199" s="5"/>
      <c r="T199" s="5"/>
      <c r="U199" s="5"/>
      <c r="V199" s="82"/>
    </row>
    <row r="200" customFormat="false" ht="13.5" hidden="false" customHeight="true" outlineLevel="0" collapsed="false">
      <c r="A200" s="68"/>
      <c r="B200" s="69"/>
      <c r="C200" s="5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73" t="str">
        <f aca="false">IFERROR((N199-N198)/N198,"")</f>
        <v/>
      </c>
      <c r="O200" s="73" t="str">
        <f aca="false">IFERROR((O199-O198)/O198,"")</f>
        <v/>
      </c>
      <c r="P200" s="73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3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N202" s="4"/>
      <c r="O202" s="4"/>
      <c r="P202" s="4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5" t="s">
        <v>548</v>
      </c>
      <c r="D203" s="86"/>
      <c r="E203" s="81"/>
      <c r="F203" s="5"/>
      <c r="G203" s="5"/>
      <c r="H203" s="5"/>
      <c r="I203" s="5"/>
      <c r="J203" s="5"/>
      <c r="K203" s="5"/>
      <c r="L203" s="5"/>
      <c r="M203" s="5"/>
      <c r="N203" s="4"/>
      <c r="O203" s="4"/>
      <c r="P203" s="4"/>
      <c r="Q203" s="5"/>
      <c r="R203" s="5"/>
      <c r="S203" s="5"/>
      <c r="T203" s="5"/>
      <c r="U203" s="5"/>
      <c r="V203" s="82"/>
    </row>
    <row r="204" customFormat="false" ht="13.5" hidden="false" customHeight="true" outlineLevel="0" collapsed="false">
      <c r="A204" s="68"/>
      <c r="B204" s="69"/>
      <c r="C204" s="5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73" t="str">
        <f aca="false">IFERROR((N203-N202)/N202,"")</f>
        <v/>
      </c>
      <c r="O204" s="73" t="str">
        <f aca="false">IFERROR((O203-O202)/O202,"")</f>
        <v/>
      </c>
      <c r="P204" s="73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3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N206" s="4"/>
      <c r="O206" s="4"/>
      <c r="P206" s="4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5" t="s">
        <v>548</v>
      </c>
      <c r="D207" s="86"/>
      <c r="E207" s="81"/>
      <c r="F207" s="5"/>
      <c r="G207" s="5"/>
      <c r="H207" s="5"/>
      <c r="I207" s="5"/>
      <c r="J207" s="5"/>
      <c r="K207" s="5"/>
      <c r="L207" s="5"/>
      <c r="M207" s="5"/>
      <c r="N207" s="4"/>
      <c r="O207" s="4"/>
      <c r="P207" s="4"/>
      <c r="Q207" s="5"/>
      <c r="R207" s="5"/>
      <c r="S207" s="5"/>
      <c r="T207" s="5"/>
      <c r="U207" s="5"/>
      <c r="V207" s="82"/>
    </row>
    <row r="208" customFormat="false" ht="13.5" hidden="false" customHeight="true" outlineLevel="0" collapsed="false">
      <c r="A208" s="68"/>
      <c r="B208" s="69"/>
      <c r="C208" s="5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73" t="str">
        <f aca="false">IFERROR((N207-N206)/N206,"")</f>
        <v/>
      </c>
      <c r="O208" s="73" t="str">
        <f aca="false">IFERROR((O207-O206)/O206,"")</f>
        <v/>
      </c>
      <c r="P208" s="73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3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 t="n">
        <v>46072</v>
      </c>
      <c r="E210" s="72" t="n">
        <v>0.635416666666667</v>
      </c>
      <c r="F210" s="4" t="n">
        <v>574</v>
      </c>
      <c r="G210" s="4" t="n">
        <v>96</v>
      </c>
      <c r="H210" s="4" t="n">
        <v>91</v>
      </c>
      <c r="I210" s="4" t="n">
        <v>192</v>
      </c>
      <c r="J210" s="4" t="n">
        <v>195</v>
      </c>
      <c r="K210" s="5" t="n">
        <v>63</v>
      </c>
      <c r="L210" s="5" t="n">
        <v>11</v>
      </c>
      <c r="M210" s="5" t="n">
        <v>22</v>
      </c>
      <c r="N210" s="5" t="n">
        <v>27</v>
      </c>
      <c r="O210" s="5" t="n">
        <v>31</v>
      </c>
      <c r="P210" s="5" t="n">
        <v>33</v>
      </c>
      <c r="Q210" s="5" t="n">
        <v>46</v>
      </c>
      <c r="R210" s="5" t="n">
        <v>129</v>
      </c>
      <c r="S210" s="5" t="n">
        <v>17</v>
      </c>
      <c r="T210" s="5" t="n">
        <v>29</v>
      </c>
      <c r="U210" s="5" t="n">
        <v>129</v>
      </c>
      <c r="V210" s="5" t="n">
        <v>37</v>
      </c>
    </row>
    <row r="211" customFormat="false" ht="13.5" hidden="false" customHeight="true" outlineLevel="0" collapsed="false">
      <c r="A211" s="68"/>
      <c r="B211" s="69"/>
      <c r="C211" s="5" t="s">
        <v>548</v>
      </c>
      <c r="D211" s="71"/>
      <c r="E211" s="71"/>
      <c r="F211" s="4" t="n">
        <v>583</v>
      </c>
      <c r="G211" s="4" t="n">
        <v>98</v>
      </c>
      <c r="H211" s="4" t="n">
        <v>98</v>
      </c>
      <c r="I211" s="4" t="n">
        <v>201</v>
      </c>
      <c r="J211" s="4" t="n">
        <v>186</v>
      </c>
      <c r="K211" s="5" t="n">
        <v>50</v>
      </c>
      <c r="L211" s="5" t="n">
        <v>15</v>
      </c>
      <c r="M211" s="5" t="n">
        <v>33</v>
      </c>
      <c r="N211" s="5" t="n">
        <v>31</v>
      </c>
      <c r="O211" s="5" t="n">
        <v>33</v>
      </c>
      <c r="P211" s="5" t="n">
        <v>34</v>
      </c>
      <c r="Q211" s="5" t="n">
        <v>53</v>
      </c>
      <c r="R211" s="5" t="n">
        <v>127</v>
      </c>
      <c r="S211" s="5" t="n">
        <v>21</v>
      </c>
      <c r="T211" s="5" t="n">
        <v>31</v>
      </c>
      <c r="U211" s="5" t="n">
        <v>122</v>
      </c>
      <c r="V211" s="5" t="n">
        <v>33</v>
      </c>
    </row>
    <row r="212" customFormat="false" ht="13.5" hidden="false" customHeight="true" outlineLevel="0" collapsed="false">
      <c r="A212" s="68"/>
      <c r="B212" s="69"/>
      <c r="C212" s="5" t="s">
        <v>549</v>
      </c>
      <c r="D212" s="71"/>
      <c r="E212" s="71"/>
      <c r="F212" s="73" t="n">
        <f aca="false">IFERROR((F211-F210)/F210,"")</f>
        <v>0.0156794425087108</v>
      </c>
      <c r="G212" s="73" t="n">
        <f aca="false">IFERROR((G211-G210)/G210,"")</f>
        <v>0.0208333333333333</v>
      </c>
      <c r="H212" s="73" t="n">
        <f aca="false">IFERROR((H211-H210)/H210,"")</f>
        <v>0.0769230769230769</v>
      </c>
      <c r="I212" s="73" t="n">
        <f aca="false">IFERROR((I211-I210)/I210,"")</f>
        <v>0.046875</v>
      </c>
      <c r="J212" s="73" t="n">
        <f aca="false">IFERROR((J211-J210)/J210,"")</f>
        <v>-0.0461538461538462</v>
      </c>
      <c r="K212" s="73" t="n">
        <f aca="false">IFERROR((K211-K210)/K210,"")</f>
        <v>-0.206349206349206</v>
      </c>
      <c r="L212" s="73" t="n">
        <f aca="false">IFERROR((L211-L210)/L210,"")</f>
        <v>0.363636363636364</v>
      </c>
      <c r="M212" s="73" t="n">
        <f aca="false">IFERROR((M211-M210)/M210,"")</f>
        <v>0.5</v>
      </c>
      <c r="N212" s="73" t="n">
        <f aca="false">IFERROR((N211-N210)/N210,"")</f>
        <v>0.148148148148148</v>
      </c>
      <c r="O212" s="73" t="n">
        <f aca="false">IFERROR((O211-O210)/O210,"")</f>
        <v>0.0645161290322581</v>
      </c>
      <c r="P212" s="73" t="n">
        <f aca="false">IFERROR((P211-P210)/P210,"")</f>
        <v>0.0303030303030303</v>
      </c>
      <c r="Q212" s="73" t="n">
        <f aca="false">IFERROR((Q211-Q210)/Q210,"")</f>
        <v>0.152173913043478</v>
      </c>
      <c r="R212" s="73" t="n">
        <f aca="false">IFERROR((R211-R210)/R210,"")</f>
        <v>-0.0155038759689922</v>
      </c>
      <c r="S212" s="73" t="n">
        <f aca="false">IFERROR((S211-S210)/S210,"")</f>
        <v>0.235294117647059</v>
      </c>
      <c r="T212" s="73" t="n">
        <f aca="false">IFERROR((T211-T210)/T210,"")</f>
        <v>0.0689655172413793</v>
      </c>
      <c r="U212" s="73" t="n">
        <f aca="false">IFERROR((U211-U210)/U210,"")</f>
        <v>-0.0542635658914729</v>
      </c>
      <c r="V212" s="73" t="n">
        <f aca="false">IFERROR((V211-V210)/V210,"")</f>
        <v>-0.108108108108108</v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n">
        <f aca="false">IFERROR(SQRT(2*(F211-F210)^2/(F211+F210)),"")</f>
        <v>0.374188837466729</v>
      </c>
      <c r="G213" s="76" t="n">
        <f aca="false">IFERROR(SQRT(2*(G211-G210)^2/(G211+G210)),"")</f>
        <v>0.203069233026724</v>
      </c>
      <c r="H213" s="76" t="n">
        <f aca="false">IFERROR(SQRT(2*(H211-H210)^2/(H211+H210)),"")</f>
        <v>0.720082299823096</v>
      </c>
      <c r="I213" s="76" t="n">
        <f aca="false">IFERROR(SQRT(2*(I211-I210)^2/(I211+I210)),"")</f>
        <v>0.64203873750578</v>
      </c>
      <c r="J213" s="76" t="n">
        <f aca="false">IFERROR(SQRT(2*(J211-J210)^2/(J211+J210)),"")</f>
        <v>0.652071200401997</v>
      </c>
      <c r="K213" s="76" t="n">
        <f aca="false">IFERROR(SQRT(2*(K211-K210)^2/(K211+K210)),"")</f>
        <v>1.72949427361812</v>
      </c>
      <c r="L213" s="76" t="n">
        <f aca="false">IFERROR(SQRT(2*(L211-L210)^2/(L211+L210)),"")</f>
        <v>1.10940039245046</v>
      </c>
      <c r="M213" s="76" t="n">
        <f aca="false">IFERROR(SQRT(2*(M211-M210)^2/(M211+M210)),"")</f>
        <v>2.0976176963403</v>
      </c>
      <c r="N213" s="77" t="n">
        <f aca="false">IFERROR(SQRT(2*(N211-N210)^2/(N211+N210)),"")</f>
        <v>0.742781352708207</v>
      </c>
      <c r="O213" s="77" t="n">
        <f aca="false">IFERROR(SQRT(2*(O211-O210)^2/(O211+O210)),"")</f>
        <v>0.353553390593274</v>
      </c>
      <c r="P213" s="77" t="n">
        <f aca="false">IFERROR(SQRT(2*(P211-P210)^2/(P211+P210)),"")</f>
        <v>0.172773685116272</v>
      </c>
      <c r="Q213" s="76" t="n">
        <f aca="false">IFERROR(SQRT(2*(Q211-Q210)^2/(Q211+Q210)),"")</f>
        <v>0.994936676326182</v>
      </c>
      <c r="R213" s="76" t="n">
        <f aca="false">IFERROR(SQRT(2*(R211-R210)^2/(R211+R210)),"")</f>
        <v>0.176776695296637</v>
      </c>
      <c r="S213" s="76" t="n">
        <f aca="false">IFERROR(SQRT(2*(S211-S210)^2/(S211+S210)),"")</f>
        <v>0.917662935482247</v>
      </c>
      <c r="T213" s="76" t="n">
        <f aca="false">IFERROR(SQRT(2*(T211-T210)^2/(T211+T210)),"")</f>
        <v>0.365148371670111</v>
      </c>
      <c r="U213" s="76" t="n">
        <f aca="false">IFERROR(SQRT(2*(U211-U210)^2/(U211+U210)),"")</f>
        <v>0.624850579748433</v>
      </c>
      <c r="V213" s="78" t="n">
        <f aca="false">IFERROR(SQRT(2*(V211-V210)^2/(V211+V210)),"")</f>
        <v>0.676123403782813</v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 t="n">
        <v>46072</v>
      </c>
      <c r="E214" s="72" t="n">
        <v>0.354166666666667</v>
      </c>
      <c r="F214" s="4" t="n">
        <v>339</v>
      </c>
      <c r="G214" s="4" t="n">
        <v>162</v>
      </c>
      <c r="H214" s="4" t="n">
        <v>131</v>
      </c>
      <c r="I214" s="4" t="n">
        <v>0</v>
      </c>
      <c r="J214" s="4" t="n">
        <v>46</v>
      </c>
      <c r="K214" s="5" t="n">
        <v>46</v>
      </c>
      <c r="L214" s="5" t="n">
        <v>116</v>
      </c>
      <c r="M214" s="5" t="n">
        <f aca="false">SUM(M210:M213)</f>
        <v>57.5976176963403</v>
      </c>
      <c r="N214" s="5" t="n">
        <f aca="false">SUM(N210:N213)</f>
        <v>58.8909295008564</v>
      </c>
      <c r="O214" s="5" t="n">
        <v>102</v>
      </c>
      <c r="P214" s="5" t="n">
        <v>29</v>
      </c>
      <c r="Q214" s="5" t="n">
        <f aca="false">SUM(Q210:Q213)</f>
        <v>100.14711058937</v>
      </c>
      <c r="R214" s="5" t="n">
        <f aca="false">SUM(R210:R213)</f>
        <v>256.161272819328</v>
      </c>
      <c r="S214" s="5" t="n">
        <f aca="false">SUM(S210:S213)</f>
        <v>39.1529570531293</v>
      </c>
      <c r="T214" s="5" t="n">
        <v>14</v>
      </c>
      <c r="U214" s="5" t="n">
        <f aca="false">SUM(U210:U213)</f>
        <v>251.570587013857</v>
      </c>
      <c r="V214" s="5" t="n">
        <v>32</v>
      </c>
    </row>
    <row r="215" customFormat="false" ht="13.5" hidden="false" customHeight="true" outlineLevel="0" collapsed="false">
      <c r="A215" s="68"/>
      <c r="B215" s="69"/>
      <c r="C215" s="5" t="s">
        <v>548</v>
      </c>
      <c r="D215" s="71"/>
      <c r="E215" s="71"/>
      <c r="F215" s="4" t="n">
        <v>327</v>
      </c>
      <c r="G215" s="4" t="n">
        <v>157</v>
      </c>
      <c r="H215" s="4" t="n">
        <v>128</v>
      </c>
      <c r="I215" s="4" t="n">
        <v>0</v>
      </c>
      <c r="J215" s="4" t="n">
        <v>42</v>
      </c>
      <c r="K215" s="5" t="n">
        <v>39</v>
      </c>
      <c r="L215" s="5" t="n">
        <v>114</v>
      </c>
      <c r="M215" s="5" t="n">
        <v>4</v>
      </c>
      <c r="N215" s="5" t="n">
        <f aca="false">SUM(N211:N214)</f>
        <v>90.7818590017127</v>
      </c>
      <c r="O215" s="5" t="n">
        <v>98</v>
      </c>
      <c r="P215" s="5" t="n">
        <v>30</v>
      </c>
      <c r="Q215" s="5" t="n">
        <f aca="false">SUM(Q211:Q214)</f>
        <v>154.294221178739</v>
      </c>
      <c r="R215" s="5" t="n">
        <f aca="false">SUM(R211:R214)</f>
        <v>383.322545638655</v>
      </c>
      <c r="S215" s="5" t="n">
        <f aca="false">SUM(S211:S214)</f>
        <v>61.3059141062586</v>
      </c>
      <c r="T215" s="5" t="n">
        <v>13</v>
      </c>
      <c r="U215" s="5" t="n">
        <f aca="false">SUM(U211:U214)</f>
        <v>374.141174027714</v>
      </c>
      <c r="V215" s="5" t="n">
        <v>29</v>
      </c>
    </row>
    <row r="216" customFormat="false" ht="13.5" hidden="false" customHeight="true" outlineLevel="0" collapsed="false">
      <c r="A216" s="68"/>
      <c r="B216" s="69"/>
      <c r="C216" s="5" t="s">
        <v>549</v>
      </c>
      <c r="D216" s="71"/>
      <c r="E216" s="71"/>
      <c r="F216" s="73" t="n">
        <f aca="false">IFERROR((F215-F214)/F214,"")</f>
        <v>-0.0353982300884956</v>
      </c>
      <c r="G216" s="73" t="n">
        <f aca="false">IFERROR((G215-G214)/G214,"")</f>
        <v>-0.0308641975308642</v>
      </c>
      <c r="H216" s="73" t="n">
        <f aca="false">IFERROR((H215-H214)/H214,"")</f>
        <v>-0.0229007633587786</v>
      </c>
      <c r="I216" s="73" t="str">
        <f aca="false">IFERROR((I215-I214)/I214,"")</f>
        <v/>
      </c>
      <c r="J216" s="73" t="n">
        <f aca="false">IFERROR((J215-J214)/J214,"")</f>
        <v>-0.0869565217391304</v>
      </c>
      <c r="K216" s="73" t="n">
        <f aca="false">IFERROR((K215-K214)/K214,"")</f>
        <v>-0.152173913043478</v>
      </c>
      <c r="L216" s="73" t="n">
        <f aca="false">IFERROR((L215-L214)/L214,"")</f>
        <v>-0.0172413793103448</v>
      </c>
      <c r="M216" s="73" t="n">
        <f aca="false">IFERROR((M215-M214)/M214,"")</f>
        <v>-0.930552683253527</v>
      </c>
      <c r="N216" s="73" t="n">
        <f aca="false">IFERROR((N215-N214)/N214,"")</f>
        <v>0.541525320981606</v>
      </c>
      <c r="O216" s="73" t="n">
        <f aca="false">IFERROR((O215-O214)/O214,"")</f>
        <v>-0.0392156862745098</v>
      </c>
      <c r="P216" s="73" t="n">
        <f aca="false">IFERROR((P215-P214)/P214,"")</f>
        <v>0.0344827586206897</v>
      </c>
      <c r="Q216" s="73" t="n">
        <f aca="false">IFERROR((Q215-Q214)/Q214,"")</f>
        <v>0.540675714663277</v>
      </c>
      <c r="R216" s="73" t="n">
        <f aca="false">IFERROR((R215-R214)/R214,"")</f>
        <v>0.496410996946503</v>
      </c>
      <c r="S216" s="73" t="n">
        <f aca="false">IFERROR((S215-S214)/S214,"")</f>
        <v>0.565805464528987</v>
      </c>
      <c r="T216" s="73" t="n">
        <f aca="false">IFERROR((T215-T214)/T214,"")</f>
        <v>-0.0714285714285714</v>
      </c>
      <c r="U216" s="73" t="n">
        <f aca="false">IFERROR((U215-U214)/U214,"")</f>
        <v>0.48722145330569</v>
      </c>
      <c r="V216" s="73" t="n">
        <f aca="false">IFERROR((V215-V214)/V214,"")</f>
        <v>-0.09375</v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n">
        <f aca="false">IFERROR(SQRT(2*(F215-F214)^2/(F215+F214)),"")</f>
        <v>0.657595949221429</v>
      </c>
      <c r="G217" s="76" t="n">
        <f aca="false">IFERROR(SQRT(2*(G215-G214)^2/(G215+G214)),"")</f>
        <v>0.395903791232448</v>
      </c>
      <c r="H217" s="76" t="n">
        <f aca="false">IFERROR(SQRT(2*(H215-H214)^2/(H215+H214)),"")</f>
        <v>0.263624865098248</v>
      </c>
      <c r="I217" s="76" t="str">
        <f aca="false">IFERROR(SQRT(2*(I215-I214)^2/(I215+I214)),"")</f>
        <v/>
      </c>
      <c r="J217" s="76" t="n">
        <f aca="false">IFERROR(SQRT(2*(J215-J214)^2/(J215+J214)),"")</f>
        <v>0.603022689155527</v>
      </c>
      <c r="K217" s="76" t="n">
        <f aca="false">IFERROR(SQRT(2*(K215-K214)^2/(K215+K214)),"")</f>
        <v>1.07375098438632</v>
      </c>
      <c r="L217" s="76" t="n">
        <f aca="false">IFERROR(SQRT(2*(L215-L214)^2/(L215+L214)),"")</f>
        <v>0.186500961648063</v>
      </c>
      <c r="M217" s="76" t="n">
        <f aca="false">IFERROR(SQRT(2*(M215-M214)^2/(M215+M214)),"")</f>
        <v>9.65780709243935</v>
      </c>
      <c r="N217" s="77" t="n">
        <f aca="false">IFERROR(SQRT(2*(N215-N214)^2/(N215+N214)),"")</f>
        <v>3.68647039324048</v>
      </c>
      <c r="O217" s="77" t="n">
        <f aca="false">IFERROR(SQRT(2*(O215-O214)^2/(O215+O214)),"")</f>
        <v>0.4</v>
      </c>
      <c r="P217" s="77" t="n">
        <f aca="false">IFERROR(SQRT(2*(P215-P214)^2/(P215+P214)),"")</f>
        <v>0.184114923579665</v>
      </c>
      <c r="Q217" s="76" t="n">
        <f aca="false">IFERROR(SQRT(2*(Q215-Q214)^2/(Q215+Q214)),"")</f>
        <v>4.80061032063777</v>
      </c>
      <c r="R217" s="76" t="n">
        <f aca="false">IFERROR(SQRT(2*(R215-R214)^2/(R215+R214)),"")</f>
        <v>7.11139962329206</v>
      </c>
      <c r="S217" s="76" t="n">
        <f aca="false">IFERROR(SQRT(2*(S215-S214)^2/(S215+S214)),"")</f>
        <v>3.12573788451276</v>
      </c>
      <c r="T217" s="76" t="n">
        <f aca="false">IFERROR(SQRT(2*(T215-T214)^2/(T215+T214)),"")</f>
        <v>0.272165526975909</v>
      </c>
      <c r="U217" s="76" t="n">
        <f aca="false">IFERROR(SQRT(2*(U215-U214)^2/(U215+U214)),"")</f>
        <v>6.92969475347257</v>
      </c>
      <c r="V217" s="78" t="n">
        <f aca="false">IFERROR(SQRT(2*(V215-V214)^2/(V215+V214)),"")</f>
        <v>0.543214476255111</v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N218" s="4"/>
      <c r="O218" s="4"/>
      <c r="P218" s="4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5" t="s">
        <v>548</v>
      </c>
      <c r="D219" s="86"/>
      <c r="E219" s="81"/>
      <c r="F219" s="5"/>
      <c r="G219" s="5"/>
      <c r="H219" s="5"/>
      <c r="I219" s="5"/>
      <c r="J219" s="5"/>
      <c r="K219" s="5"/>
      <c r="L219" s="5"/>
      <c r="M219" s="5"/>
      <c r="N219" s="4"/>
      <c r="O219" s="4"/>
      <c r="P219" s="4"/>
      <c r="Q219" s="5"/>
      <c r="R219" s="5"/>
      <c r="S219" s="5"/>
      <c r="T219" s="5"/>
      <c r="U219" s="5"/>
      <c r="V219" s="82"/>
    </row>
    <row r="220" customFormat="false" ht="13.5" hidden="false" customHeight="true" outlineLevel="0" collapsed="false">
      <c r="A220" s="68"/>
      <c r="B220" s="69"/>
      <c r="C220" s="5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73" t="str">
        <f aca="false">IFERROR((N219-N218)/N218,"")</f>
        <v/>
      </c>
      <c r="O220" s="73" t="str">
        <f aca="false">IFERROR((O219-O218)/O218,"")</f>
        <v/>
      </c>
      <c r="P220" s="73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3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N222" s="4"/>
      <c r="O222" s="4"/>
      <c r="P222" s="4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5" t="s">
        <v>548</v>
      </c>
      <c r="D223" s="86"/>
      <c r="E223" s="81"/>
      <c r="F223" s="5"/>
      <c r="G223" s="5"/>
      <c r="H223" s="5"/>
      <c r="I223" s="5"/>
      <c r="J223" s="5"/>
      <c r="K223" s="5"/>
      <c r="L223" s="5"/>
      <c r="M223" s="5"/>
      <c r="N223" s="4"/>
      <c r="O223" s="4"/>
      <c r="P223" s="4"/>
      <c r="Q223" s="5"/>
      <c r="R223" s="5"/>
      <c r="S223" s="5"/>
      <c r="T223" s="5"/>
      <c r="U223" s="5"/>
      <c r="V223" s="82"/>
    </row>
    <row r="224" customFormat="false" ht="13.5" hidden="false" customHeight="true" outlineLevel="0" collapsed="false">
      <c r="A224" s="68"/>
      <c r="B224" s="69"/>
      <c r="C224" s="5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73" t="str">
        <f aca="false">IFERROR((N223-N222)/N222,"")</f>
        <v/>
      </c>
      <c r="O224" s="73" t="str">
        <f aca="false">IFERROR((O223-O222)/O222,"")</f>
        <v/>
      </c>
      <c r="P224" s="73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3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N226" s="4"/>
      <c r="O226" s="4"/>
      <c r="P226" s="4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5" t="s">
        <v>548</v>
      </c>
      <c r="D227" s="86"/>
      <c r="E227" s="81"/>
      <c r="F227" s="5"/>
      <c r="G227" s="5"/>
      <c r="H227" s="5"/>
      <c r="I227" s="5"/>
      <c r="J227" s="5"/>
      <c r="K227" s="5"/>
      <c r="L227" s="5"/>
      <c r="M227" s="5"/>
      <c r="N227" s="4"/>
      <c r="O227" s="4"/>
      <c r="P227" s="4"/>
      <c r="Q227" s="5"/>
      <c r="R227" s="5"/>
      <c r="S227" s="5"/>
      <c r="T227" s="5"/>
      <c r="U227" s="5"/>
      <c r="V227" s="82"/>
    </row>
    <row r="228" customFormat="false" ht="13.5" hidden="false" customHeight="true" outlineLevel="0" collapsed="false">
      <c r="A228" s="68"/>
      <c r="B228" s="69"/>
      <c r="C228" s="5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73" t="str">
        <f aca="false">IFERROR((N227-N226)/N226,"")</f>
        <v/>
      </c>
      <c r="O228" s="73" t="str">
        <f aca="false">IFERROR((O227-O226)/O226,"")</f>
        <v/>
      </c>
      <c r="P228" s="73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3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N230" s="4"/>
      <c r="O230" s="4"/>
      <c r="P230" s="4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5" t="s">
        <v>548</v>
      </c>
      <c r="D231" s="86"/>
      <c r="E231" s="81"/>
      <c r="F231" s="5"/>
      <c r="G231" s="5"/>
      <c r="H231" s="5"/>
      <c r="I231" s="5"/>
      <c r="J231" s="5"/>
      <c r="K231" s="5"/>
      <c r="L231" s="5"/>
      <c r="M231" s="5"/>
      <c r="N231" s="4"/>
      <c r="O231" s="4"/>
      <c r="P231" s="4"/>
      <c r="Q231" s="5"/>
      <c r="R231" s="5"/>
      <c r="S231" s="5"/>
      <c r="T231" s="5"/>
      <c r="U231" s="5"/>
      <c r="V231" s="82"/>
    </row>
    <row r="232" customFormat="false" ht="13.5" hidden="false" customHeight="true" outlineLevel="0" collapsed="false">
      <c r="A232" s="68"/>
      <c r="B232" s="69"/>
      <c r="C232" s="5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73" t="str">
        <f aca="false">IFERROR((N231-N230)/N230,"")</f>
        <v/>
      </c>
      <c r="O232" s="73" t="str">
        <f aca="false">IFERROR((O231-O230)/O230,"")</f>
        <v/>
      </c>
      <c r="P232" s="73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3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3.5" hidden="false" customHeight="true" outlineLevel="0" collapsed="false">
      <c r="A235" s="68"/>
      <c r="B235" s="69"/>
      <c r="C235" s="5" t="s">
        <v>548</v>
      </c>
      <c r="D235" s="71"/>
      <c r="E235" s="71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3.5" hidden="false" customHeight="true" outlineLevel="0" collapsed="false">
      <c r="A236" s="68"/>
      <c r="B236" s="69"/>
      <c r="C236" s="5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73" t="str">
        <f aca="false">IFERROR((N235-N234)/N234,"")</f>
        <v/>
      </c>
      <c r="O236" s="73" t="str">
        <f aca="false">IFERROR((O235-O234)/O234,"")</f>
        <v/>
      </c>
      <c r="P236" s="73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3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N238" s="4"/>
      <c r="O238" s="4"/>
      <c r="P238" s="4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5" t="s">
        <v>548</v>
      </c>
      <c r="D239" s="86"/>
      <c r="E239" s="81"/>
      <c r="F239" s="5"/>
      <c r="G239" s="5"/>
      <c r="H239" s="5"/>
      <c r="I239" s="5"/>
      <c r="J239" s="5"/>
      <c r="K239" s="5"/>
      <c r="L239" s="5"/>
      <c r="M239" s="5"/>
      <c r="N239" s="4"/>
      <c r="O239" s="4"/>
      <c r="P239" s="4"/>
      <c r="Q239" s="5"/>
      <c r="R239" s="5"/>
      <c r="S239" s="5"/>
      <c r="T239" s="5"/>
      <c r="U239" s="5"/>
      <c r="V239" s="82"/>
    </row>
    <row r="240" customFormat="false" ht="13.5" hidden="false" customHeight="true" outlineLevel="0" collapsed="false">
      <c r="A240" s="68"/>
      <c r="B240" s="69"/>
      <c r="C240" s="5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73" t="str">
        <f aca="false">IFERROR((N239-N238)/N238,"")</f>
        <v/>
      </c>
      <c r="O240" s="73" t="str">
        <f aca="false">IFERROR((O239-O238)/O238,"")</f>
        <v/>
      </c>
      <c r="P240" s="73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3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N242" s="4"/>
      <c r="O242" s="4"/>
      <c r="P242" s="4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5" t="s">
        <v>548</v>
      </c>
      <c r="D243" s="86"/>
      <c r="E243" s="81"/>
      <c r="F243" s="5"/>
      <c r="G243" s="5"/>
      <c r="H243" s="5"/>
      <c r="I243" s="5"/>
      <c r="J243" s="5"/>
      <c r="K243" s="5"/>
      <c r="L243" s="5"/>
      <c r="M243" s="5"/>
      <c r="N243" s="4"/>
      <c r="O243" s="4"/>
      <c r="P243" s="4"/>
      <c r="Q243" s="5"/>
      <c r="R243" s="5"/>
      <c r="S243" s="5"/>
      <c r="T243" s="5"/>
      <c r="U243" s="5"/>
      <c r="V243" s="82"/>
    </row>
    <row r="244" customFormat="false" ht="13.5" hidden="false" customHeight="true" outlineLevel="0" collapsed="false">
      <c r="A244" s="68"/>
      <c r="B244" s="69"/>
      <c r="C244" s="5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73" t="str">
        <f aca="false">IFERROR((N243-N242)/N242,"")</f>
        <v/>
      </c>
      <c r="O244" s="73" t="str">
        <f aca="false">IFERROR((O243-O242)/O242,"")</f>
        <v/>
      </c>
      <c r="P244" s="73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3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N246" s="4"/>
      <c r="O246" s="4"/>
      <c r="P246" s="4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5" t="s">
        <v>548</v>
      </c>
      <c r="D247" s="86"/>
      <c r="E247" s="81"/>
      <c r="F247" s="5"/>
      <c r="G247" s="5"/>
      <c r="H247" s="5"/>
      <c r="I247" s="5"/>
      <c r="J247" s="5"/>
      <c r="K247" s="5"/>
      <c r="L247" s="5"/>
      <c r="M247" s="5"/>
      <c r="N247" s="4"/>
      <c r="O247" s="4"/>
      <c r="P247" s="4"/>
      <c r="Q247" s="5"/>
      <c r="R247" s="5"/>
      <c r="S247" s="5"/>
      <c r="T247" s="5"/>
      <c r="U247" s="5"/>
      <c r="V247" s="82"/>
    </row>
    <row r="248" customFormat="false" ht="13.5" hidden="false" customHeight="true" outlineLevel="0" collapsed="false">
      <c r="A248" s="68"/>
      <c r="B248" s="69"/>
      <c r="C248" s="5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73" t="str">
        <f aca="false">IFERROR((N247-N246)/N246,"")</f>
        <v/>
      </c>
      <c r="O248" s="73" t="str">
        <f aca="false">IFERROR((O247-O246)/O246,"")</f>
        <v/>
      </c>
      <c r="P248" s="73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3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customFormat="false" ht="13.5" hidden="false" customHeight="true" outlineLevel="0" collapsed="false">
      <c r="A251" s="68"/>
      <c r="B251" s="69"/>
      <c r="C251" s="5" t="s">
        <v>548</v>
      </c>
      <c r="D251" s="71"/>
      <c r="E251" s="71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customFormat="false" ht="13.5" hidden="false" customHeight="true" outlineLevel="0" collapsed="false">
      <c r="A252" s="68"/>
      <c r="B252" s="69"/>
      <c r="C252" s="5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73" t="str">
        <f aca="false">IFERROR((N251-N250)/N250,"")</f>
        <v/>
      </c>
      <c r="O252" s="73" t="str">
        <f aca="false">IFERROR((O251-O250)/O250,"")</f>
        <v/>
      </c>
      <c r="P252" s="73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3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customFormat="false" ht="13.5" hidden="false" customHeight="true" outlineLevel="0" collapsed="false">
      <c r="A255" s="68"/>
      <c r="B255" s="69"/>
      <c r="C255" s="5" t="s">
        <v>548</v>
      </c>
      <c r="D255" s="71"/>
      <c r="E255" s="71"/>
      <c r="F255" s="4"/>
      <c r="G255" s="4"/>
      <c r="H255" s="4"/>
      <c r="I255" s="4"/>
      <c r="J255" s="4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5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73" t="str">
        <f aca="false">IFERROR((N255-N254)/N254,"")</f>
        <v/>
      </c>
      <c r="O256" s="73" t="str">
        <f aca="false">IFERROR((O255-O254)/O254,"")</f>
        <v/>
      </c>
      <c r="P256" s="73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3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 t="n">
        <v>46076</v>
      </c>
      <c r="E258" s="72" t="n">
        <v>0.625</v>
      </c>
      <c r="F258" s="4" t="n">
        <v>295</v>
      </c>
      <c r="G258" s="4" t="n">
        <v>27</v>
      </c>
      <c r="H258" s="4" t="n">
        <v>36</v>
      </c>
      <c r="I258" s="4" t="n">
        <v>117</v>
      </c>
      <c r="J258" s="4" t="n">
        <v>115</v>
      </c>
      <c r="K258" s="5" t="n">
        <v>16</v>
      </c>
      <c r="L258" s="5" t="n">
        <v>6</v>
      </c>
      <c r="M258" s="5" t="n">
        <v>5</v>
      </c>
      <c r="N258" s="5" t="n">
        <v>8</v>
      </c>
      <c r="O258" s="5" t="n">
        <v>10</v>
      </c>
      <c r="P258" s="5" t="n">
        <v>18</v>
      </c>
      <c r="Q258" s="5" t="n">
        <v>6</v>
      </c>
      <c r="R258" s="5" t="n">
        <v>95</v>
      </c>
      <c r="S258" s="5" t="n">
        <v>16</v>
      </c>
      <c r="T258" s="5" t="n">
        <v>20</v>
      </c>
      <c r="U258" s="5" t="n">
        <v>77</v>
      </c>
      <c r="V258" s="5" t="n">
        <v>18</v>
      </c>
    </row>
    <row r="259" customFormat="false" ht="13.5" hidden="false" customHeight="true" outlineLevel="0" collapsed="false">
      <c r="A259" s="68"/>
      <c r="B259" s="69"/>
      <c r="C259" s="5" t="s">
        <v>548</v>
      </c>
      <c r="D259" s="71"/>
      <c r="E259" s="71"/>
      <c r="F259" s="4" t="n">
        <v>270</v>
      </c>
      <c r="G259" s="4" t="n">
        <v>26</v>
      </c>
      <c r="H259" s="4" t="n">
        <v>33</v>
      </c>
      <c r="I259" s="4" t="n">
        <v>101</v>
      </c>
      <c r="J259" s="4" t="n">
        <v>110</v>
      </c>
      <c r="K259" s="5" t="n">
        <v>15</v>
      </c>
      <c r="L259" s="5" t="n">
        <v>4</v>
      </c>
      <c r="M259" s="5" t="n">
        <v>7</v>
      </c>
      <c r="N259" s="5" t="n">
        <v>9</v>
      </c>
      <c r="O259" s="5" t="n">
        <v>8</v>
      </c>
      <c r="P259" s="5" t="n">
        <v>16</v>
      </c>
      <c r="Q259" s="5" t="n">
        <v>5</v>
      </c>
      <c r="R259" s="5" t="n">
        <v>82</v>
      </c>
      <c r="S259" s="5" t="n">
        <v>14</v>
      </c>
      <c r="T259" s="5" t="n">
        <v>20</v>
      </c>
      <c r="U259" s="5" t="n">
        <v>74</v>
      </c>
      <c r="V259" s="5" t="n">
        <v>16</v>
      </c>
    </row>
    <row r="260" customFormat="false" ht="13.5" hidden="false" customHeight="true" outlineLevel="0" collapsed="false">
      <c r="A260" s="68"/>
      <c r="B260" s="69"/>
      <c r="C260" s="5" t="s">
        <v>549</v>
      </c>
      <c r="D260" s="71"/>
      <c r="E260" s="71"/>
      <c r="F260" s="73" t="n">
        <f aca="false">IFERROR((F259-F258)/F258,"")</f>
        <v>-0.0847457627118644</v>
      </c>
      <c r="G260" s="73" t="n">
        <f aca="false">IFERROR((G259-G258)/G258,"")</f>
        <v>-0.037037037037037</v>
      </c>
      <c r="H260" s="73" t="n">
        <f aca="false">IFERROR((H259-H258)/H258,"")</f>
        <v>-0.0833333333333333</v>
      </c>
      <c r="I260" s="73" t="n">
        <f aca="false">IFERROR((I259-I258)/I258,"")</f>
        <v>-0.136752136752137</v>
      </c>
      <c r="J260" s="73" t="n">
        <f aca="false">IFERROR((J259-J258)/J258,"")</f>
        <v>-0.0434782608695652</v>
      </c>
      <c r="K260" s="73" t="n">
        <f aca="false">IFERROR((K259-K258)/K258,"")</f>
        <v>-0.0625</v>
      </c>
      <c r="L260" s="73" t="n">
        <f aca="false">IFERROR((L259-L258)/L258,"")</f>
        <v>-0.333333333333333</v>
      </c>
      <c r="M260" s="73" t="n">
        <f aca="false">IFERROR((M259-M258)/M258,"")</f>
        <v>0.4</v>
      </c>
      <c r="N260" s="73" t="n">
        <f aca="false">IFERROR((N259-N258)/N258,"")</f>
        <v>0.125</v>
      </c>
      <c r="O260" s="73" t="n">
        <f aca="false">IFERROR((O259-O258)/O258,"")</f>
        <v>-0.2</v>
      </c>
      <c r="P260" s="73" t="n">
        <f aca="false">IFERROR((P259-P258)/P258,"")</f>
        <v>-0.111111111111111</v>
      </c>
      <c r="Q260" s="73" t="n">
        <f aca="false">IFERROR((Q259-Q258)/Q258,"")</f>
        <v>-0.166666666666667</v>
      </c>
      <c r="R260" s="73" t="n">
        <f aca="false">IFERROR((R259-R258)/R258,"")</f>
        <v>-0.136842105263158</v>
      </c>
      <c r="S260" s="73" t="n">
        <f aca="false">IFERROR((S259-S258)/S258,"")</f>
        <v>-0.125</v>
      </c>
      <c r="T260" s="73" t="n">
        <f aca="false">IFERROR((T259-T258)/T258,"")</f>
        <v>0</v>
      </c>
      <c r="U260" s="73" t="n">
        <f aca="false">IFERROR((U259-U258)/U258,"")</f>
        <v>-0.038961038961039</v>
      </c>
      <c r="V260" s="73" t="n">
        <f aca="false">IFERROR((V259-V258)/V258,"")</f>
        <v>-0.111111111111111</v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n">
        <f aca="false">IFERROR(SQRT(2*(F259-F258)^2/(F259+F258)),"")</f>
        <v>1.48741029327182</v>
      </c>
      <c r="G261" s="76" t="n">
        <f aca="false">IFERROR(SQRT(2*(G259-G258)^2/(G259+G258)),"")</f>
        <v>0.194257172471453</v>
      </c>
      <c r="H261" s="76" t="n">
        <f aca="false">IFERROR(SQRT(2*(H259-H258)^2/(H259+H258)),"")</f>
        <v>0.510753918455249</v>
      </c>
      <c r="I261" s="76" t="n">
        <f aca="false">IFERROR(SQRT(2*(I259-I258)^2/(I259+I258)),"")</f>
        <v>1.53252205635384</v>
      </c>
      <c r="J261" s="76" t="n">
        <f aca="false">IFERROR(SQRT(2*(J259-J258)^2/(J259+J258)),"")</f>
        <v>0.471404520791032</v>
      </c>
      <c r="K261" s="76" t="n">
        <f aca="false">IFERROR(SQRT(2*(K259-K258)^2/(K259+K258)),"")</f>
        <v>0.254000254000381</v>
      </c>
      <c r="L261" s="76" t="n">
        <f aca="false">IFERROR(SQRT(2*(L259-L258)^2/(L259+L258)),"")</f>
        <v>0.894427190999916</v>
      </c>
      <c r="M261" s="76" t="n">
        <f aca="false">IFERROR(SQRT(2*(M259-M258)^2/(M259+M258)),"")</f>
        <v>0.816496580927726</v>
      </c>
      <c r="N261" s="77" t="n">
        <f aca="false">IFERROR(SQRT(2*(N259-N258)^2/(N259+N258)),"")</f>
        <v>0.342997170285018</v>
      </c>
      <c r="O261" s="77" t="n">
        <f aca="false">IFERROR(SQRT(2*(O259-O258)^2/(O259+O258)),"")</f>
        <v>0.666666666666667</v>
      </c>
      <c r="P261" s="77" t="n">
        <f aca="false">IFERROR(SQRT(2*(P259-P258)^2/(P259+P258)),"")</f>
        <v>0.485071250072666</v>
      </c>
      <c r="Q261" s="76" t="n">
        <f aca="false">IFERROR(SQRT(2*(Q259-Q258)^2/(Q259+Q258)),"")</f>
        <v>0.426401432711221</v>
      </c>
      <c r="R261" s="76" t="n">
        <f aca="false">IFERROR(SQRT(2*(R259-R258)^2/(R259+R258)),"")</f>
        <v>1.38188440897711</v>
      </c>
      <c r="S261" s="76" t="n">
        <f aca="false">IFERROR(SQRT(2*(S259-S258)^2/(S259+S258)),"")</f>
        <v>0.516397779494322</v>
      </c>
      <c r="T261" s="76" t="n">
        <f aca="false">IFERROR(SQRT(2*(T259-T258)^2/(T259+T258)),"")</f>
        <v>0</v>
      </c>
      <c r="U261" s="76" t="n">
        <f aca="false">IFERROR(SQRT(2*(U259-U258)^2/(U259+U258)),"")</f>
        <v>0.345261202589062</v>
      </c>
      <c r="V261" s="78" t="n">
        <f aca="false">IFERROR(SQRT(2*(V259-V258)^2/(V259+V258)),"")</f>
        <v>0.485071250072666</v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 t="n">
        <v>46073</v>
      </c>
      <c r="E262" s="72" t="s">
        <v>557</v>
      </c>
      <c r="F262" s="4" t="n">
        <v>222</v>
      </c>
      <c r="G262" s="4" t="n">
        <v>19</v>
      </c>
      <c r="H262" s="4" t="n">
        <v>11</v>
      </c>
      <c r="I262" s="4" t="n">
        <v>114</v>
      </c>
      <c r="J262" s="4" t="n">
        <v>78</v>
      </c>
      <c r="K262" s="5" t="n">
        <v>5</v>
      </c>
      <c r="L262" s="5" t="n">
        <v>11</v>
      </c>
      <c r="M262" s="5" t="n">
        <v>3</v>
      </c>
      <c r="N262" s="5" t="n">
        <v>2</v>
      </c>
      <c r="O262" s="5" t="n">
        <v>8</v>
      </c>
      <c r="P262" s="5" t="n">
        <v>1</v>
      </c>
      <c r="Q262" s="5" t="n">
        <v>6</v>
      </c>
      <c r="R262" s="5" t="n">
        <v>96</v>
      </c>
      <c r="S262" s="5" t="n">
        <v>12</v>
      </c>
      <c r="T262" s="5" t="n">
        <v>7</v>
      </c>
      <c r="U262" s="5" t="n">
        <v>70</v>
      </c>
      <c r="V262" s="5" t="n">
        <v>1</v>
      </c>
    </row>
    <row r="263" customFormat="false" ht="13.5" hidden="false" customHeight="true" outlineLevel="0" collapsed="false">
      <c r="A263" s="68"/>
      <c r="B263" s="69"/>
      <c r="C263" s="5" t="s">
        <v>548</v>
      </c>
      <c r="D263" s="71"/>
      <c r="E263" s="71"/>
      <c r="F263" s="4" t="n">
        <v>180</v>
      </c>
      <c r="G263" s="4" t="n">
        <v>19</v>
      </c>
      <c r="H263" s="4" t="n">
        <v>11</v>
      </c>
      <c r="I263" s="4" t="n">
        <v>64</v>
      </c>
      <c r="J263" s="4" t="n">
        <v>86</v>
      </c>
      <c r="K263" s="5" t="n">
        <v>5</v>
      </c>
      <c r="L263" s="5" t="n">
        <v>12</v>
      </c>
      <c r="M263" s="5" t="n">
        <v>2</v>
      </c>
      <c r="N263" s="5" t="n">
        <v>2</v>
      </c>
      <c r="O263" s="5" t="n">
        <v>8</v>
      </c>
      <c r="P263" s="5" t="n">
        <v>1</v>
      </c>
      <c r="Q263" s="5" t="n">
        <v>2</v>
      </c>
      <c r="R263" s="5" t="n">
        <v>55</v>
      </c>
      <c r="S263" s="5" t="n">
        <v>7</v>
      </c>
      <c r="T263" s="5" t="n">
        <v>7</v>
      </c>
      <c r="U263" s="5" t="n">
        <v>78</v>
      </c>
      <c r="V263" s="5" t="n">
        <v>1</v>
      </c>
    </row>
    <row r="264" customFormat="false" ht="13.5" hidden="false" customHeight="true" outlineLevel="0" collapsed="false">
      <c r="A264" s="68"/>
      <c r="B264" s="69"/>
      <c r="C264" s="5" t="s">
        <v>549</v>
      </c>
      <c r="D264" s="71"/>
      <c r="E264" s="71"/>
      <c r="F264" s="73" t="n">
        <f aca="false">IFERROR((F263-F262)/F262,"")</f>
        <v>-0.189189189189189</v>
      </c>
      <c r="G264" s="73" t="n">
        <f aca="false">IFERROR((G263-G262)/G262,"")</f>
        <v>0</v>
      </c>
      <c r="H264" s="73" t="n">
        <f aca="false">IFERROR((H263-H262)/H262,"")</f>
        <v>0</v>
      </c>
      <c r="I264" s="73" t="n">
        <f aca="false">IFERROR((I263-I262)/I262,"")</f>
        <v>-0.43859649122807</v>
      </c>
      <c r="J264" s="73" t="n">
        <f aca="false">IFERROR((J263-J262)/J262,"")</f>
        <v>0.102564102564103</v>
      </c>
      <c r="K264" s="73" t="n">
        <f aca="false">IFERROR((K263-K262)/K262,"")</f>
        <v>0</v>
      </c>
      <c r="L264" s="73" t="n">
        <f aca="false">IFERROR((L263-L262)/L262,"")</f>
        <v>0.0909090909090909</v>
      </c>
      <c r="M264" s="73" t="n">
        <f aca="false">IFERROR((M263-M262)/M262,"")</f>
        <v>-0.333333333333333</v>
      </c>
      <c r="N264" s="73" t="n">
        <f aca="false">IFERROR((N263-N262)/N262,"")</f>
        <v>0</v>
      </c>
      <c r="O264" s="73" t="n">
        <f aca="false">IFERROR((O263-O262)/O262,"")</f>
        <v>0</v>
      </c>
      <c r="P264" s="73" t="n">
        <f aca="false">IFERROR((P263-P262)/P262,"")</f>
        <v>0</v>
      </c>
      <c r="Q264" s="73" t="n">
        <f aca="false">IFERROR((Q263-Q262)/Q262,"")</f>
        <v>-0.666666666666667</v>
      </c>
      <c r="R264" s="73" t="n">
        <f aca="false">IFERROR((R263-R262)/R262,"")</f>
        <v>-0.427083333333333</v>
      </c>
      <c r="S264" s="73" t="n">
        <f aca="false">IFERROR((S263-S262)/S262,"")</f>
        <v>-0.416666666666667</v>
      </c>
      <c r="T264" s="73" t="n">
        <f aca="false">IFERROR((T263-T262)/T262,"")</f>
        <v>0</v>
      </c>
      <c r="U264" s="73" t="n">
        <f aca="false">IFERROR((U263-U262)/U262,"")</f>
        <v>0.114285714285714</v>
      </c>
      <c r="V264" s="73" t="n">
        <f aca="false">IFERROR((V263-V262)/V262,"")</f>
        <v>0</v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n">
        <f aca="false">IFERROR(SQRT(2*(F263-F262)^2/(F263+F262)),"")</f>
        <v>2.96245158660611</v>
      </c>
      <c r="G265" s="76" t="n">
        <f aca="false">IFERROR(SQRT(2*(G263-G262)^2/(G263+G262)),"")</f>
        <v>0</v>
      </c>
      <c r="H265" s="76" t="n">
        <f aca="false">IFERROR(SQRT(2*(H263-H262)^2/(H263+H262)),"")</f>
        <v>0</v>
      </c>
      <c r="I265" s="76" t="n">
        <f aca="false">IFERROR(SQRT(2*(I263-I262)^2/(I263+I262)),"")</f>
        <v>5.2999894000318</v>
      </c>
      <c r="J265" s="76" t="n">
        <f aca="false">IFERROR(SQRT(2*(J263-J262)^2/(J263+J262)),"")</f>
        <v>0.883452208598772</v>
      </c>
      <c r="K265" s="76" t="n">
        <f aca="false">IFERROR(SQRT(2*(K263-K262)^2/(K263+K262)),"")</f>
        <v>0</v>
      </c>
      <c r="L265" s="76" t="n">
        <f aca="false">IFERROR(SQRT(2*(L263-L262)^2/(L263+L262)),"")</f>
        <v>0.294883912309794</v>
      </c>
      <c r="M265" s="76" t="n">
        <f aca="false">IFERROR(SQRT(2*(M263-M262)^2/(M263+M262)),"")</f>
        <v>0.632455532033676</v>
      </c>
      <c r="N265" s="77" t="n">
        <f aca="false">IFERROR(SQRT(2*(N263-N262)^2/(N263+N262)),"")</f>
        <v>0</v>
      </c>
      <c r="O265" s="77" t="n">
        <f aca="false">IFERROR(SQRT(2*(O263-O262)^2/(O263+O262)),"")</f>
        <v>0</v>
      </c>
      <c r="P265" s="77" t="n">
        <f aca="false">IFERROR(SQRT(2*(P263-P262)^2/(P263+P262)),"")</f>
        <v>0</v>
      </c>
      <c r="Q265" s="76" t="n">
        <f aca="false">IFERROR(SQRT(2*(Q263-Q262)^2/(Q263+Q262)),"")</f>
        <v>2</v>
      </c>
      <c r="R265" s="76" t="n">
        <f aca="false">IFERROR(SQRT(2*(R263-R262)^2/(R263+R262)),"")</f>
        <v>4.71856976871718</v>
      </c>
      <c r="S265" s="76" t="n">
        <f aca="false">IFERROR(SQRT(2*(S263-S262)^2/(S263+S262)),"")</f>
        <v>1.62221421130763</v>
      </c>
      <c r="T265" s="76" t="n">
        <f aca="false">IFERROR(SQRT(2*(T263-T262)^2/(T263+T262)),"")</f>
        <v>0</v>
      </c>
      <c r="U265" s="76" t="n">
        <f aca="false">IFERROR(SQRT(2*(U263-U262)^2/(U263+U262)),"")</f>
        <v>0.929981109950554</v>
      </c>
      <c r="V265" s="78" t="n">
        <f aca="false">IFERROR(SQRT(2*(V263-V262)^2/(V263+V262)),"")</f>
        <v>0</v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N266" s="4"/>
      <c r="O266" s="4"/>
      <c r="P266" s="4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5" t="s">
        <v>548</v>
      </c>
      <c r="D267" s="86"/>
      <c r="E267" s="81"/>
      <c r="F267" s="5"/>
      <c r="G267" s="5"/>
      <c r="H267" s="5"/>
      <c r="I267" s="5"/>
      <c r="J267" s="5"/>
      <c r="K267" s="5"/>
      <c r="L267" s="5"/>
      <c r="M267" s="5"/>
      <c r="N267" s="4"/>
      <c r="O267" s="4"/>
      <c r="P267" s="4"/>
      <c r="Q267" s="5"/>
      <c r="R267" s="5"/>
      <c r="S267" s="5"/>
      <c r="T267" s="5"/>
      <c r="U267" s="5"/>
      <c r="V267" s="82"/>
    </row>
    <row r="268" customFormat="false" ht="13.5" hidden="false" customHeight="true" outlineLevel="0" collapsed="false">
      <c r="A268" s="68"/>
      <c r="B268" s="69"/>
      <c r="C268" s="5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73" t="str">
        <f aca="false">IFERROR((N267-N266)/N266,"")</f>
        <v/>
      </c>
      <c r="O268" s="73" t="str">
        <f aca="false">IFERROR((O267-O266)/O266,"")</f>
        <v/>
      </c>
      <c r="P268" s="73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3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N270" s="4"/>
      <c r="O270" s="4"/>
      <c r="P270" s="4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5" t="s">
        <v>548</v>
      </c>
      <c r="D271" s="86"/>
      <c r="E271" s="81"/>
      <c r="F271" s="5"/>
      <c r="G271" s="5"/>
      <c r="H271" s="5"/>
      <c r="I271" s="5"/>
      <c r="J271" s="5"/>
      <c r="K271" s="5"/>
      <c r="L271" s="5"/>
      <c r="M271" s="5"/>
      <c r="N271" s="4"/>
      <c r="O271" s="4"/>
      <c r="P271" s="4"/>
      <c r="Q271" s="5"/>
      <c r="R271" s="5"/>
      <c r="S271" s="5"/>
      <c r="T271" s="5"/>
      <c r="U271" s="5"/>
      <c r="V271" s="82"/>
    </row>
    <row r="272" customFormat="false" ht="13.5" hidden="false" customHeight="true" outlineLevel="0" collapsed="false">
      <c r="A272" s="68"/>
      <c r="B272" s="69"/>
      <c r="C272" s="5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73" t="str">
        <f aca="false">IFERROR((N271-N270)/N270,"")</f>
        <v/>
      </c>
      <c r="O272" s="73" t="str">
        <f aca="false">IFERROR((O271-O270)/O270,"")</f>
        <v/>
      </c>
      <c r="P272" s="73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3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N274" s="4"/>
      <c r="O274" s="4"/>
      <c r="P274" s="4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5" t="s">
        <v>548</v>
      </c>
      <c r="D275" s="86"/>
      <c r="E275" s="81"/>
      <c r="F275" s="5"/>
      <c r="G275" s="5"/>
      <c r="H275" s="5"/>
      <c r="I275" s="5"/>
      <c r="J275" s="5"/>
      <c r="K275" s="5"/>
      <c r="L275" s="5"/>
      <c r="M275" s="5"/>
      <c r="N275" s="4"/>
      <c r="O275" s="4"/>
      <c r="P275" s="4"/>
      <c r="Q275" s="5"/>
      <c r="R275" s="5"/>
      <c r="S275" s="5"/>
      <c r="T275" s="5"/>
      <c r="U275" s="5"/>
      <c r="V275" s="82"/>
    </row>
    <row r="276" customFormat="false" ht="13.5" hidden="false" customHeight="true" outlineLevel="0" collapsed="false">
      <c r="A276" s="68"/>
      <c r="B276" s="69"/>
      <c r="C276" s="5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73" t="str">
        <f aca="false">IFERROR((N275-N274)/N274,"")</f>
        <v/>
      </c>
      <c r="O276" s="73" t="str">
        <f aca="false">IFERROR((O275-O274)/O274,"")</f>
        <v/>
      </c>
      <c r="P276" s="73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3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N278" s="4"/>
      <c r="O278" s="4"/>
      <c r="P278" s="4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5" t="s">
        <v>548</v>
      </c>
      <c r="D279" s="86"/>
      <c r="E279" s="81"/>
      <c r="F279" s="5"/>
      <c r="G279" s="5"/>
      <c r="H279" s="5"/>
      <c r="I279" s="5"/>
      <c r="J279" s="5"/>
      <c r="K279" s="5"/>
      <c r="L279" s="5"/>
      <c r="M279" s="5"/>
      <c r="N279" s="4"/>
      <c r="O279" s="4"/>
      <c r="P279" s="4"/>
      <c r="Q279" s="5"/>
      <c r="R279" s="5"/>
      <c r="S279" s="5"/>
      <c r="T279" s="5"/>
      <c r="U279" s="5"/>
      <c r="V279" s="82"/>
    </row>
    <row r="280" customFormat="false" ht="13.5" hidden="false" customHeight="true" outlineLevel="0" collapsed="false">
      <c r="A280" s="68"/>
      <c r="B280" s="69"/>
      <c r="C280" s="5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73" t="str">
        <f aca="false">IFERROR((N279-N278)/N278,"")</f>
        <v/>
      </c>
      <c r="O280" s="73" t="str">
        <f aca="false">IFERROR((O279-O278)/O278,"")</f>
        <v/>
      </c>
      <c r="P280" s="73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3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N282" s="4"/>
      <c r="O282" s="4"/>
      <c r="P282" s="4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5" t="s">
        <v>548</v>
      </c>
      <c r="D283" s="86"/>
      <c r="E283" s="81"/>
      <c r="F283" s="5"/>
      <c r="G283" s="5"/>
      <c r="H283" s="5"/>
      <c r="I283" s="5"/>
      <c r="J283" s="5"/>
      <c r="K283" s="5"/>
      <c r="L283" s="5"/>
      <c r="M283" s="5"/>
      <c r="N283" s="4"/>
      <c r="O283" s="4"/>
      <c r="P283" s="4"/>
      <c r="Q283" s="5"/>
      <c r="R283" s="5"/>
      <c r="S283" s="5"/>
      <c r="T283" s="5"/>
      <c r="U283" s="5"/>
      <c r="V283" s="82"/>
    </row>
    <row r="284" customFormat="false" ht="13.5" hidden="false" customHeight="true" outlineLevel="0" collapsed="false">
      <c r="A284" s="68"/>
      <c r="B284" s="69"/>
      <c r="C284" s="5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73" t="str">
        <f aca="false">IFERROR((N283-N282)/N282,"")</f>
        <v/>
      </c>
      <c r="O284" s="73" t="str">
        <f aca="false">IFERROR((O283-O282)/O282,"")</f>
        <v/>
      </c>
      <c r="P284" s="73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3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N286" s="4"/>
      <c r="O286" s="4"/>
      <c r="P286" s="4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5" t="s">
        <v>548</v>
      </c>
      <c r="D287" s="86"/>
      <c r="E287" s="81"/>
      <c r="F287" s="5"/>
      <c r="G287" s="5"/>
      <c r="H287" s="5"/>
      <c r="I287" s="5"/>
      <c r="J287" s="5"/>
      <c r="K287" s="5"/>
      <c r="L287" s="5"/>
      <c r="M287" s="5"/>
      <c r="N287" s="4"/>
      <c r="O287" s="4"/>
      <c r="P287" s="4"/>
      <c r="Q287" s="5"/>
      <c r="R287" s="5"/>
      <c r="S287" s="5"/>
      <c r="T287" s="5"/>
      <c r="U287" s="5"/>
      <c r="V287" s="82"/>
    </row>
    <row r="288" customFormat="false" ht="13.5" hidden="false" customHeight="true" outlineLevel="0" collapsed="false">
      <c r="A288" s="68"/>
      <c r="B288" s="69"/>
      <c r="C288" s="5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73" t="str">
        <f aca="false">IFERROR((N287-N286)/N286,"")</f>
        <v/>
      </c>
      <c r="O288" s="73" t="str">
        <f aca="false">IFERROR((O287-O286)/O286,"")</f>
        <v/>
      </c>
      <c r="P288" s="73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3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customFormat="false" ht="13.5" hidden="false" customHeight="true" outlineLevel="0" collapsed="false">
      <c r="A291" s="68"/>
      <c r="B291" s="69"/>
      <c r="C291" s="5" t="s">
        <v>548</v>
      </c>
      <c r="D291" s="71"/>
      <c r="E291" s="71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customFormat="false" ht="13.5" hidden="false" customHeight="true" outlineLevel="0" collapsed="false">
      <c r="A292" s="68"/>
      <c r="B292" s="69"/>
      <c r="C292" s="5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73" t="str">
        <f aca="false">IFERROR((N291-N290)/N290,"")</f>
        <v/>
      </c>
      <c r="O292" s="73" t="str">
        <f aca="false">IFERROR((O291-O290)/O290,"")</f>
        <v/>
      </c>
      <c r="P292" s="73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3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customFormat="false" ht="13.5" hidden="false" customHeight="true" outlineLevel="0" collapsed="false">
      <c r="A295" s="68"/>
      <c r="B295" s="69"/>
      <c r="C295" s="5" t="s">
        <v>548</v>
      </c>
      <c r="D295" s="71"/>
      <c r="E295" s="71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customFormat="false" ht="13.5" hidden="false" customHeight="true" outlineLevel="0" collapsed="false">
      <c r="A296" s="68"/>
      <c r="B296" s="69"/>
      <c r="C296" s="5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73" t="str">
        <f aca="false">IFERROR((N295-N294)/N294,"")</f>
        <v/>
      </c>
      <c r="O296" s="73" t="str">
        <f aca="false">IFERROR((O295-O294)/O294,"")</f>
        <v/>
      </c>
      <c r="P296" s="73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3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customFormat="false" ht="13.5" hidden="false" customHeight="true" outlineLevel="0" collapsed="false">
      <c r="A299" s="68"/>
      <c r="B299" s="69"/>
      <c r="C299" s="5" t="s">
        <v>548</v>
      </c>
      <c r="D299" s="71"/>
      <c r="E299" s="71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customFormat="false" ht="13.5" hidden="false" customHeight="true" outlineLevel="0" collapsed="false">
      <c r="A300" s="68"/>
      <c r="B300" s="69"/>
      <c r="C300" s="5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73" t="str">
        <f aca="false">IFERROR((N299-N298)/N298,"")</f>
        <v/>
      </c>
      <c r="O300" s="73" t="str">
        <f aca="false">IFERROR((O299-O298)/O298,"")</f>
        <v/>
      </c>
      <c r="P300" s="73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3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customFormat="false" ht="13.5" hidden="false" customHeight="true" outlineLevel="0" collapsed="false">
      <c r="A303" s="68"/>
      <c r="B303" s="69"/>
      <c r="C303" s="5" t="s">
        <v>548</v>
      </c>
      <c r="D303" s="71"/>
      <c r="E303" s="71"/>
      <c r="F303" s="4"/>
      <c r="G303" s="4"/>
      <c r="H303" s="4"/>
      <c r="I303" s="4"/>
      <c r="J303" s="4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5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73" t="str">
        <f aca="false">IFERROR((N303-N302)/N302,"")</f>
        <v/>
      </c>
      <c r="O304" s="73" t="str">
        <f aca="false">IFERROR((O303-O302)/O302,"")</f>
        <v/>
      </c>
      <c r="P304" s="73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3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N306" s="4"/>
      <c r="O306" s="4"/>
      <c r="P306" s="4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5" t="s">
        <v>548</v>
      </c>
      <c r="D307" s="86"/>
      <c r="E307" s="81"/>
      <c r="F307" s="5"/>
      <c r="G307" s="5"/>
      <c r="H307" s="5"/>
      <c r="I307" s="5"/>
      <c r="J307" s="5"/>
      <c r="K307" s="5"/>
      <c r="L307" s="5"/>
      <c r="M307" s="5"/>
      <c r="N307" s="4"/>
      <c r="O307" s="4"/>
      <c r="P307" s="4"/>
      <c r="Q307" s="5"/>
      <c r="R307" s="5"/>
      <c r="S307" s="5"/>
      <c r="T307" s="5"/>
      <c r="U307" s="5"/>
      <c r="V307" s="82"/>
    </row>
    <row r="308" customFormat="false" ht="13.5" hidden="false" customHeight="true" outlineLevel="0" collapsed="false">
      <c r="A308" s="68"/>
      <c r="B308" s="69"/>
      <c r="C308" s="5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73" t="str">
        <f aca="false">IFERROR((N307-N306)/N306,"")</f>
        <v/>
      </c>
      <c r="O308" s="73" t="str">
        <f aca="false">IFERROR((O307-O306)/O306,"")</f>
        <v/>
      </c>
      <c r="P308" s="73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3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N310" s="4"/>
      <c r="O310" s="4"/>
      <c r="P310" s="4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5" t="s">
        <v>548</v>
      </c>
      <c r="D311" s="86"/>
      <c r="E311" s="81"/>
      <c r="F311" s="5"/>
      <c r="G311" s="5"/>
      <c r="H311" s="5"/>
      <c r="I311" s="5"/>
      <c r="J311" s="5"/>
      <c r="K311" s="5"/>
      <c r="L311" s="5"/>
      <c r="M311" s="5"/>
      <c r="N311" s="4"/>
      <c r="O311" s="4"/>
      <c r="P311" s="4"/>
      <c r="Q311" s="5"/>
      <c r="R311" s="5"/>
      <c r="S311" s="5"/>
      <c r="T311" s="5"/>
      <c r="U311" s="5"/>
      <c r="V311" s="82"/>
    </row>
    <row r="312" customFormat="false" ht="13.5" hidden="false" customHeight="true" outlineLevel="0" collapsed="false">
      <c r="A312" s="68"/>
      <c r="B312" s="69"/>
      <c r="C312" s="5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73" t="str">
        <f aca="false">IFERROR((N311-N310)/N310,"")</f>
        <v/>
      </c>
      <c r="O312" s="73" t="str">
        <f aca="false">IFERROR((O311-O310)/O310,"")</f>
        <v/>
      </c>
      <c r="P312" s="73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3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</row>
    <row r="315" customFormat="false" ht="13.5" hidden="false" customHeight="true" outlineLevel="0" collapsed="false">
      <c r="A315" s="68"/>
      <c r="B315" s="69"/>
      <c r="C315" s="5" t="s">
        <v>548</v>
      </c>
      <c r="D315" s="71"/>
      <c r="E315" s="71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</row>
    <row r="316" customFormat="false" ht="13.5" hidden="false" customHeight="true" outlineLevel="0" collapsed="false">
      <c r="A316" s="68"/>
      <c r="B316" s="69"/>
      <c r="C316" s="5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73" t="str">
        <f aca="false">IFERROR((N315-N314)/N314,"")</f>
        <v/>
      </c>
      <c r="O316" s="73" t="str">
        <f aca="false">IFERROR((O315-O314)/O314,"")</f>
        <v/>
      </c>
      <c r="P316" s="73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3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71" t="n">
        <v>46163</v>
      </c>
      <c r="E318" s="72" t="n">
        <v>0.302083333333333</v>
      </c>
      <c r="F318" s="79" t="n">
        <v>226</v>
      </c>
      <c r="G318" s="79" t="n">
        <v>9</v>
      </c>
      <c r="H318" s="79" t="n">
        <v>60</v>
      </c>
      <c r="I318" s="79" t="n">
        <v>77</v>
      </c>
      <c r="J318" s="79" t="n">
        <v>80</v>
      </c>
      <c r="K318" s="5" t="n">
        <v>4</v>
      </c>
      <c r="L318" s="5" t="n">
        <v>4</v>
      </c>
      <c r="M318" s="5" t="n">
        <v>1</v>
      </c>
      <c r="N318" s="5" t="n">
        <v>15</v>
      </c>
      <c r="O318" s="5" t="n">
        <v>0</v>
      </c>
      <c r="P318" s="5" t="n">
        <v>45</v>
      </c>
      <c r="Q318" s="5" t="n">
        <v>1</v>
      </c>
      <c r="R318" s="5" t="n">
        <v>58</v>
      </c>
      <c r="S318" s="5" t="n">
        <v>18</v>
      </c>
      <c r="T318" s="5" t="n">
        <v>26</v>
      </c>
      <c r="U318" s="5" t="n">
        <v>51</v>
      </c>
      <c r="V318" s="5" t="n">
        <v>3</v>
      </c>
    </row>
    <row r="319" customFormat="false" ht="13.5" hidden="false" customHeight="true" outlineLevel="0" collapsed="false">
      <c r="A319" s="68"/>
      <c r="B319" s="69"/>
      <c r="C319" s="5" t="s">
        <v>548</v>
      </c>
      <c r="D319" s="71"/>
      <c r="E319" s="71"/>
      <c r="F319" s="5" t="n">
        <v>226</v>
      </c>
      <c r="G319" s="5" t="n">
        <v>6</v>
      </c>
      <c r="H319" s="5" t="n">
        <v>42</v>
      </c>
      <c r="I319" s="5" t="n">
        <v>84</v>
      </c>
      <c r="J319" s="5" t="n">
        <v>70</v>
      </c>
      <c r="K319" s="5" t="n">
        <v>4</v>
      </c>
      <c r="L319" s="5" t="n">
        <v>1</v>
      </c>
      <c r="M319" s="5" t="n">
        <v>1</v>
      </c>
      <c r="N319" s="5" t="n">
        <v>8</v>
      </c>
      <c r="O319" s="5" t="n">
        <v>3</v>
      </c>
      <c r="P319" s="5" t="n">
        <v>31</v>
      </c>
      <c r="Q319" s="5" t="n">
        <v>1</v>
      </c>
      <c r="R319" s="5" t="n">
        <v>55</v>
      </c>
      <c r="S319" s="5" t="n">
        <v>28</v>
      </c>
      <c r="T319" s="5" t="n">
        <v>20</v>
      </c>
      <c r="U319" s="5" t="n">
        <v>49</v>
      </c>
      <c r="V319" s="5" t="n">
        <v>1</v>
      </c>
    </row>
    <row r="320" customFormat="false" ht="13.5" hidden="false" customHeight="true" outlineLevel="0" collapsed="false">
      <c r="A320" s="68"/>
      <c r="B320" s="69"/>
      <c r="C320" s="5" t="s">
        <v>549</v>
      </c>
      <c r="D320" s="71"/>
      <c r="E320" s="71"/>
      <c r="F320" s="73" t="n">
        <f aca="false">IFERROR((F319-F318)/F318,"")</f>
        <v>0</v>
      </c>
      <c r="G320" s="73" t="n">
        <f aca="false">IFERROR((G319-G318)/G318,"")</f>
        <v>-0.333333333333333</v>
      </c>
      <c r="H320" s="73" t="n">
        <f aca="false">IFERROR((H319-H318)/H318,"")</f>
        <v>-0.3</v>
      </c>
      <c r="I320" s="73" t="n">
        <f aca="false">IFERROR((I319-I318)/I318,"")</f>
        <v>0.0909090909090909</v>
      </c>
      <c r="J320" s="73" t="n">
        <f aca="false">IFERROR((J319-J318)/J318,"")</f>
        <v>-0.125</v>
      </c>
      <c r="K320" s="73" t="n">
        <f aca="false">IFERROR((K319-K318)/K318,"")</f>
        <v>0</v>
      </c>
      <c r="L320" s="73" t="n">
        <f aca="false">IFERROR((L319-L318)/L318,"")</f>
        <v>-0.75</v>
      </c>
      <c r="M320" s="73" t="n">
        <f aca="false">IFERROR((M319-M318)/M318,"")</f>
        <v>0</v>
      </c>
      <c r="N320" s="73" t="n">
        <f aca="false">IFERROR((N319-N318)/N318,"")</f>
        <v>-0.466666666666667</v>
      </c>
      <c r="O320" s="73" t="str">
        <f aca="false">IFERROR((O319-O318)/O318,"")</f>
        <v/>
      </c>
      <c r="P320" s="73" t="n">
        <f aca="false">IFERROR((P319-P318)/P318,"")</f>
        <v>-0.311111111111111</v>
      </c>
      <c r="Q320" s="73" t="n">
        <f aca="false">IFERROR((Q319-Q318)/Q318,"")</f>
        <v>0</v>
      </c>
      <c r="R320" s="73" t="n">
        <f aca="false">IFERROR((R319-R318)/R318,"")</f>
        <v>-0.0517241379310345</v>
      </c>
      <c r="S320" s="73" t="n">
        <f aca="false">IFERROR((S319-S318)/S318,"")</f>
        <v>0.555555555555556</v>
      </c>
      <c r="T320" s="73" t="n">
        <f aca="false">IFERROR((T319-T318)/T318,"")</f>
        <v>-0.230769230769231</v>
      </c>
      <c r="U320" s="73" t="n">
        <f aca="false">IFERROR((U319-U318)/U318,"")</f>
        <v>-0.0392156862745098</v>
      </c>
      <c r="V320" s="73" t="n">
        <f aca="false">IFERROR((V319-V318)/V318,"")</f>
        <v>-0.666666666666667</v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71"/>
      <c r="E321" s="71"/>
      <c r="F321" s="76" t="n">
        <f aca="false">IFERROR(SQRT(2*(F319-F318)^2/(F319+F318)),"")</f>
        <v>0</v>
      </c>
      <c r="G321" s="76" t="n">
        <f aca="false">IFERROR(SQRT(2*(G319-G318)^2/(G319+G318)),"")</f>
        <v>1.09544511501033</v>
      </c>
      <c r="H321" s="76" t="n">
        <f aca="false">IFERROR(SQRT(2*(H319-H318)^2/(H319+H318)),"")</f>
        <v>2.52050415125042</v>
      </c>
      <c r="I321" s="76" t="n">
        <f aca="false">IFERROR(SQRT(2*(I319-I318)^2/(I319+I318)),"")</f>
        <v>0.780189497605494</v>
      </c>
      <c r="J321" s="76" t="n">
        <f aca="false">IFERROR(SQRT(2*(J319-J318)^2/(J319+J318)),"")</f>
        <v>1.15470053837925</v>
      </c>
      <c r="K321" s="76" t="n">
        <f aca="false">IFERROR(SQRT(2*(K319-K318)^2/(K319+K318)),"")</f>
        <v>0</v>
      </c>
      <c r="L321" s="76" t="n">
        <f aca="false">IFERROR(SQRT(2*(L319-L318)^2/(L319+L318)),"")</f>
        <v>1.89736659610103</v>
      </c>
      <c r="M321" s="76" t="n">
        <f aca="false">IFERROR(SQRT(2*(M319-M318)^2/(M319+M318)),"")</f>
        <v>0</v>
      </c>
      <c r="N321" s="83" t="n">
        <f aca="false">IFERROR(SQRT(2*(N319-N318)^2/(N319+N318)),"")</f>
        <v>2.06418738616856</v>
      </c>
      <c r="O321" s="83" t="n">
        <f aca="false">IFERROR(SQRT(2*(O319-O318)^2/(O319+O318)),"")</f>
        <v>2.44948974278318</v>
      </c>
      <c r="P321" s="83" t="n">
        <f aca="false">IFERROR(SQRT(2*(P319-P318)^2/(P319+P318)),"")</f>
        <v>2.27109989583068</v>
      </c>
      <c r="Q321" s="76" t="n">
        <f aca="false">IFERROR(SQRT(2*(Q319-Q318)^2/(Q319+Q318)),"")</f>
        <v>0</v>
      </c>
      <c r="R321" s="76" t="n">
        <f aca="false">IFERROR(SQRT(2*(R319-R318)^2/(R319+R318)),"")</f>
        <v>0.399114063142644</v>
      </c>
      <c r="S321" s="76" t="n">
        <f aca="false">IFERROR(SQRT(2*(S319-S318)^2/(S319+S318)),"")</f>
        <v>2.08514414057075</v>
      </c>
      <c r="T321" s="76" t="n">
        <f aca="false">IFERROR(SQRT(2*(T319-T318)^2/(T319+T318)),"")</f>
        <v>1.25108648434245</v>
      </c>
      <c r="U321" s="76" t="n">
        <f aca="false">IFERROR(SQRT(2*(U319-U318)^2/(U319+U318)),"")</f>
        <v>0.282842712474619</v>
      </c>
      <c r="V321" s="78" t="n">
        <f aca="false">IFERROR(SQRT(2*(V319-V318)^2/(V319+V318)),"")</f>
        <v>1.4142135623731</v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71" t="n">
        <v>46163</v>
      </c>
      <c r="E322" s="72" t="n">
        <v>0.635416666666667</v>
      </c>
      <c r="F322" s="70" t="n">
        <v>520</v>
      </c>
      <c r="G322" s="70" t="n">
        <v>43</v>
      </c>
      <c r="H322" s="70" t="n">
        <v>74</v>
      </c>
      <c r="I322" s="70" t="n">
        <v>249</v>
      </c>
      <c r="J322" s="70" t="n">
        <v>154</v>
      </c>
      <c r="K322" s="5" t="n">
        <v>15</v>
      </c>
      <c r="L322" s="5" t="n">
        <v>3</v>
      </c>
      <c r="M322" s="5" t="n">
        <v>25</v>
      </c>
      <c r="N322" s="5" t="n">
        <v>57</v>
      </c>
      <c r="O322" s="5" t="n">
        <v>10</v>
      </c>
      <c r="P322" s="5" t="n">
        <v>7</v>
      </c>
      <c r="Q322" s="5" t="n">
        <v>25</v>
      </c>
      <c r="R322" s="5" t="n">
        <v>172</v>
      </c>
      <c r="S322" s="5" t="n">
        <v>52</v>
      </c>
      <c r="T322" s="5" t="n">
        <v>9</v>
      </c>
      <c r="U322" s="5" t="n">
        <v>140</v>
      </c>
      <c r="V322" s="5" t="n">
        <v>5</v>
      </c>
    </row>
    <row r="323" customFormat="false" ht="13.5" hidden="false" customHeight="true" outlineLevel="0" collapsed="false">
      <c r="A323" s="68"/>
      <c r="B323" s="69"/>
      <c r="C323" s="5" t="s">
        <v>548</v>
      </c>
      <c r="D323" s="71"/>
      <c r="E323" s="71"/>
      <c r="F323" s="5" t="n">
        <v>506</v>
      </c>
      <c r="G323" s="5" t="n">
        <v>39</v>
      </c>
      <c r="H323" s="5" t="n">
        <v>60</v>
      </c>
      <c r="I323" s="5" t="n">
        <v>242</v>
      </c>
      <c r="J323" s="5" t="n">
        <v>165</v>
      </c>
      <c r="K323" s="5" t="n">
        <v>11</v>
      </c>
      <c r="L323" s="5" t="n">
        <v>3</v>
      </c>
      <c r="M323" s="5" t="n">
        <v>25</v>
      </c>
      <c r="N323" s="5" t="n">
        <v>43</v>
      </c>
      <c r="O323" s="5" t="n">
        <v>10</v>
      </c>
      <c r="P323" s="5" t="n">
        <v>7</v>
      </c>
      <c r="Q323" s="5" t="n">
        <v>24</v>
      </c>
      <c r="R323" s="5" t="n">
        <v>167</v>
      </c>
      <c r="S323" s="5" t="n">
        <v>51</v>
      </c>
      <c r="T323" s="5" t="n">
        <v>9</v>
      </c>
      <c r="U323" s="5" t="n">
        <v>148</v>
      </c>
      <c r="V323" s="5" t="n">
        <v>8</v>
      </c>
    </row>
    <row r="324" customFormat="false" ht="13.5" hidden="false" customHeight="true" outlineLevel="0" collapsed="false">
      <c r="A324" s="68"/>
      <c r="B324" s="69"/>
      <c r="C324" s="5" t="s">
        <v>549</v>
      </c>
      <c r="D324" s="71"/>
      <c r="E324" s="71"/>
      <c r="F324" s="73" t="n">
        <f aca="false">IFERROR((F323-F322)/F322,"")</f>
        <v>-0.0269230769230769</v>
      </c>
      <c r="G324" s="73" t="n">
        <f aca="false">IFERROR((G323-G322)/G322,"")</f>
        <v>-0.0930232558139535</v>
      </c>
      <c r="H324" s="73" t="n">
        <f aca="false">IFERROR((H323-H322)/H322,"")</f>
        <v>-0.189189189189189</v>
      </c>
      <c r="I324" s="73" t="n">
        <f aca="false">IFERROR((I323-I322)/I322,"")</f>
        <v>-0.0281124497991968</v>
      </c>
      <c r="J324" s="73" t="n">
        <f aca="false">IFERROR((J323-J322)/J322,"")</f>
        <v>0.0714285714285714</v>
      </c>
      <c r="K324" s="73" t="n">
        <f aca="false">IFERROR((K323-K322)/K322,"")</f>
        <v>-0.266666666666667</v>
      </c>
      <c r="L324" s="73" t="n">
        <f aca="false">IFERROR((L323-L322)/L322,"")</f>
        <v>0</v>
      </c>
      <c r="M324" s="73" t="n">
        <f aca="false">IFERROR((M323-M322)/M322,"")</f>
        <v>0</v>
      </c>
      <c r="N324" s="73" t="n">
        <f aca="false">IFERROR((N323-N322)/N322,"")</f>
        <v>-0.245614035087719</v>
      </c>
      <c r="O324" s="73" t="n">
        <f aca="false">IFERROR((O323-O322)/O322,"")</f>
        <v>0</v>
      </c>
      <c r="P324" s="73" t="n">
        <f aca="false">IFERROR((P323-P322)/P322,"")</f>
        <v>0</v>
      </c>
      <c r="Q324" s="73" t="n">
        <f aca="false">IFERROR((Q323-Q322)/Q322,"")</f>
        <v>-0.04</v>
      </c>
      <c r="R324" s="73" t="n">
        <f aca="false">IFERROR((R323-R322)/R322,"")</f>
        <v>-0.0290697674418605</v>
      </c>
      <c r="S324" s="73" t="n">
        <f aca="false">IFERROR((S323-S322)/S322,"")</f>
        <v>-0.0192307692307692</v>
      </c>
      <c r="T324" s="73" t="n">
        <f aca="false">IFERROR((T323-T322)/T322,"")</f>
        <v>0</v>
      </c>
      <c r="U324" s="73" t="n">
        <f aca="false">IFERROR((U323-U322)/U322,"")</f>
        <v>0.0571428571428571</v>
      </c>
      <c r="V324" s="73" t="n">
        <f aca="false">IFERROR((V323-V322)/V322,"")</f>
        <v>0.6</v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71"/>
      <c r="E325" s="71"/>
      <c r="F325" s="76" t="n">
        <f aca="false">IFERROR(SQRT(2*(F323-F322)^2/(F323+F322)),"")</f>
        <v>0.618115099963687</v>
      </c>
      <c r="G325" s="76" t="n">
        <f aca="false">IFERROR(SQRT(2*(G323-G322)^2/(G323+G322)),"")</f>
        <v>0.624695047554424</v>
      </c>
      <c r="H325" s="76" t="n">
        <f aca="false">IFERROR(SQRT(2*(H323-H322)^2/(H323+H322)),"")</f>
        <v>1.71037222098827</v>
      </c>
      <c r="I325" s="76" t="n">
        <f aca="false">IFERROR(SQRT(2*(I323-I322)^2/(I323+I322)),"")</f>
        <v>0.446757952390822</v>
      </c>
      <c r="J325" s="76" t="n">
        <f aca="false">IFERROR(SQRT(2*(J323-J322)^2/(J323+J322)),"")</f>
        <v>0.870988340711385</v>
      </c>
      <c r="K325" s="76" t="n">
        <f aca="false">IFERROR(SQRT(2*(K323-K322)^2/(K323+K322)),"")</f>
        <v>1.10940039245046</v>
      </c>
      <c r="L325" s="76" t="n">
        <f aca="false">IFERROR(SQRT(2*(L323-L322)^2/(L323+L322)),"")</f>
        <v>0</v>
      </c>
      <c r="M325" s="76" t="n">
        <f aca="false">IFERROR(SQRT(2*(M323-M322)^2/(M323+M322)),"")</f>
        <v>0</v>
      </c>
      <c r="N325" s="83" t="n">
        <f aca="false">IFERROR(SQRT(2*(N323-N322)^2/(N323+N322)),"")</f>
        <v>1.97989898732233</v>
      </c>
      <c r="O325" s="83" t="n">
        <f aca="false">IFERROR(SQRT(2*(O323-O322)^2/(O323+O322)),"")</f>
        <v>0</v>
      </c>
      <c r="P325" s="83" t="n">
        <f aca="false">IFERROR(SQRT(2*(P323-P322)^2/(P323+P322)),"")</f>
        <v>0</v>
      </c>
      <c r="Q325" s="76" t="n">
        <f aca="false">IFERROR(SQRT(2*(Q323-Q322)^2/(Q323+Q322)),"")</f>
        <v>0.202030508910442</v>
      </c>
      <c r="R325" s="76" t="n">
        <f aca="false">IFERROR(SQRT(2*(R323-R322)^2/(R323+R322)),"")</f>
        <v>0.384047686321284</v>
      </c>
      <c r="S325" s="76" t="n">
        <f aca="false">IFERROR(SQRT(2*(S323-S322)^2/(S323+S322)),"")</f>
        <v>0.139346602858324</v>
      </c>
      <c r="T325" s="76" t="n">
        <f aca="false">IFERROR(SQRT(2*(T323-T322)^2/(T323+T322)),"")</f>
        <v>0</v>
      </c>
      <c r="U325" s="76" t="n">
        <f aca="false">IFERROR(SQRT(2*(U323-U322)^2/(U323+U322)),"")</f>
        <v>0.666666666666667</v>
      </c>
      <c r="V325" s="78" t="n">
        <f aca="false">IFERROR(SQRT(2*(V323-V322)^2/(V323+V322)),"")</f>
        <v>1.1766968108291</v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71" t="n">
        <v>46164</v>
      </c>
      <c r="E326" s="72" t="n">
        <v>0.354166666666667</v>
      </c>
      <c r="F326" s="70" t="n">
        <v>385</v>
      </c>
      <c r="G326" s="70" t="n">
        <v>52</v>
      </c>
      <c r="H326" s="70" t="n">
        <v>31</v>
      </c>
      <c r="I326" s="70" t="n">
        <v>136</v>
      </c>
      <c r="J326" s="70" t="n">
        <v>166</v>
      </c>
      <c r="K326" s="5" t="n">
        <v>23</v>
      </c>
      <c r="L326" s="5" t="n">
        <v>7</v>
      </c>
      <c r="M326" s="5" t="n">
        <v>22</v>
      </c>
      <c r="N326" s="5" t="n">
        <v>10</v>
      </c>
      <c r="O326" s="5" t="n">
        <v>9</v>
      </c>
      <c r="P326" s="5" t="n">
        <v>12</v>
      </c>
      <c r="Q326" s="5" t="n">
        <v>17</v>
      </c>
      <c r="R326" s="5" t="n">
        <v>108</v>
      </c>
      <c r="S326" s="5" t="n">
        <v>11</v>
      </c>
      <c r="T326" s="5" t="n">
        <v>10</v>
      </c>
      <c r="U326" s="5" t="n">
        <v>138</v>
      </c>
      <c r="V326" s="5" t="n">
        <v>18</v>
      </c>
    </row>
    <row r="327" customFormat="false" ht="13.5" hidden="false" customHeight="true" outlineLevel="0" collapsed="false">
      <c r="A327" s="68"/>
      <c r="B327" s="69"/>
      <c r="C327" s="5" t="s">
        <v>548</v>
      </c>
      <c r="D327" s="71"/>
      <c r="E327" s="71"/>
      <c r="F327" s="5" t="n">
        <v>394</v>
      </c>
      <c r="G327" s="5" t="n">
        <v>49</v>
      </c>
      <c r="H327" s="5" t="n">
        <v>29</v>
      </c>
      <c r="I327" s="5" t="n">
        <v>144</v>
      </c>
      <c r="J327" s="5" t="n">
        <v>172</v>
      </c>
      <c r="K327" s="5" t="n">
        <v>22</v>
      </c>
      <c r="L327" s="5" t="n">
        <v>8</v>
      </c>
      <c r="M327" s="5" t="n">
        <v>19</v>
      </c>
      <c r="N327" s="5" t="n">
        <v>8</v>
      </c>
      <c r="O327" s="5" t="n">
        <v>8</v>
      </c>
      <c r="P327" s="5" t="n">
        <v>13</v>
      </c>
      <c r="Q327" s="5" t="n">
        <v>17</v>
      </c>
      <c r="R327" s="5" t="n">
        <v>114</v>
      </c>
      <c r="S327" s="5" t="n">
        <v>13</v>
      </c>
      <c r="T327" s="5" t="n">
        <v>9</v>
      </c>
      <c r="U327" s="5" t="n">
        <v>139</v>
      </c>
      <c r="V327" s="5" t="n">
        <v>24</v>
      </c>
    </row>
    <row r="328" customFormat="false" ht="13.5" hidden="false" customHeight="true" outlineLevel="0" collapsed="false">
      <c r="A328" s="68"/>
      <c r="B328" s="69"/>
      <c r="C328" s="5" t="s">
        <v>549</v>
      </c>
      <c r="D328" s="71"/>
      <c r="E328" s="71"/>
      <c r="F328" s="73" t="n">
        <f aca="false">IFERROR((F327-F326)/F326,"")</f>
        <v>0.0233766233766234</v>
      </c>
      <c r="G328" s="73" t="n">
        <f aca="false">IFERROR((G327-G326)/G326,"")</f>
        <v>-0.0576923076923077</v>
      </c>
      <c r="H328" s="73" t="n">
        <f aca="false">IFERROR((H327-H326)/H326,"")</f>
        <v>-0.0645161290322581</v>
      </c>
      <c r="I328" s="73" t="n">
        <f aca="false">IFERROR((I327-I326)/I326,"")</f>
        <v>0.0588235294117647</v>
      </c>
      <c r="J328" s="73" t="n">
        <f aca="false">IFERROR((J327-J326)/J326,"")</f>
        <v>0.036144578313253</v>
      </c>
      <c r="K328" s="73" t="n">
        <f aca="false">IFERROR((K327-K326)/K326,"")</f>
        <v>-0.0434782608695652</v>
      </c>
      <c r="L328" s="73" t="n">
        <f aca="false">IFERROR((L327-L326)/L326,"")</f>
        <v>0.142857142857143</v>
      </c>
      <c r="M328" s="73" t="n">
        <f aca="false">IFERROR((M327-M326)/M326,"")</f>
        <v>-0.136363636363636</v>
      </c>
      <c r="N328" s="73" t="n">
        <f aca="false">IFERROR((N327-N326)/N326,"")</f>
        <v>-0.2</v>
      </c>
      <c r="O328" s="73" t="n">
        <f aca="false">IFERROR((O327-O326)/O326,"")</f>
        <v>-0.111111111111111</v>
      </c>
      <c r="P328" s="73" t="n">
        <f aca="false">IFERROR((P327-P326)/P326,"")</f>
        <v>0.0833333333333333</v>
      </c>
      <c r="Q328" s="73" t="n">
        <f aca="false">IFERROR((Q327-Q326)/Q326,"")</f>
        <v>0</v>
      </c>
      <c r="R328" s="73" t="n">
        <f aca="false">IFERROR((R327-R326)/R326,"")</f>
        <v>0.0555555555555556</v>
      </c>
      <c r="S328" s="73" t="n">
        <f aca="false">IFERROR((S327-S326)/S326,"")</f>
        <v>0.181818181818182</v>
      </c>
      <c r="T328" s="73" t="n">
        <f aca="false">IFERROR((T327-T326)/T326,"")</f>
        <v>-0.1</v>
      </c>
      <c r="U328" s="73" t="n">
        <f aca="false">IFERROR((U327-U326)/U326,"")</f>
        <v>0.0072463768115942</v>
      </c>
      <c r="V328" s="73" t="n">
        <f aca="false">IFERROR((V327-V326)/V326,"")</f>
        <v>0.333333333333333</v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71"/>
      <c r="E329" s="71"/>
      <c r="F329" s="76" t="n">
        <f aca="false">IFERROR(SQRT(2*(F327-F326)^2/(F327+F326)),"")</f>
        <v>0.456025132744326</v>
      </c>
      <c r="G329" s="76" t="n">
        <f aca="false">IFERROR(SQRT(2*(G327-G326)^2/(G327+G326)),"")</f>
        <v>0.422158526838175</v>
      </c>
      <c r="H329" s="76" t="n">
        <f aca="false">IFERROR(SQRT(2*(H327-H326)^2/(H327+H326)),"")</f>
        <v>0.365148371670111</v>
      </c>
      <c r="I329" s="76" t="n">
        <f aca="false">IFERROR(SQRT(2*(I327-I326)^2/(I327+I326)),"")</f>
        <v>0.676123403782813</v>
      </c>
      <c r="J329" s="76" t="n">
        <f aca="false">IFERROR(SQRT(2*(J327-J326)^2/(J327+J326)),"")</f>
        <v>0.461538461538462</v>
      </c>
      <c r="K329" s="76" t="n">
        <f aca="false">IFERROR(SQRT(2*(K327-K326)^2/(K327+K326)),"")</f>
        <v>0.210818510677892</v>
      </c>
      <c r="L329" s="76" t="n">
        <f aca="false">IFERROR(SQRT(2*(L327-L326)^2/(L327+L326)),"")</f>
        <v>0.365148371670111</v>
      </c>
      <c r="M329" s="76" t="n">
        <f aca="false">IFERROR(SQRT(2*(M327-M326)^2/(M327+M326)),"")</f>
        <v>0.662589156449079</v>
      </c>
      <c r="N329" s="77" t="n">
        <f aca="false">IFERROR(SQRT(2*(N327-N326)^2/(N327+N326)),"")</f>
        <v>0.666666666666667</v>
      </c>
      <c r="O329" s="77" t="n">
        <f aca="false">IFERROR(SQRT(2*(O327-O326)^2/(O327+O326)),"")</f>
        <v>0.342997170285018</v>
      </c>
      <c r="P329" s="77" t="n">
        <f aca="false">IFERROR(SQRT(2*(P327-P326)^2/(P327+P326)),"")</f>
        <v>0.282842712474619</v>
      </c>
      <c r="Q329" s="76" t="n">
        <f aca="false">IFERROR(SQRT(2*(Q327-Q326)^2/(Q327+Q326)),"")</f>
        <v>0</v>
      </c>
      <c r="R329" s="76" t="n">
        <f aca="false">IFERROR(SQRT(2*(R327-R326)^2/(R327+R326)),"")</f>
        <v>0.569494797451499</v>
      </c>
      <c r="S329" s="76" t="n">
        <f aca="false">IFERROR(SQRT(2*(S327-S326)^2/(S327+S326)),"")</f>
        <v>0.577350269189626</v>
      </c>
      <c r="T329" s="76" t="n">
        <f aca="false">IFERROR(SQRT(2*(T327-T326)^2/(T327+T326)),"")</f>
        <v>0.324442842261525</v>
      </c>
      <c r="U329" s="76" t="n">
        <f aca="false">IFERROR(SQRT(2*(U327-U326)^2/(U327+U326)),"")</f>
        <v>0.0849718577324175</v>
      </c>
      <c r="V329" s="78" t="n">
        <f aca="false">IFERROR(SQRT(2*(V327-V326)^2/(V327+V326)),"")</f>
        <v>1.30930734141595</v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 t="n">
        <v>46164</v>
      </c>
      <c r="E330" s="72" t="n">
        <v>0.635416666666667</v>
      </c>
      <c r="F330" s="4" t="n">
        <v>621</v>
      </c>
      <c r="G330" s="4" t="n">
        <v>22</v>
      </c>
      <c r="H330" s="4" t="n">
        <v>18</v>
      </c>
      <c r="I330" s="4" t="n">
        <v>268</v>
      </c>
      <c r="J330" s="4" t="n">
        <v>313</v>
      </c>
      <c r="K330" s="5" t="n">
        <v>18</v>
      </c>
      <c r="L330" s="5" t="n">
        <v>1</v>
      </c>
      <c r="M330" s="5" t="n">
        <v>3</v>
      </c>
      <c r="N330" s="5" t="n">
        <v>4</v>
      </c>
      <c r="O330" s="5" t="n">
        <v>3</v>
      </c>
      <c r="P330" s="5" t="n">
        <v>11</v>
      </c>
      <c r="Q330" s="5" t="n">
        <v>5</v>
      </c>
      <c r="R330" s="5" t="n">
        <v>255</v>
      </c>
      <c r="S330" s="5" t="n">
        <v>8</v>
      </c>
      <c r="T330" s="5" t="n">
        <v>15</v>
      </c>
      <c r="U330" s="5" t="n">
        <v>259</v>
      </c>
      <c r="V330" s="5" t="n">
        <v>39</v>
      </c>
    </row>
    <row r="331" customFormat="false" ht="13.5" hidden="false" customHeight="true" outlineLevel="0" collapsed="false">
      <c r="A331" s="68"/>
      <c r="B331" s="69"/>
      <c r="C331" s="5" t="s">
        <v>548</v>
      </c>
      <c r="D331" s="71"/>
      <c r="E331" s="71"/>
      <c r="F331" s="4" t="n">
        <v>620</v>
      </c>
      <c r="G331" s="4" t="n">
        <v>20</v>
      </c>
      <c r="H331" s="4" t="n">
        <v>17</v>
      </c>
      <c r="I331" s="4" t="n">
        <v>272</v>
      </c>
      <c r="J331" s="4" t="n">
        <v>311</v>
      </c>
      <c r="K331" s="5" t="n">
        <v>17</v>
      </c>
      <c r="L331" s="5" t="n">
        <f aca="false">SUM(L327:L330)</f>
        <v>9.50800551452725</v>
      </c>
      <c r="M331" s="5" t="n">
        <v>3</v>
      </c>
      <c r="N331" s="5" t="n">
        <v>4</v>
      </c>
      <c r="O331" s="5" t="n">
        <v>2</v>
      </c>
      <c r="P331" s="5" t="n">
        <v>11</v>
      </c>
      <c r="Q331" s="5" t="n">
        <v>5</v>
      </c>
      <c r="R331" s="5" t="n">
        <v>259</v>
      </c>
      <c r="S331" s="5" t="n">
        <v>8</v>
      </c>
      <c r="T331" s="5" t="n">
        <v>13</v>
      </c>
      <c r="U331" s="5" t="n">
        <v>259</v>
      </c>
      <c r="V331" s="5" t="n">
        <v>39</v>
      </c>
    </row>
    <row r="332" customFormat="false" ht="13.5" hidden="false" customHeight="true" outlineLevel="0" collapsed="false">
      <c r="A332" s="68"/>
      <c r="B332" s="69"/>
      <c r="C332" s="5" t="s">
        <v>549</v>
      </c>
      <c r="D332" s="71"/>
      <c r="E332" s="71"/>
      <c r="F332" s="73" t="n">
        <f aca="false">IFERROR((F331-F330)/F330,"")</f>
        <v>-0.00161030595813205</v>
      </c>
      <c r="G332" s="73" t="n">
        <f aca="false">IFERROR((G331-G330)/G330,"")</f>
        <v>-0.0909090909090909</v>
      </c>
      <c r="H332" s="73" t="n">
        <f aca="false">IFERROR((H331-H330)/H330,"")</f>
        <v>-0.0555555555555556</v>
      </c>
      <c r="I332" s="73" t="n">
        <f aca="false">IFERROR((I331-I330)/I330,"")</f>
        <v>0.0149253731343284</v>
      </c>
      <c r="J332" s="73" t="n">
        <f aca="false">IFERROR((J331-J330)/J330,"")</f>
        <v>-0.00638977635782748</v>
      </c>
      <c r="K332" s="73" t="n">
        <f aca="false">IFERROR((K331-K330)/K330,"")</f>
        <v>-0.0555555555555556</v>
      </c>
      <c r="L332" s="73" t="n">
        <f aca="false">IFERROR((L331-L330)/L330,"")</f>
        <v>8.50800551452725</v>
      </c>
      <c r="M332" s="73" t="n">
        <f aca="false">IFERROR((M331-M330)/M330,"")</f>
        <v>0</v>
      </c>
      <c r="N332" s="73" t="n">
        <f aca="false">IFERROR((N331-N330)/N330,"")</f>
        <v>0</v>
      </c>
      <c r="O332" s="73" t="n">
        <f aca="false">IFERROR((O331-O330)/O330,"")</f>
        <v>-0.333333333333333</v>
      </c>
      <c r="P332" s="73" t="n">
        <f aca="false">IFERROR((P331-P330)/P330,"")</f>
        <v>0</v>
      </c>
      <c r="Q332" s="73" t="n">
        <f aca="false">IFERROR((Q331-Q330)/Q330,"")</f>
        <v>0</v>
      </c>
      <c r="R332" s="73" t="n">
        <f aca="false">IFERROR((R331-R330)/R330,"")</f>
        <v>0.0156862745098039</v>
      </c>
      <c r="S332" s="73" t="n">
        <f aca="false">IFERROR((S331-S330)/S330,"")</f>
        <v>0</v>
      </c>
      <c r="T332" s="73" t="n">
        <f aca="false">IFERROR((T331-T330)/T330,"")</f>
        <v>-0.133333333333333</v>
      </c>
      <c r="U332" s="73" t="n">
        <f aca="false">IFERROR((U331-U330)/U330,"")</f>
        <v>0</v>
      </c>
      <c r="V332" s="73" t="n">
        <f aca="false">IFERROR((V331-V330)/V330,"")</f>
        <v>0</v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n">
        <f aca="false">IFERROR(SQRT(2*(F331-F330)^2/(F331+F330)),"")</f>
        <v>0.040144782295185</v>
      </c>
      <c r="G333" s="76" t="n">
        <f aca="false">IFERROR(SQRT(2*(G331-G330)^2/(G331+G330)),"")</f>
        <v>0.436435780471985</v>
      </c>
      <c r="H333" s="76" t="n">
        <f aca="false">IFERROR(SQRT(2*(H331-H330)^2/(H331+H330)),"")</f>
        <v>0.239045721866879</v>
      </c>
      <c r="I333" s="76" t="n">
        <f aca="false">IFERROR(SQRT(2*(I331-I330)^2/(I331+I330)),"")</f>
        <v>0.243432247780074</v>
      </c>
      <c r="J333" s="76" t="n">
        <f aca="false">IFERROR(SQRT(2*(J331-J330)^2/(J331+J330)),"")</f>
        <v>0.11322770341446</v>
      </c>
      <c r="K333" s="76" t="n">
        <f aca="false">IFERROR(SQRT(2*(K331-K330)^2/(K331+K330)),"")</f>
        <v>0.239045721866879</v>
      </c>
      <c r="L333" s="76" t="n">
        <f aca="false">IFERROR(SQRT(2*(L331-L330)^2/(L331+L330)),"")</f>
        <v>3.71178330920642</v>
      </c>
      <c r="M333" s="76" t="n">
        <f aca="false">IFERROR(SQRT(2*(M331-M330)^2/(M331+M330)),"")</f>
        <v>0</v>
      </c>
      <c r="N333" s="77" t="n">
        <f aca="false">IFERROR(SQRT(2*(N331-N330)^2/(N331+N330)),"")</f>
        <v>0</v>
      </c>
      <c r="O333" s="77" t="n">
        <f aca="false">IFERROR(SQRT(2*(O331-O330)^2/(O331+O330)),"")</f>
        <v>0.632455532033676</v>
      </c>
      <c r="P333" s="77" t="n">
        <f aca="false">IFERROR(SQRT(2*(P331-P330)^2/(P331+P330)),"")</f>
        <v>0</v>
      </c>
      <c r="Q333" s="76" t="n">
        <f aca="false">IFERROR(SQRT(2*(Q331-Q330)^2/(Q331+Q330)),"")</f>
        <v>0</v>
      </c>
      <c r="R333" s="76" t="n">
        <f aca="false">IFERROR(SQRT(2*(R331-R330)^2/(R331+R330)),"")</f>
        <v>0.249513144620722</v>
      </c>
      <c r="S333" s="76" t="n">
        <f aca="false">IFERROR(SQRT(2*(S331-S330)^2/(S331+S330)),"")</f>
        <v>0</v>
      </c>
      <c r="T333" s="76" t="n">
        <f aca="false">IFERROR(SQRT(2*(T331-T330)^2/(T331+T330)),"")</f>
        <v>0.534522483824849</v>
      </c>
      <c r="U333" s="76" t="n">
        <f aca="false">IFERROR(SQRT(2*(U331-U330)^2/(U331+U330)),"")</f>
        <v>0</v>
      </c>
      <c r="V333" s="78" t="n">
        <f aca="false">IFERROR(SQRT(2*(V331-V330)^2/(V331+V330)),"")</f>
        <v>0</v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N334" s="4"/>
      <c r="O334" s="4"/>
      <c r="P334" s="4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5" t="s">
        <v>548</v>
      </c>
      <c r="D335" s="86"/>
      <c r="E335" s="81"/>
      <c r="F335" s="5"/>
      <c r="G335" s="5"/>
      <c r="H335" s="5"/>
      <c r="I335" s="5"/>
      <c r="J335" s="5"/>
      <c r="K335" s="5"/>
      <c r="L335" s="5"/>
      <c r="M335" s="5"/>
      <c r="N335" s="4"/>
      <c r="O335" s="4"/>
      <c r="P335" s="4"/>
      <c r="Q335" s="5"/>
      <c r="R335" s="5"/>
      <c r="S335" s="5"/>
      <c r="T335" s="5"/>
      <c r="U335" s="5"/>
      <c r="V335" s="82"/>
    </row>
    <row r="336" customFormat="false" ht="13.5" hidden="false" customHeight="true" outlineLevel="0" collapsed="false">
      <c r="A336" s="68"/>
      <c r="B336" s="69"/>
      <c r="C336" s="5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73" t="str">
        <f aca="false">IFERROR((N335-N334)/N334,"")</f>
        <v/>
      </c>
      <c r="O336" s="73" t="str">
        <f aca="false">IFERROR((O335-O334)/O334,"")</f>
        <v/>
      </c>
      <c r="P336" s="73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3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71" t="n">
        <v>46189</v>
      </c>
      <c r="E338" s="72" t="n">
        <v>0.625</v>
      </c>
      <c r="F338" s="70" t="n">
        <v>542</v>
      </c>
      <c r="G338" s="70" t="n">
        <v>45</v>
      </c>
      <c r="H338" s="70" t="n">
        <v>48</v>
      </c>
      <c r="I338" s="70" t="n">
        <v>248</v>
      </c>
      <c r="J338" s="70" t="n">
        <v>201</v>
      </c>
      <c r="K338" s="5" t="n">
        <v>6</v>
      </c>
      <c r="L338" s="5" t="n">
        <v>25</v>
      </c>
      <c r="M338" s="5" t="n">
        <v>14</v>
      </c>
      <c r="N338" s="5" t="n">
        <v>25</v>
      </c>
      <c r="O338" s="5" t="n">
        <v>14</v>
      </c>
      <c r="P338" s="5" t="n">
        <v>9</v>
      </c>
      <c r="Q338" s="5" t="n">
        <v>12</v>
      </c>
      <c r="R338" s="5" t="n">
        <v>209</v>
      </c>
      <c r="S338" s="5" t="n">
        <v>27</v>
      </c>
      <c r="T338" s="5" t="n">
        <v>21</v>
      </c>
      <c r="U338" s="5" t="n">
        <v>171</v>
      </c>
      <c r="V338" s="5" t="n">
        <v>9</v>
      </c>
    </row>
    <row r="339" customFormat="false" ht="13.5" hidden="false" customHeight="true" outlineLevel="0" collapsed="false">
      <c r="A339" s="68"/>
      <c r="B339" s="69"/>
      <c r="C339" s="5" t="s">
        <v>548</v>
      </c>
      <c r="D339" s="71"/>
      <c r="E339" s="71"/>
      <c r="F339" s="5" t="n">
        <v>474</v>
      </c>
      <c r="G339" s="5" t="n">
        <v>46</v>
      </c>
      <c r="H339" s="5" t="n">
        <v>45</v>
      </c>
      <c r="I339" s="5" t="n">
        <v>195</v>
      </c>
      <c r="J339" s="5" t="n">
        <v>188</v>
      </c>
      <c r="K339" s="5" t="n">
        <v>9</v>
      </c>
      <c r="L339" s="5" t="n">
        <v>22</v>
      </c>
      <c r="M339" s="5" t="n">
        <v>15</v>
      </c>
      <c r="N339" s="5" t="n">
        <v>23</v>
      </c>
      <c r="O339" s="5" t="n">
        <v>14</v>
      </c>
      <c r="P339" s="5" t="n">
        <v>8</v>
      </c>
      <c r="Q339" s="5" t="n">
        <v>15</v>
      </c>
      <c r="R339" s="5" t="n">
        <v>155</v>
      </c>
      <c r="S339" s="5" t="n">
        <v>25</v>
      </c>
      <c r="T339" s="5" t="n">
        <v>22</v>
      </c>
      <c r="U339" s="5" t="n">
        <v>156</v>
      </c>
      <c r="V339" s="5" t="n">
        <v>10</v>
      </c>
    </row>
    <row r="340" customFormat="false" ht="13.5" hidden="false" customHeight="true" outlineLevel="0" collapsed="false">
      <c r="A340" s="68"/>
      <c r="B340" s="69"/>
      <c r="C340" s="5" t="s">
        <v>549</v>
      </c>
      <c r="D340" s="71"/>
      <c r="E340" s="71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customFormat="false" ht="13.5" hidden="false" customHeight="true" outlineLevel="0" collapsed="false">
      <c r="A341" s="68"/>
      <c r="B341" s="69"/>
      <c r="C341" s="75" t="s">
        <v>550</v>
      </c>
      <c r="D341" s="71"/>
      <c r="E341" s="71"/>
      <c r="F341" s="76"/>
      <c r="G341" s="76"/>
      <c r="H341" s="76"/>
      <c r="I341" s="76"/>
      <c r="J341" s="76"/>
      <c r="K341" s="76"/>
      <c r="L341" s="76"/>
      <c r="M341" s="76"/>
      <c r="N341" s="83"/>
      <c r="O341" s="83"/>
      <c r="P341" s="83"/>
      <c r="Q341" s="76"/>
      <c r="R341" s="76"/>
      <c r="S341" s="76"/>
      <c r="T341" s="76"/>
      <c r="U341" s="76"/>
      <c r="V341" s="78"/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71" t="n">
        <v>46189</v>
      </c>
      <c r="E342" s="72" t="n">
        <v>0.666666666666667</v>
      </c>
      <c r="F342" s="70" t="n">
        <v>476</v>
      </c>
      <c r="G342" s="70" t="n">
        <v>240</v>
      </c>
      <c r="H342" s="70" t="n">
        <v>180</v>
      </c>
      <c r="I342" s="70" t="n">
        <v>30</v>
      </c>
      <c r="J342" s="70" t="n">
        <v>26</v>
      </c>
      <c r="K342" s="70" t="n">
        <v>24</v>
      </c>
      <c r="L342" s="70" t="n">
        <v>191</v>
      </c>
      <c r="M342" s="70" t="n">
        <v>25</v>
      </c>
      <c r="N342" s="4" t="n">
        <v>16</v>
      </c>
      <c r="O342" s="4" t="n">
        <v>150</v>
      </c>
      <c r="P342" s="4" t="n">
        <v>14</v>
      </c>
      <c r="Q342" s="70" t="n">
        <v>9</v>
      </c>
      <c r="R342" s="70" t="n">
        <v>6</v>
      </c>
      <c r="S342" s="70" t="n">
        <v>15</v>
      </c>
      <c r="T342" s="70" t="n">
        <v>8</v>
      </c>
      <c r="U342" s="70" t="n">
        <v>5</v>
      </c>
      <c r="V342" s="84" t="n">
        <v>13</v>
      </c>
    </row>
    <row r="343" customFormat="false" ht="13.5" hidden="false" customHeight="true" outlineLevel="0" collapsed="false">
      <c r="A343" s="68"/>
      <c r="B343" s="69"/>
      <c r="C343" s="5" t="s">
        <v>548</v>
      </c>
      <c r="D343" s="71"/>
      <c r="E343" s="71"/>
      <c r="F343" s="5" t="n">
        <v>486</v>
      </c>
      <c r="G343" s="5" t="n">
        <v>244</v>
      </c>
      <c r="H343" s="5" t="n">
        <v>190</v>
      </c>
      <c r="I343" s="5" t="n">
        <v>26</v>
      </c>
      <c r="J343" s="5" t="n">
        <v>26</v>
      </c>
      <c r="K343" s="5" t="n">
        <v>23</v>
      </c>
      <c r="L343" s="5" t="n">
        <v>193</v>
      </c>
      <c r="M343" s="5" t="n">
        <v>28</v>
      </c>
      <c r="N343" s="4" t="n">
        <v>17</v>
      </c>
      <c r="O343" s="4" t="n">
        <v>158</v>
      </c>
      <c r="P343" s="4" t="n">
        <v>15</v>
      </c>
      <c r="Q343" s="5" t="n">
        <v>6</v>
      </c>
      <c r="R343" s="5" t="n">
        <v>5</v>
      </c>
      <c r="S343" s="5" t="n">
        <v>15</v>
      </c>
      <c r="T343" s="5" t="n">
        <v>8</v>
      </c>
      <c r="U343" s="5" t="n">
        <v>5</v>
      </c>
      <c r="V343" s="82" t="n">
        <v>13</v>
      </c>
    </row>
    <row r="344" customFormat="false" ht="13.5" hidden="false" customHeight="true" outlineLevel="0" collapsed="false">
      <c r="A344" s="68"/>
      <c r="B344" s="69"/>
      <c r="C344" s="5" t="s">
        <v>549</v>
      </c>
      <c r="D344" s="71"/>
      <c r="E344" s="71"/>
      <c r="F344" s="73" t="n">
        <v>0.0210084033613445</v>
      </c>
      <c r="G344" s="73" t="n">
        <v>0.0166666666666667</v>
      </c>
      <c r="H344" s="73" t="n">
        <v>0.0555555555555556</v>
      </c>
      <c r="I344" s="73" t="n">
        <v>-0.133333333333333</v>
      </c>
      <c r="J344" s="73" t="n">
        <v>0</v>
      </c>
      <c r="K344" s="73" t="n">
        <v>-0.0416666666666667</v>
      </c>
      <c r="L344" s="73" t="n">
        <v>0.0104712041884817</v>
      </c>
      <c r="M344" s="73" t="n">
        <v>0.12</v>
      </c>
      <c r="N344" s="73" t="n">
        <v>0.0625</v>
      </c>
      <c r="O344" s="73" t="n">
        <v>0.0533333333333333</v>
      </c>
      <c r="P344" s="73" t="n">
        <v>0.0714285714285714</v>
      </c>
      <c r="Q344" s="73" t="n">
        <v>-0.333333333333333</v>
      </c>
      <c r="R344" s="73" t="n">
        <v>-0.166666666666667</v>
      </c>
      <c r="S344" s="73" t="n">
        <v>0</v>
      </c>
      <c r="T344" s="73" t="n">
        <v>0</v>
      </c>
      <c r="U344" s="73" t="n">
        <v>0</v>
      </c>
      <c r="V344" s="73" t="n">
        <v>0</v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71"/>
      <c r="E345" s="71"/>
      <c r="F345" s="76" t="n">
        <v>0.455960752587553</v>
      </c>
      <c r="G345" s="76" t="n">
        <v>0.25712973861329</v>
      </c>
      <c r="H345" s="76" t="n">
        <v>0.735214622093808</v>
      </c>
      <c r="I345" s="76" t="n">
        <v>0.755928946018454</v>
      </c>
      <c r="J345" s="76" t="n">
        <v>0</v>
      </c>
      <c r="K345" s="76" t="n">
        <v>0.206284249251759</v>
      </c>
      <c r="L345" s="76" t="n">
        <v>0.144337567297406</v>
      </c>
      <c r="M345" s="76" t="n">
        <v>0.582771517414359</v>
      </c>
      <c r="N345" s="77" t="n">
        <v>0.246182981958665</v>
      </c>
      <c r="O345" s="77" t="n">
        <v>0.644658371220304</v>
      </c>
      <c r="P345" s="77" t="n">
        <v>0.262612865719445</v>
      </c>
      <c r="Q345" s="76" t="n">
        <v>1.09544511501033</v>
      </c>
      <c r="R345" s="76" t="n">
        <v>0.426401432711221</v>
      </c>
      <c r="S345" s="76" t="n">
        <v>0</v>
      </c>
      <c r="T345" s="76" t="n">
        <v>0</v>
      </c>
      <c r="U345" s="76" t="n">
        <v>0</v>
      </c>
      <c r="V345" s="78" t="n">
        <v>0</v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</row>
    <row r="347" customFormat="false" ht="13.5" hidden="false" customHeight="true" outlineLevel="0" collapsed="false">
      <c r="A347" s="68"/>
      <c r="B347" s="69"/>
      <c r="C347" s="5" t="s">
        <v>548</v>
      </c>
      <c r="D347" s="71"/>
      <c r="E347" s="71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</row>
    <row r="348" customFormat="false" ht="13.5" hidden="false" customHeight="true" outlineLevel="0" collapsed="false">
      <c r="A348" s="68"/>
      <c r="B348" s="69"/>
      <c r="C348" s="5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73" t="str">
        <f aca="false">IFERROR((N347-N346)/N346,"")</f>
        <v/>
      </c>
      <c r="O348" s="73" t="str">
        <f aca="false">IFERROR((O347-O346)/O346,"")</f>
        <v/>
      </c>
      <c r="P348" s="73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3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N350" s="4"/>
      <c r="O350" s="4"/>
      <c r="P350" s="4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5" t="s">
        <v>548</v>
      </c>
      <c r="D351" s="81"/>
      <c r="E351" s="81"/>
      <c r="F351" s="5"/>
      <c r="G351" s="5"/>
      <c r="H351" s="5"/>
      <c r="I351" s="5"/>
      <c r="J351" s="5"/>
      <c r="K351" s="5"/>
      <c r="L351" s="5"/>
      <c r="M351" s="5"/>
      <c r="N351" s="4"/>
      <c r="O351" s="4"/>
      <c r="P351" s="4"/>
      <c r="Q351" s="5"/>
      <c r="R351" s="5"/>
      <c r="S351" s="5"/>
      <c r="T351" s="5"/>
      <c r="U351" s="5"/>
      <c r="V351" s="82"/>
    </row>
    <row r="352" customFormat="false" ht="13.5" hidden="false" customHeight="true" outlineLevel="0" collapsed="false">
      <c r="A352" s="68"/>
      <c r="B352" s="69"/>
      <c r="C352" s="5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73" t="str">
        <f aca="false">IFERROR((N351-N350)/N350,"")</f>
        <v/>
      </c>
      <c r="O352" s="73" t="str">
        <f aca="false">IFERROR((O351-O350)/O350,"")</f>
        <v/>
      </c>
      <c r="P352" s="73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3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71" t="n">
        <v>46190</v>
      </c>
      <c r="E354" s="72" t="n">
        <v>0.333333333333333</v>
      </c>
      <c r="F354" s="70" t="n">
        <v>402</v>
      </c>
      <c r="G354" s="70" t="n">
        <v>5</v>
      </c>
      <c r="H354" s="70" t="n">
        <v>72</v>
      </c>
      <c r="I354" s="70" t="n">
        <v>143</v>
      </c>
      <c r="J354" s="70" t="n">
        <v>182</v>
      </c>
      <c r="K354" s="5" t="n">
        <v>4</v>
      </c>
      <c r="L354" s="5" t="n">
        <v>0</v>
      </c>
      <c r="M354" s="5" t="n">
        <v>1</v>
      </c>
      <c r="N354" s="5" t="n">
        <v>67</v>
      </c>
      <c r="O354" s="5" t="n">
        <v>2</v>
      </c>
      <c r="P354" s="5" t="n">
        <v>3</v>
      </c>
      <c r="Q354" s="5" t="n">
        <f aca="false">SUM(Q350:Q353)</f>
        <v>0</v>
      </c>
      <c r="R354" s="5" t="n">
        <v>117</v>
      </c>
      <c r="S354" s="5" t="n">
        <v>26</v>
      </c>
      <c r="T354" s="5" t="n">
        <v>5</v>
      </c>
      <c r="U354" s="5" t="n">
        <v>175</v>
      </c>
      <c r="V354" s="5" t="n">
        <v>2</v>
      </c>
    </row>
    <row r="355" customFormat="false" ht="13.5" hidden="false" customHeight="true" outlineLevel="0" collapsed="false">
      <c r="A355" s="68"/>
      <c r="B355" s="69"/>
      <c r="C355" s="5" t="s">
        <v>548</v>
      </c>
      <c r="D355" s="71"/>
      <c r="E355" s="71"/>
      <c r="F355" s="5" t="n">
        <v>406</v>
      </c>
      <c r="G355" s="5" t="n">
        <v>5</v>
      </c>
      <c r="H355" s="5" t="n">
        <v>63</v>
      </c>
      <c r="I355" s="5" t="n">
        <v>151</v>
      </c>
      <c r="J355" s="5" t="n">
        <v>187</v>
      </c>
      <c r="K355" s="5" t="n">
        <v>4</v>
      </c>
      <c r="L355" s="5" t="n">
        <f aca="false">SUM(L351:L354)</f>
        <v>0</v>
      </c>
      <c r="M355" s="5" t="n">
        <v>1</v>
      </c>
      <c r="N355" s="5" t="n">
        <v>59</v>
      </c>
      <c r="O355" s="5" t="n">
        <v>1</v>
      </c>
      <c r="P355" s="5" t="n">
        <v>3</v>
      </c>
      <c r="Q355" s="5" t="n">
        <f aca="false">SUM(Q351:Q354)</f>
        <v>0</v>
      </c>
      <c r="R355" s="5" t="n">
        <v>121</v>
      </c>
      <c r="S355" s="5" t="n">
        <v>30</v>
      </c>
      <c r="T355" s="5" t="n">
        <v>5</v>
      </c>
      <c r="U355" s="5" t="n">
        <v>179</v>
      </c>
      <c r="V355" s="5" t="n">
        <v>3</v>
      </c>
    </row>
    <row r="356" customFormat="false" ht="13.5" hidden="false" customHeight="true" outlineLevel="0" collapsed="false">
      <c r="A356" s="68"/>
      <c r="B356" s="69"/>
      <c r="C356" s="5" t="s">
        <v>549</v>
      </c>
      <c r="D356" s="71"/>
      <c r="E356" s="71"/>
      <c r="F356" s="73" t="n">
        <f aca="false">IFERROR((F355-F354)/F354,"")</f>
        <v>0.00995024875621891</v>
      </c>
      <c r="G356" s="73" t="n">
        <f aca="false">IFERROR((G355-G354)/G354,"")</f>
        <v>0</v>
      </c>
      <c r="H356" s="73" t="n">
        <f aca="false">IFERROR((H355-H354)/H354,"")</f>
        <v>-0.125</v>
      </c>
      <c r="I356" s="73" t="n">
        <f aca="false">IFERROR((I355-I354)/I354,"")</f>
        <v>0.0559440559440559</v>
      </c>
      <c r="J356" s="73" t="n">
        <f aca="false">IFERROR((J355-J354)/J354,"")</f>
        <v>0.0274725274725275</v>
      </c>
      <c r="K356" s="73" t="n">
        <f aca="false">IFERROR((K355-K354)/K354,"")</f>
        <v>0</v>
      </c>
      <c r="L356" s="73" t="str">
        <f aca="false">IFERROR((L355-L354)/L354,"")</f>
        <v/>
      </c>
      <c r="M356" s="73" t="n">
        <f aca="false">IFERROR((M355-M354)/M354,"")</f>
        <v>0</v>
      </c>
      <c r="N356" s="73" t="n">
        <f aca="false">IFERROR((N355-N354)/N354,"")</f>
        <v>-0.119402985074627</v>
      </c>
      <c r="O356" s="73" t="n">
        <f aca="false">IFERROR((O355-O354)/O354,"")</f>
        <v>-0.5</v>
      </c>
      <c r="P356" s="73" t="n">
        <f aca="false">IFERROR((P355-P354)/P354,"")</f>
        <v>0</v>
      </c>
      <c r="Q356" s="73" t="str">
        <f aca="false">IFERROR((Q355-Q354)/Q354,"")</f>
        <v/>
      </c>
      <c r="R356" s="73" t="n">
        <f aca="false">IFERROR((R355-R354)/R354,"")</f>
        <v>0.0341880341880342</v>
      </c>
      <c r="S356" s="73" t="n">
        <f aca="false">IFERROR((S355-S354)/S354,"")</f>
        <v>0.153846153846154</v>
      </c>
      <c r="T356" s="73" t="n">
        <f aca="false">IFERROR((T355-T354)/T354,"")</f>
        <v>0</v>
      </c>
      <c r="U356" s="73" t="n">
        <f aca="false">IFERROR((U355-U354)/U354,"")</f>
        <v>0.0228571428571429</v>
      </c>
      <c r="V356" s="73" t="n">
        <f aca="false">IFERROR((V355-V354)/V354,"")</f>
        <v>0.5</v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71"/>
      <c r="E357" s="71"/>
      <c r="F357" s="76" t="n">
        <f aca="false">IFERROR(SQRT(2*(F355-F354)^2/(F355+F354)),"")</f>
        <v>0.199007438041998</v>
      </c>
      <c r="G357" s="76" t="n">
        <f aca="false">IFERROR(SQRT(2*(G355-G354)^2/(G355+G354)),"")</f>
        <v>0</v>
      </c>
      <c r="H357" s="76" t="n">
        <f aca="false">IFERROR(SQRT(2*(H355-H354)^2/(H355+H354)),"")</f>
        <v>1.09544511501033</v>
      </c>
      <c r="I357" s="76" t="n">
        <f aca="false">IFERROR(SQRT(2*(I355-I354)^2/(I355+I354)),"")</f>
        <v>0.659828879073858</v>
      </c>
      <c r="J357" s="76" t="n">
        <f aca="false">IFERROR(SQRT(2*(J355-J354)^2/(J355+J354)),"")</f>
        <v>0.368105086916155</v>
      </c>
      <c r="K357" s="76" t="n">
        <f aca="false">IFERROR(SQRT(2*(K355-K354)^2/(K355+K354)),"")</f>
        <v>0</v>
      </c>
      <c r="L357" s="76" t="str">
        <f aca="false">IFERROR(SQRT(2*(L355-L354)^2/(L355+L354)),"")</f>
        <v/>
      </c>
      <c r="M357" s="76" t="n">
        <f aca="false">IFERROR(SQRT(2*(M355-M354)^2/(M355+M354)),"")</f>
        <v>0</v>
      </c>
      <c r="N357" s="83" t="n">
        <f aca="false">IFERROR(SQRT(2*(N355-N354)^2/(N355+N354)),"")</f>
        <v>1.00790526135794</v>
      </c>
      <c r="O357" s="83" t="n">
        <f aca="false">IFERROR(SQRT(2*(O355-O354)^2/(O355+O354)),"")</f>
        <v>0.816496580927726</v>
      </c>
      <c r="P357" s="83" t="n">
        <f aca="false">IFERROR(SQRT(2*(P355-P354)^2/(P355+P354)),"")</f>
        <v>0</v>
      </c>
      <c r="Q357" s="76" t="str">
        <f aca="false">IFERROR(SQRT(2*(Q355-Q354)^2/(Q355+Q354)),"")</f>
        <v/>
      </c>
      <c r="R357" s="76" t="n">
        <f aca="false">IFERROR(SQRT(2*(R355-R354)^2/(R355+R354)),"")</f>
        <v>0.366679398811285</v>
      </c>
      <c r="S357" s="76" t="n">
        <f aca="false">IFERROR(SQRT(2*(S355-S354)^2/(S355+S354)),"")</f>
        <v>0.755928946018454</v>
      </c>
      <c r="T357" s="76" t="n">
        <f aca="false">IFERROR(SQRT(2*(T355-T354)^2/(T355+T354)),"")</f>
        <v>0</v>
      </c>
      <c r="U357" s="76" t="n">
        <f aca="false">IFERROR(SQRT(2*(U355-U354)^2/(U355+U354)),"")</f>
        <v>0.300658411201132</v>
      </c>
      <c r="V357" s="78" t="n">
        <f aca="false">IFERROR(SQRT(2*(V355-V354)^2/(V355+V354)),"")</f>
        <v>0.632455532033676</v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71" t="n">
        <v>46190</v>
      </c>
      <c r="E358" s="72" t="n">
        <v>0.666666666666667</v>
      </c>
      <c r="F358" s="70" t="n">
        <v>435</v>
      </c>
      <c r="G358" s="70" t="n">
        <v>167</v>
      </c>
      <c r="H358" s="70" t="n">
        <v>246</v>
      </c>
      <c r="I358" s="70" t="n">
        <v>22</v>
      </c>
      <c r="J358" s="70" t="n">
        <v>0</v>
      </c>
      <c r="K358" s="5" t="n">
        <f aca="false">SUM(K354:K357)</f>
        <v>8</v>
      </c>
      <c r="L358" s="5" t="n">
        <v>155</v>
      </c>
      <c r="M358" s="5" t="n">
        <v>12</v>
      </c>
      <c r="N358" s="5" t="n">
        <v>13</v>
      </c>
      <c r="O358" s="5" t="n">
        <v>233</v>
      </c>
      <c r="P358" s="5" t="n">
        <f aca="false">SUM(P354:P357)</f>
        <v>6</v>
      </c>
      <c r="Q358" s="5" t="n">
        <v>9</v>
      </c>
      <c r="R358" s="5" t="n">
        <f aca="false">SUM(R354:R357)</f>
        <v>238.400867432999</v>
      </c>
      <c r="S358" s="5" t="n">
        <v>13</v>
      </c>
      <c r="T358" s="5" t="n">
        <f aca="false">SUM(T354:T357)</f>
        <v>10</v>
      </c>
      <c r="U358" s="5" t="n">
        <f aca="false">SUM(U354:U357)</f>
        <v>354.323515554058</v>
      </c>
      <c r="V358" s="5" t="n">
        <f aca="false">SUM(V354:V357)</f>
        <v>6.13245553203368</v>
      </c>
    </row>
    <row r="359" customFormat="false" ht="13.5" hidden="false" customHeight="true" outlineLevel="0" collapsed="false">
      <c r="A359" s="68"/>
      <c r="B359" s="69"/>
      <c r="C359" s="5" t="s">
        <v>548</v>
      </c>
      <c r="D359" s="71"/>
      <c r="E359" s="71"/>
      <c r="F359" s="5" t="n">
        <v>430</v>
      </c>
      <c r="G359" s="5" t="n">
        <v>163</v>
      </c>
      <c r="H359" s="5" t="n">
        <v>242</v>
      </c>
      <c r="I359" s="5" t="n">
        <v>25</v>
      </c>
      <c r="J359" s="5" t="n">
        <v>0</v>
      </c>
      <c r="K359" s="5" t="n">
        <f aca="false">SUM(K355:K358)</f>
        <v>12</v>
      </c>
      <c r="L359" s="5" t="n">
        <v>152</v>
      </c>
      <c r="M359" s="5" t="n">
        <v>11</v>
      </c>
      <c r="N359" s="5" t="n">
        <v>10</v>
      </c>
      <c r="O359" s="5" t="n">
        <v>232</v>
      </c>
      <c r="P359" s="5" t="n">
        <f aca="false">SUM(P355:P358)</f>
        <v>9</v>
      </c>
      <c r="Q359" s="5" t="n">
        <v>13</v>
      </c>
      <c r="R359" s="5" t="n">
        <f aca="false">SUM(R355:R358)</f>
        <v>359.801734865999</v>
      </c>
      <c r="S359" s="5" t="n">
        <v>12</v>
      </c>
      <c r="T359" s="5" t="n">
        <f aca="false">SUM(T355:T358)</f>
        <v>15</v>
      </c>
      <c r="U359" s="5" t="n">
        <f aca="false">SUM(U355:U358)</f>
        <v>533.647031108117</v>
      </c>
      <c r="V359" s="5" t="n">
        <f aca="false">SUM(V355:V358)</f>
        <v>10.2649110640674</v>
      </c>
    </row>
    <row r="360" customFormat="false" ht="13.5" hidden="false" customHeight="true" outlineLevel="0" collapsed="false">
      <c r="A360" s="68"/>
      <c r="B360" s="69"/>
      <c r="C360" s="5" t="s">
        <v>549</v>
      </c>
      <c r="D360" s="71"/>
      <c r="E360" s="71"/>
      <c r="F360" s="73" t="n">
        <f aca="false">IFERROR((F359-F358)/F358,"")</f>
        <v>-0.0114942528735632</v>
      </c>
      <c r="G360" s="73" t="n">
        <f aca="false">IFERROR((G359-G358)/G358,"")</f>
        <v>-0.0239520958083832</v>
      </c>
      <c r="H360" s="73" t="n">
        <f aca="false">IFERROR((H359-H358)/H358,"")</f>
        <v>-0.016260162601626</v>
      </c>
      <c r="I360" s="73" t="n">
        <f aca="false">IFERROR((I359-I358)/I358,"")</f>
        <v>0.136363636363636</v>
      </c>
      <c r="J360" s="73" t="n">
        <v>0</v>
      </c>
      <c r="K360" s="73" t="n">
        <f aca="false">IFERROR((K359-K358)/K358,"")</f>
        <v>0.5</v>
      </c>
      <c r="L360" s="73" t="n">
        <f aca="false">IFERROR((L359-L358)/L358,"")</f>
        <v>-0.0193548387096774</v>
      </c>
      <c r="M360" s="73" t="n">
        <f aca="false">IFERROR((M359-M358)/M358,"")</f>
        <v>-0.0833333333333333</v>
      </c>
      <c r="N360" s="73" t="n">
        <f aca="false">IFERROR((N359-N358)/N358,"")</f>
        <v>-0.230769230769231</v>
      </c>
      <c r="O360" s="73" t="n">
        <f aca="false">IFERROR((O359-O358)/O358,"")</f>
        <v>-0.00429184549356223</v>
      </c>
      <c r="P360" s="73" t="n">
        <f aca="false">IFERROR((P359-P358)/P358,"")</f>
        <v>0.5</v>
      </c>
      <c r="Q360" s="73" t="n">
        <f aca="false">IFERROR((Q359-Q358)/Q358,"")</f>
        <v>0.444444444444444</v>
      </c>
      <c r="R360" s="73" t="n">
        <f aca="false">IFERROR((R359-R358)/R358,"")</f>
        <v>0.509229973616258</v>
      </c>
      <c r="S360" s="73" t="n">
        <f aca="false">IFERROR((S359-S358)/S358,"")</f>
        <v>-0.0769230769230769</v>
      </c>
      <c r="T360" s="73" t="n">
        <f aca="false">IFERROR((T359-T358)/T358,"")</f>
        <v>0.5</v>
      </c>
      <c r="U360" s="73" t="n">
        <f aca="false">IFERROR((U359-U358)/U358,"")</f>
        <v>0.506101084692753</v>
      </c>
      <c r="V360" s="73" t="n">
        <f aca="false">IFERROR((V359-V358)/V358,"")</f>
        <v>0.673866367305439</v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71"/>
      <c r="E361" s="71"/>
      <c r="F361" s="76" t="n">
        <f aca="false">IFERROR(SQRT(2*(F359-F358)^2/(F359+F358)),"")</f>
        <v>0.240423518417173</v>
      </c>
      <c r="G361" s="76" t="n">
        <f aca="false">IFERROR(SQRT(2*(G359-G358)^2/(G359+G358)),"")</f>
        <v>0.311399577664609</v>
      </c>
      <c r="H361" s="76" t="n">
        <f aca="false">IFERROR(SQRT(2*(H359-H358)^2/(H359+H358)),"")</f>
        <v>0.256073759865792</v>
      </c>
      <c r="I361" s="76" t="n">
        <f aca="false">IFERROR(SQRT(2*(I359-I358)^2/(I359+I358)),"")</f>
        <v>0.618852747755276</v>
      </c>
      <c r="J361" s="76" t="n">
        <v>0</v>
      </c>
      <c r="K361" s="76" t="n">
        <f aca="false">IFERROR(SQRT(2*(K359-K358)^2/(K359+K358)),"")</f>
        <v>1.26491106406735</v>
      </c>
      <c r="L361" s="76" t="n">
        <f aca="false">IFERROR(SQRT(2*(L359-L358)^2/(L359+L358)),"")</f>
        <v>0.242140293681379</v>
      </c>
      <c r="M361" s="76" t="n">
        <f aca="false">IFERROR(SQRT(2*(M359-M358)^2/(M359+M358)),"")</f>
        <v>0.294883912309794</v>
      </c>
      <c r="N361" s="83" t="n">
        <f aca="false">IFERROR(SQRT(2*(N359-N358)^2/(N359+N358)),"")</f>
        <v>0.884651736929383</v>
      </c>
      <c r="O361" s="83" t="n">
        <f aca="false">IFERROR(SQRT(2*(O359-O358)^2/(O359+O358)),"")</f>
        <v>0.0655825835783953</v>
      </c>
      <c r="P361" s="83" t="n">
        <f aca="false">IFERROR(SQRT(2*(P359-P358)^2/(P359+P358)),"")</f>
        <v>1.09544511501033</v>
      </c>
      <c r="Q361" s="76" t="n">
        <f aca="false">IFERROR(SQRT(2*(Q359-Q358)^2/(Q359+Q358)),"")</f>
        <v>1.20604537831105</v>
      </c>
      <c r="R361" s="76" t="n">
        <f aca="false">IFERROR(SQRT(2*(R359-R358)^2/(R359+R358)),"")</f>
        <v>7.01960441932132</v>
      </c>
      <c r="S361" s="76" t="n">
        <f aca="false">IFERROR(SQRT(2*(S359-S358)^2/(S359+S358)),"")</f>
        <v>0.282842712474619</v>
      </c>
      <c r="T361" s="76" t="n">
        <f aca="false">IFERROR(SQRT(2*(T359-T358)^2/(T359+T358)),"")</f>
        <v>1.4142135623731</v>
      </c>
      <c r="U361" s="76" t="n">
        <f aca="false">IFERROR(SQRT(2*(U359-U358)^2/(U359+U358)),"")</f>
        <v>8.51045857008149</v>
      </c>
      <c r="V361" s="78" t="n">
        <f aca="false">IFERROR(SQRT(2*(V359-V358)^2/(V359+V358)),"")</f>
        <v>1.44323194673479</v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N362" s="4"/>
      <c r="O362" s="4"/>
      <c r="P362" s="4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5" t="s">
        <v>548</v>
      </c>
      <c r="D363" s="86"/>
      <c r="E363" s="81"/>
      <c r="F363" s="5"/>
      <c r="G363" s="5"/>
      <c r="H363" s="5"/>
      <c r="I363" s="5"/>
      <c r="J363" s="5"/>
      <c r="K363" s="5"/>
      <c r="L363" s="5"/>
      <c r="M363" s="5"/>
      <c r="N363" s="4"/>
      <c r="O363" s="4"/>
      <c r="P363" s="4"/>
      <c r="Q363" s="5"/>
      <c r="R363" s="5"/>
      <c r="S363" s="5"/>
      <c r="T363" s="5"/>
      <c r="U363" s="5"/>
      <c r="V363" s="82"/>
    </row>
    <row r="364" customFormat="false" ht="13.5" hidden="false" customHeight="true" outlineLevel="0" collapsed="false">
      <c r="A364" s="68"/>
      <c r="B364" s="69"/>
      <c r="C364" s="5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73" t="str">
        <f aca="false">IFERROR((N363-N362)/N362,"")</f>
        <v/>
      </c>
      <c r="O364" s="73" t="str">
        <f aca="false">IFERROR((O363-O362)/O362,"")</f>
        <v/>
      </c>
      <c r="P364" s="73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3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</row>
    <row r="367" customFormat="false" ht="13.5" hidden="false" customHeight="true" outlineLevel="0" collapsed="false">
      <c r="A367" s="68"/>
      <c r="B367" s="69"/>
      <c r="C367" s="5" t="s">
        <v>548</v>
      </c>
      <c r="D367" s="71"/>
      <c r="E367" s="71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</row>
    <row r="368" customFormat="false" ht="13.5" hidden="false" customHeight="true" outlineLevel="0" collapsed="false">
      <c r="A368" s="68"/>
      <c r="B368" s="69"/>
      <c r="C368" s="5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73" t="str">
        <f aca="false">IFERROR((N367-N366)/N366,"")</f>
        <v/>
      </c>
      <c r="O368" s="73" t="str">
        <f aca="false">IFERROR((O367-O366)/O366,"")</f>
        <v/>
      </c>
      <c r="P368" s="73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3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N370" s="4"/>
      <c r="O370" s="4"/>
      <c r="P370" s="4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5" t="s">
        <v>548</v>
      </c>
      <c r="D371" s="86"/>
      <c r="E371" s="81"/>
      <c r="F371" s="5"/>
      <c r="G371" s="5"/>
      <c r="H371" s="5"/>
      <c r="I371" s="5"/>
      <c r="J371" s="5"/>
      <c r="K371" s="5"/>
      <c r="L371" s="5"/>
      <c r="M371" s="5"/>
      <c r="N371" s="4"/>
      <c r="O371" s="4"/>
      <c r="P371" s="4"/>
      <c r="Q371" s="5"/>
      <c r="R371" s="5"/>
      <c r="S371" s="5"/>
      <c r="T371" s="5"/>
      <c r="U371" s="5"/>
      <c r="V371" s="82"/>
    </row>
    <row r="372" customFormat="false" ht="13.5" hidden="false" customHeight="true" outlineLevel="0" collapsed="false">
      <c r="A372" s="68"/>
      <c r="B372" s="69"/>
      <c r="C372" s="5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73" t="str">
        <f aca="false">IFERROR((N371-N370)/N370,"")</f>
        <v/>
      </c>
      <c r="O372" s="73" t="str">
        <f aca="false">IFERROR((O371-O370)/O370,"")</f>
        <v/>
      </c>
      <c r="P372" s="73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3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N374" s="4"/>
      <c r="O374" s="4"/>
      <c r="P374" s="4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5" t="s">
        <v>548</v>
      </c>
      <c r="D375" s="86"/>
      <c r="E375" s="81"/>
      <c r="F375" s="5"/>
      <c r="G375" s="5"/>
      <c r="H375" s="5"/>
      <c r="I375" s="5"/>
      <c r="J375" s="5"/>
      <c r="K375" s="5"/>
      <c r="L375" s="5"/>
      <c r="M375" s="5"/>
      <c r="N375" s="4"/>
      <c r="O375" s="4"/>
      <c r="P375" s="4"/>
      <c r="Q375" s="5"/>
      <c r="R375" s="5"/>
      <c r="S375" s="5"/>
      <c r="T375" s="5"/>
      <c r="U375" s="5"/>
      <c r="V375" s="82"/>
    </row>
    <row r="376" customFormat="false" ht="13.5" hidden="false" customHeight="true" outlineLevel="0" collapsed="false">
      <c r="A376" s="68"/>
      <c r="B376" s="69"/>
      <c r="C376" s="5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73" t="str">
        <f aca="false">IFERROR((N375-N374)/N374,"")</f>
        <v/>
      </c>
      <c r="O376" s="73" t="str">
        <f aca="false">IFERROR((O375-O374)/O374,"")</f>
        <v/>
      </c>
      <c r="P376" s="73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3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N378" s="4"/>
      <c r="O378" s="4"/>
      <c r="P378" s="4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5" t="s">
        <v>548</v>
      </c>
      <c r="D379" s="86"/>
      <c r="E379" s="81"/>
      <c r="F379" s="5"/>
      <c r="G379" s="5"/>
      <c r="H379" s="5"/>
      <c r="I379" s="5"/>
      <c r="J379" s="5"/>
      <c r="K379" s="5"/>
      <c r="L379" s="5"/>
      <c r="M379" s="5"/>
      <c r="N379" s="4"/>
      <c r="O379" s="4"/>
      <c r="P379" s="4"/>
      <c r="Q379" s="5"/>
      <c r="R379" s="5"/>
      <c r="S379" s="5"/>
      <c r="T379" s="5"/>
      <c r="U379" s="5"/>
      <c r="V379" s="82"/>
    </row>
    <row r="380" customFormat="false" ht="13.5" hidden="false" customHeight="true" outlineLevel="0" collapsed="false">
      <c r="A380" s="68"/>
      <c r="B380" s="69"/>
      <c r="C380" s="5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73" t="str">
        <f aca="false">IFERROR((N379-N378)/N378,"")</f>
        <v/>
      </c>
      <c r="O380" s="73" t="str">
        <f aca="false">IFERROR((O379-O378)/O378,"")</f>
        <v/>
      </c>
      <c r="P380" s="73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3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N382" s="4"/>
      <c r="O382" s="4"/>
      <c r="P382" s="4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5" t="s">
        <v>548</v>
      </c>
      <c r="D383" s="86"/>
      <c r="E383" s="81"/>
      <c r="F383" s="5"/>
      <c r="G383" s="5"/>
      <c r="H383" s="5"/>
      <c r="I383" s="5"/>
      <c r="J383" s="5"/>
      <c r="K383" s="5"/>
      <c r="L383" s="5"/>
      <c r="M383" s="5"/>
      <c r="N383" s="4"/>
      <c r="O383" s="4"/>
      <c r="P383" s="4"/>
      <c r="Q383" s="5"/>
      <c r="R383" s="5"/>
      <c r="S383" s="5"/>
      <c r="T383" s="5"/>
      <c r="U383" s="5"/>
      <c r="V383" s="82"/>
    </row>
    <row r="384" customFormat="false" ht="13.5" hidden="false" customHeight="true" outlineLevel="0" collapsed="false">
      <c r="A384" s="68"/>
      <c r="B384" s="69"/>
      <c r="C384" s="5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73" t="str">
        <f aca="false">IFERROR((N383-N382)/N382,"")</f>
        <v/>
      </c>
      <c r="O384" s="73" t="str">
        <f aca="false">IFERROR((O383-O382)/O382,"")</f>
        <v/>
      </c>
      <c r="P384" s="73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3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N386" s="4"/>
      <c r="O386" s="4"/>
      <c r="P386" s="4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5" t="s">
        <v>548</v>
      </c>
      <c r="D387" s="86"/>
      <c r="E387" s="81"/>
      <c r="F387" s="5"/>
      <c r="G387" s="5"/>
      <c r="H387" s="5"/>
      <c r="I387" s="5"/>
      <c r="J387" s="5"/>
      <c r="K387" s="5"/>
      <c r="L387" s="5"/>
      <c r="M387" s="5"/>
      <c r="N387" s="4"/>
      <c r="O387" s="4"/>
      <c r="P387" s="4"/>
      <c r="Q387" s="5"/>
      <c r="R387" s="5"/>
      <c r="S387" s="5"/>
      <c r="T387" s="5"/>
      <c r="U387" s="5"/>
      <c r="V387" s="82"/>
    </row>
    <row r="388" customFormat="false" ht="13.5" hidden="false" customHeight="true" outlineLevel="0" collapsed="false">
      <c r="A388" s="68"/>
      <c r="B388" s="69"/>
      <c r="C388" s="5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73" t="str">
        <f aca="false">IFERROR((N387-N386)/N386,"")</f>
        <v/>
      </c>
      <c r="O388" s="73" t="str">
        <f aca="false">IFERROR((O387-O386)/O386,"")</f>
        <v/>
      </c>
      <c r="P388" s="73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3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N390" s="4"/>
      <c r="O390" s="4"/>
      <c r="P390" s="4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5" t="s">
        <v>548</v>
      </c>
      <c r="D391" s="86"/>
      <c r="E391" s="81"/>
      <c r="F391" s="5"/>
      <c r="G391" s="5"/>
      <c r="H391" s="5"/>
      <c r="I391" s="5"/>
      <c r="J391" s="5"/>
      <c r="K391" s="5"/>
      <c r="L391" s="5"/>
      <c r="M391" s="5"/>
      <c r="N391" s="4"/>
      <c r="O391" s="4"/>
      <c r="P391" s="4"/>
      <c r="Q391" s="5"/>
      <c r="R391" s="5"/>
      <c r="S391" s="5"/>
      <c r="T391" s="5"/>
      <c r="U391" s="5"/>
      <c r="V391" s="82"/>
    </row>
    <row r="392" customFormat="false" ht="13.5" hidden="false" customHeight="true" outlineLevel="0" collapsed="false">
      <c r="A392" s="68"/>
      <c r="B392" s="69"/>
      <c r="C392" s="5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73" t="str">
        <f aca="false">IFERROR((N391-N390)/N390,"")</f>
        <v/>
      </c>
      <c r="O392" s="73" t="str">
        <f aca="false">IFERROR((O391-O390)/O390,"")</f>
        <v/>
      </c>
      <c r="P392" s="73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3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N394" s="4"/>
      <c r="O394" s="4"/>
      <c r="P394" s="4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5" t="s">
        <v>548</v>
      </c>
      <c r="D395" s="86"/>
      <c r="E395" s="81"/>
      <c r="F395" s="5"/>
      <c r="G395" s="5"/>
      <c r="H395" s="5"/>
      <c r="I395" s="5"/>
      <c r="J395" s="5"/>
      <c r="K395" s="5"/>
      <c r="L395" s="5"/>
      <c r="M395" s="5"/>
      <c r="N395" s="4"/>
      <c r="O395" s="4"/>
      <c r="P395" s="4"/>
      <c r="Q395" s="5"/>
      <c r="R395" s="5"/>
      <c r="S395" s="5"/>
      <c r="T395" s="5"/>
      <c r="U395" s="5"/>
      <c r="V395" s="82"/>
    </row>
    <row r="396" customFormat="false" ht="13.5" hidden="false" customHeight="true" outlineLevel="0" collapsed="false">
      <c r="A396" s="68"/>
      <c r="B396" s="69"/>
      <c r="C396" s="5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73" t="str">
        <f aca="false">IFERROR((N395-N394)/N394,"")</f>
        <v/>
      </c>
      <c r="O396" s="73" t="str">
        <f aca="false">IFERROR((O395-O394)/O394,"")</f>
        <v/>
      </c>
      <c r="P396" s="73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3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71" t="n">
        <v>46111</v>
      </c>
      <c r="E398" s="72" t="n">
        <v>0.322916666666667</v>
      </c>
      <c r="F398" s="70" t="n">
        <v>472</v>
      </c>
      <c r="G398" s="70" t="n">
        <v>68</v>
      </c>
      <c r="H398" s="70" t="n">
        <v>13</v>
      </c>
      <c r="I398" s="70" t="n">
        <v>147</v>
      </c>
      <c r="J398" s="70" t="n">
        <v>244</v>
      </c>
      <c r="K398" s="5" t="n">
        <v>16</v>
      </c>
      <c r="L398" s="5" t="n">
        <v>37</v>
      </c>
      <c r="M398" s="5" t="n">
        <v>15</v>
      </c>
      <c r="N398" s="5" t="n">
        <v>8</v>
      </c>
      <c r="O398" s="5" t="n">
        <v>5</v>
      </c>
      <c r="P398" s="5" t="n">
        <v>0</v>
      </c>
      <c r="Q398" s="5" t="n">
        <v>33</v>
      </c>
      <c r="R398" s="5" t="n">
        <v>114</v>
      </c>
      <c r="S398" s="5" t="n">
        <v>0</v>
      </c>
      <c r="T398" s="5" t="n">
        <v>93</v>
      </c>
      <c r="U398" s="5" t="n">
        <v>123</v>
      </c>
      <c r="V398" s="5" t="n">
        <v>28</v>
      </c>
    </row>
    <row r="399" customFormat="false" ht="13.5" hidden="false" customHeight="true" outlineLevel="0" collapsed="false">
      <c r="A399" s="68"/>
      <c r="B399" s="69"/>
      <c r="C399" s="5" t="s">
        <v>548</v>
      </c>
      <c r="D399" s="71"/>
      <c r="E399" s="71"/>
      <c r="F399" s="5" t="n">
        <v>440</v>
      </c>
      <c r="G399" s="5" t="n">
        <v>57</v>
      </c>
      <c r="H399" s="5" t="n">
        <v>9</v>
      </c>
      <c r="I399" s="5" t="n">
        <v>148</v>
      </c>
      <c r="J399" s="5" t="n">
        <v>226</v>
      </c>
      <c r="K399" s="5" t="n">
        <v>14</v>
      </c>
      <c r="L399" s="5" t="n">
        <v>32</v>
      </c>
      <c r="M399" s="5" t="n">
        <v>11</v>
      </c>
      <c r="N399" s="5" t="n">
        <v>4</v>
      </c>
      <c r="O399" s="5" t="n">
        <v>5</v>
      </c>
      <c r="P399" s="5" t="n">
        <f aca="false">SUM(P395:P398)</f>
        <v>0</v>
      </c>
      <c r="Q399" s="5" t="n">
        <v>34</v>
      </c>
      <c r="R399" s="5" t="n">
        <v>114</v>
      </c>
      <c r="S399" s="5" t="n">
        <f aca="false">SUM(S395:S398)</f>
        <v>0</v>
      </c>
      <c r="T399" s="5" t="n">
        <v>90</v>
      </c>
      <c r="U399" s="5" t="n">
        <v>123</v>
      </c>
      <c r="V399" s="5" t="n">
        <v>13</v>
      </c>
    </row>
    <row r="400" customFormat="false" ht="13.5" hidden="false" customHeight="true" outlineLevel="0" collapsed="false">
      <c r="A400" s="68"/>
      <c r="B400" s="69"/>
      <c r="C400" s="5" t="s">
        <v>549</v>
      </c>
      <c r="D400" s="71"/>
      <c r="E400" s="71"/>
      <c r="F400" s="73" t="n">
        <f aca="false">IFERROR((F399-F398)/F398,"")</f>
        <v>-0.0677966101694915</v>
      </c>
      <c r="G400" s="73" t="n">
        <f aca="false">IFERROR((G399-G398)/G398,"")</f>
        <v>-0.161764705882353</v>
      </c>
      <c r="H400" s="73" t="n">
        <f aca="false">IFERROR((H399-H398)/H398,"")</f>
        <v>-0.307692307692308</v>
      </c>
      <c r="I400" s="73" t="n">
        <f aca="false">IFERROR((I399-I398)/I398,"")</f>
        <v>0.00680272108843537</v>
      </c>
      <c r="J400" s="73" t="n">
        <f aca="false">IFERROR((J399-J398)/J398,"")</f>
        <v>-0.0737704918032787</v>
      </c>
      <c r="K400" s="73" t="n">
        <f aca="false">IFERROR((K399-K398)/K398,"")</f>
        <v>-0.125</v>
      </c>
      <c r="L400" s="73" t="n">
        <f aca="false">IFERROR((L399-L398)/L398,"")</f>
        <v>-0.135135135135135</v>
      </c>
      <c r="M400" s="73" t="n">
        <f aca="false">IFERROR((M399-M398)/M398,"")</f>
        <v>-0.266666666666667</v>
      </c>
      <c r="N400" s="73" t="n">
        <f aca="false">IFERROR((N399-N398)/N398,"")</f>
        <v>-0.5</v>
      </c>
      <c r="O400" s="73" t="n">
        <f aca="false">IFERROR((O399-O398)/O398,"")</f>
        <v>0</v>
      </c>
      <c r="P400" s="73" t="str">
        <f aca="false">IFERROR((P399-P398)/P398,"")</f>
        <v/>
      </c>
      <c r="Q400" s="73" t="n">
        <f aca="false">IFERROR((Q399-Q398)/Q398,"")</f>
        <v>0.0303030303030303</v>
      </c>
      <c r="R400" s="73" t="n">
        <f aca="false">IFERROR((R399-R398)/R398,"")</f>
        <v>0</v>
      </c>
      <c r="S400" s="73" t="str">
        <f aca="false">IFERROR((S399-S398)/S398,"")</f>
        <v/>
      </c>
      <c r="T400" s="73" t="n">
        <f aca="false">IFERROR((T399-T398)/T398,"")</f>
        <v>-0.032258064516129</v>
      </c>
      <c r="U400" s="73" t="n">
        <f aca="false">IFERROR((U399-U398)/U398,"")</f>
        <v>0</v>
      </c>
      <c r="V400" s="73" t="n">
        <f aca="false">IFERROR((V399-V398)/V398,"")</f>
        <v>-0.535714285714286</v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71"/>
      <c r="E401" s="71"/>
      <c r="F401" s="76" t="n">
        <f aca="false">IFERROR(SQRT(2*(F399-F398)^2/(F399+F398)),"")</f>
        <v>1.49853729853071</v>
      </c>
      <c r="G401" s="76" t="n">
        <f aca="false">IFERROR(SQRT(2*(G399-G398)^2/(G399+G398)),"")</f>
        <v>1.39140217047409</v>
      </c>
      <c r="H401" s="76" t="n">
        <f aca="false">IFERROR(SQRT(2*(H399-H398)^2/(H399+H398)),"")</f>
        <v>1.20604537831105</v>
      </c>
      <c r="I401" s="76" t="n">
        <f aca="false">IFERROR(SQRT(2*(I399-I398)^2/(I399+I398)),"")</f>
        <v>0.0823386969592618</v>
      </c>
      <c r="J401" s="76" t="n">
        <f aca="false">IFERROR(SQRT(2*(J399-J398)^2/(J399+J398)),"")</f>
        <v>1.1741905314962</v>
      </c>
      <c r="K401" s="76" t="n">
        <f aca="false">IFERROR(SQRT(2*(K399-K398)^2/(K399+K398)),"")</f>
        <v>0.516397779494322</v>
      </c>
      <c r="L401" s="76" t="n">
        <f aca="false">IFERROR(SQRT(2*(L399-L398)^2/(L399+L398)),"")</f>
        <v>0.851256530758749</v>
      </c>
      <c r="M401" s="76" t="n">
        <f aca="false">IFERROR(SQRT(2*(M399-M398)^2/(M399+M398)),"")</f>
        <v>1.10940039245046</v>
      </c>
      <c r="N401" s="83" t="n">
        <f aca="false">IFERROR(SQRT(2*(N399-N398)^2/(N399+N398)),"")</f>
        <v>1.63299316185545</v>
      </c>
      <c r="O401" s="83" t="n">
        <f aca="false">IFERROR(SQRT(2*(O399-O398)^2/(O399+O398)),"")</f>
        <v>0</v>
      </c>
      <c r="P401" s="83" t="str">
        <f aca="false">IFERROR(SQRT(2*(P399-P398)^2/(P399+P398)),"")</f>
        <v/>
      </c>
      <c r="Q401" s="76" t="n">
        <f aca="false">IFERROR(SQRT(2*(Q399-Q398)^2/(Q399+Q398)),"")</f>
        <v>0.172773685116272</v>
      </c>
      <c r="R401" s="76" t="n">
        <f aca="false">IFERROR(SQRT(2*(R399-R398)^2/(R399+R398)),"")</f>
        <v>0</v>
      </c>
      <c r="S401" s="76" t="str">
        <f aca="false">IFERROR(SQRT(2*(S399-S398)^2/(S399+S398)),"")</f>
        <v/>
      </c>
      <c r="T401" s="76" t="n">
        <f aca="false">IFERROR(SQRT(2*(T399-T398)^2/(T399+T398)),"")</f>
        <v>0.31362502409359</v>
      </c>
      <c r="U401" s="76" t="n">
        <f aca="false">IFERROR(SQRT(2*(U399-U398)^2/(U399+U398)),"")</f>
        <v>0</v>
      </c>
      <c r="V401" s="78" t="n">
        <f aca="false">IFERROR(SQRT(2*(V399-V398)^2/(V399+V398)),"")</f>
        <v>3.3129457822454</v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N402" s="4"/>
      <c r="O402" s="4"/>
      <c r="P402" s="4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5" t="s">
        <v>548</v>
      </c>
      <c r="D403" s="86"/>
      <c r="E403" s="81"/>
      <c r="F403" s="5"/>
      <c r="G403" s="5"/>
      <c r="H403" s="5"/>
      <c r="I403" s="5"/>
      <c r="J403" s="5"/>
      <c r="K403" s="5"/>
      <c r="L403" s="5"/>
      <c r="M403" s="5"/>
      <c r="N403" s="4"/>
      <c r="O403" s="4"/>
      <c r="P403" s="4"/>
      <c r="Q403" s="5"/>
      <c r="R403" s="5"/>
      <c r="S403" s="5"/>
      <c r="T403" s="5"/>
      <c r="U403" s="5"/>
      <c r="V403" s="82"/>
    </row>
    <row r="404" customFormat="false" ht="13.5" hidden="false" customHeight="true" outlineLevel="0" collapsed="false">
      <c r="A404" s="68"/>
      <c r="B404" s="69"/>
      <c r="C404" s="5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73" t="str">
        <f aca="false">IFERROR((N403-N402)/N402,"")</f>
        <v/>
      </c>
      <c r="O404" s="73" t="str">
        <f aca="false">IFERROR((O403-O402)/O402,"")</f>
        <v/>
      </c>
      <c r="P404" s="73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3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N406" s="4"/>
      <c r="O406" s="4"/>
      <c r="P406" s="4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5" t="s">
        <v>548</v>
      </c>
      <c r="D407" s="86"/>
      <c r="E407" s="81"/>
      <c r="F407" s="5"/>
      <c r="G407" s="5"/>
      <c r="H407" s="5"/>
      <c r="I407" s="5"/>
      <c r="J407" s="5"/>
      <c r="K407" s="5"/>
      <c r="L407" s="5"/>
      <c r="M407" s="5"/>
      <c r="N407" s="4"/>
      <c r="O407" s="4"/>
      <c r="P407" s="4"/>
      <c r="Q407" s="5"/>
      <c r="R407" s="5"/>
      <c r="S407" s="5"/>
      <c r="T407" s="5"/>
      <c r="U407" s="5"/>
      <c r="V407" s="82"/>
    </row>
    <row r="408" customFormat="false" ht="13.5" hidden="false" customHeight="true" outlineLevel="0" collapsed="false">
      <c r="A408" s="68"/>
      <c r="B408" s="69"/>
      <c r="C408" s="5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73" t="str">
        <f aca="false">IFERROR((N407-N406)/N406,"")</f>
        <v/>
      </c>
      <c r="O408" s="73" t="str">
        <f aca="false">IFERROR((O407-O406)/O406,"")</f>
        <v/>
      </c>
      <c r="P408" s="73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3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 t="n">
        <v>46111</v>
      </c>
      <c r="E410" s="72" t="n">
        <v>0.625</v>
      </c>
      <c r="F410" s="4" t="n">
        <v>242</v>
      </c>
      <c r="G410" s="4" t="n">
        <v>65</v>
      </c>
      <c r="H410" s="4" t="n">
        <v>0</v>
      </c>
      <c r="I410" s="4" t="n">
        <v>97</v>
      </c>
      <c r="J410" s="4" t="n">
        <v>80</v>
      </c>
      <c r="K410" s="5" t="n">
        <v>36</v>
      </c>
      <c r="L410" s="5" t="n">
        <f aca="false">SUM(L406:L409)</f>
        <v>0</v>
      </c>
      <c r="M410" s="5" t="n">
        <v>29</v>
      </c>
      <c r="N410" s="5" t="n">
        <f aca="false">SUM(N406:N409)</f>
        <v>0</v>
      </c>
      <c r="O410" s="5" t="n">
        <f aca="false">SUM(O406:O409)</f>
        <v>0</v>
      </c>
      <c r="P410" s="5" t="n">
        <f aca="false">SUM(P406:P409)</f>
        <v>0</v>
      </c>
      <c r="Q410" s="5" t="n">
        <v>28</v>
      </c>
      <c r="R410" s="5" t="n">
        <v>69</v>
      </c>
      <c r="S410" s="5" t="n">
        <f aca="false">SUM(S406:S409)</f>
        <v>0</v>
      </c>
      <c r="T410" s="5" t="n">
        <f aca="false">SUM(T406:T409)</f>
        <v>0</v>
      </c>
      <c r="U410" s="5" t="n">
        <v>58</v>
      </c>
      <c r="V410" s="5" t="n">
        <v>22</v>
      </c>
    </row>
    <row r="411" customFormat="false" ht="13.5" hidden="false" customHeight="true" outlineLevel="0" collapsed="false">
      <c r="A411" s="68"/>
      <c r="B411" s="69"/>
      <c r="C411" s="5" t="s">
        <v>548</v>
      </c>
      <c r="D411" s="71"/>
      <c r="E411" s="71"/>
      <c r="F411" s="4" t="n">
        <v>216</v>
      </c>
      <c r="G411" s="4" t="n">
        <v>57</v>
      </c>
      <c r="H411" s="4" t="n">
        <v>0</v>
      </c>
      <c r="I411" s="4" t="n">
        <v>79</v>
      </c>
      <c r="J411" s="4" t="n">
        <v>80</v>
      </c>
      <c r="K411" s="5" t="n">
        <v>29</v>
      </c>
      <c r="L411" s="5" t="n">
        <f aca="false">SUM(L407:L410)</f>
        <v>0</v>
      </c>
      <c r="M411" s="5" t="n">
        <v>28</v>
      </c>
      <c r="N411" s="5" t="n">
        <f aca="false">SUM(N407:N410)</f>
        <v>0</v>
      </c>
      <c r="O411" s="5" t="n">
        <f aca="false">SUM(O407:O410)</f>
        <v>0</v>
      </c>
      <c r="P411" s="5" t="n">
        <f aca="false">SUM(P407:P410)</f>
        <v>0</v>
      </c>
      <c r="Q411" s="5" t="n">
        <v>25</v>
      </c>
      <c r="R411" s="5" t="n">
        <v>54</v>
      </c>
      <c r="S411" s="5" t="n">
        <f aca="false">SUM(S407:S410)</f>
        <v>0</v>
      </c>
      <c r="T411" s="5" t="n">
        <f aca="false">SUM(T407:T410)</f>
        <v>0</v>
      </c>
      <c r="U411" s="5" t="n">
        <v>56</v>
      </c>
      <c r="V411" s="5" t="n">
        <v>24</v>
      </c>
    </row>
    <row r="412" customFormat="false" ht="13.5" hidden="false" customHeight="true" outlineLevel="0" collapsed="false">
      <c r="A412" s="68"/>
      <c r="B412" s="69"/>
      <c r="C412" s="5" t="s">
        <v>549</v>
      </c>
      <c r="D412" s="71"/>
      <c r="E412" s="71"/>
      <c r="F412" s="73" t="n">
        <f aca="false">IFERROR((F411-F410)/F410,"")</f>
        <v>-0.107438016528926</v>
      </c>
      <c r="G412" s="73" t="n">
        <f aca="false">IFERROR((G411-G410)/G410,"")</f>
        <v>-0.123076923076923</v>
      </c>
      <c r="H412" s="73" t="str">
        <f aca="false">IFERROR((H411-H410)/H410,"")</f>
        <v/>
      </c>
      <c r="I412" s="73" t="n">
        <f aca="false">IFERROR((I411-I410)/I410,"")</f>
        <v>-0.185567010309278</v>
      </c>
      <c r="J412" s="73" t="n">
        <f aca="false">IFERROR((J411-J410)/J410,"")</f>
        <v>0</v>
      </c>
      <c r="K412" s="73" t="n">
        <f aca="false">IFERROR((K411-K410)/K410,"")</f>
        <v>-0.194444444444444</v>
      </c>
      <c r="L412" s="73" t="str">
        <f aca="false">IFERROR((L411-L410)/L410,"")</f>
        <v/>
      </c>
      <c r="M412" s="73" t="n">
        <f aca="false">IFERROR((M411-M410)/M410,"")</f>
        <v>-0.0344827586206897</v>
      </c>
      <c r="N412" s="73" t="str">
        <f aca="false">IFERROR((N411-N410)/N410,"")</f>
        <v/>
      </c>
      <c r="O412" s="73" t="str">
        <f aca="false">IFERROR((O411-O410)/O410,"")</f>
        <v/>
      </c>
      <c r="P412" s="73" t="str">
        <f aca="false">IFERROR((P411-P410)/P410,"")</f>
        <v/>
      </c>
      <c r="Q412" s="73" t="n">
        <f aca="false">IFERROR((Q411-Q410)/Q410,"")</f>
        <v>-0.107142857142857</v>
      </c>
      <c r="R412" s="73" t="n">
        <f aca="false">IFERROR((R411-R410)/R410,"")</f>
        <v>-0.217391304347826</v>
      </c>
      <c r="S412" s="73" t="str">
        <f aca="false">IFERROR((S411-S410)/S410,"")</f>
        <v/>
      </c>
      <c r="T412" s="73" t="str">
        <f aca="false">IFERROR((T411-T410)/T410,"")</f>
        <v/>
      </c>
      <c r="U412" s="73" t="n">
        <f aca="false">IFERROR((U411-U410)/U410,"")</f>
        <v>-0.0344827586206897</v>
      </c>
      <c r="V412" s="73" t="n">
        <f aca="false">IFERROR((V411-V410)/V410,"")</f>
        <v>0.0909090909090909</v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n">
        <f aca="false">IFERROR(SQRT(2*(F411-F410)^2/(F411+F410)),"")</f>
        <v>1.71812836118323</v>
      </c>
      <c r="G413" s="76" t="n">
        <f aca="false">IFERROR(SQRT(2*(G411-G410)^2/(G411+G410)),"")</f>
        <v>1.02429503946317</v>
      </c>
      <c r="H413" s="76" t="str">
        <f aca="false">IFERROR(SQRT(2*(H411-H410)^2/(H411+H410)),"")</f>
        <v/>
      </c>
      <c r="I413" s="76" t="n">
        <f aca="false">IFERROR(SQRT(2*(I411-I410)^2/(I411+I410)),"")</f>
        <v>1.91880644720049</v>
      </c>
      <c r="J413" s="76" t="n">
        <f aca="false">IFERROR(SQRT(2*(J411-J410)^2/(J411+J410)),"")</f>
        <v>0</v>
      </c>
      <c r="K413" s="76" t="n">
        <f aca="false">IFERROR(SQRT(2*(K411-K410)^2/(K411+K410)),"")</f>
        <v>1.22788122702984</v>
      </c>
      <c r="L413" s="76" t="str">
        <f aca="false">IFERROR(SQRT(2*(L411-L410)^2/(L411+L410)),"")</f>
        <v/>
      </c>
      <c r="M413" s="76" t="n">
        <f aca="false">IFERROR(SQRT(2*(M411-M410)^2/(M411+M410)),"")</f>
        <v>0.187317162316339</v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n">
        <f aca="false">IFERROR(SQRT(2*(Q411-Q410)^2/(Q411+Q410)),"")</f>
        <v>0.582771517414359</v>
      </c>
      <c r="R413" s="76" t="n">
        <f aca="false">IFERROR(SQRT(2*(R411-R410)^2/(R411+R410)),"")</f>
        <v>1.91273013919001</v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n">
        <f aca="false">IFERROR(SQRT(2*(U411-U410)^2/(U411+U410)),"")</f>
        <v>0.264906471413009</v>
      </c>
      <c r="V413" s="78" t="n">
        <f aca="false">IFERROR(SQRT(2*(V411-V410)^2/(V411+V410)),"")</f>
        <v>0.41702882811415</v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</row>
    <row r="415" customFormat="false" ht="13.5" hidden="false" customHeight="true" outlineLevel="0" collapsed="false">
      <c r="A415" s="68"/>
      <c r="B415" s="69"/>
      <c r="C415" s="5" t="s">
        <v>548</v>
      </c>
      <c r="D415" s="71"/>
      <c r="E415" s="71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82"/>
    </row>
    <row r="416" customFormat="false" ht="13.5" hidden="false" customHeight="true" outlineLevel="0" collapsed="false">
      <c r="A416" s="68"/>
      <c r="B416" s="69"/>
      <c r="C416" s="5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73" t="str">
        <f aca="false">IFERROR((N415-N414)/N414,"")</f>
        <v/>
      </c>
      <c r="O416" s="73" t="str">
        <f aca="false">IFERROR((O415-O414)/O414,"")</f>
        <v/>
      </c>
      <c r="P416" s="73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3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N418" s="4"/>
      <c r="O418" s="4"/>
      <c r="P418" s="4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5" t="s">
        <v>548</v>
      </c>
      <c r="D419" s="86"/>
      <c r="E419" s="81"/>
      <c r="F419" s="5"/>
      <c r="G419" s="5"/>
      <c r="H419" s="5"/>
      <c r="I419" s="5"/>
      <c r="J419" s="5"/>
      <c r="K419" s="5"/>
      <c r="L419" s="5"/>
      <c r="M419" s="5"/>
      <c r="N419" s="4"/>
      <c r="O419" s="4"/>
      <c r="P419" s="4"/>
      <c r="Q419" s="5"/>
      <c r="R419" s="5"/>
      <c r="S419" s="5"/>
      <c r="T419" s="5"/>
      <c r="U419" s="5"/>
      <c r="V419" s="82"/>
    </row>
    <row r="420" customFormat="false" ht="13.5" hidden="false" customHeight="true" outlineLevel="0" collapsed="false">
      <c r="A420" s="68"/>
      <c r="B420" s="69"/>
      <c r="C420" s="5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73" t="str">
        <f aca="false">IFERROR((N419-N418)/N418,"")</f>
        <v/>
      </c>
      <c r="O420" s="73" t="str">
        <f aca="false">IFERROR((O419-O418)/O418,"")</f>
        <v/>
      </c>
      <c r="P420" s="73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3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N422" s="4"/>
      <c r="O422" s="4"/>
      <c r="P422" s="4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5" t="s">
        <v>548</v>
      </c>
      <c r="D423" s="86"/>
      <c r="E423" s="81"/>
      <c r="F423" s="5"/>
      <c r="G423" s="5"/>
      <c r="H423" s="5"/>
      <c r="I423" s="5"/>
      <c r="J423" s="5"/>
      <c r="K423" s="5"/>
      <c r="L423" s="5"/>
      <c r="M423" s="5"/>
      <c r="N423" s="4"/>
      <c r="O423" s="4"/>
      <c r="P423" s="4"/>
      <c r="Q423" s="5"/>
      <c r="R423" s="5"/>
      <c r="S423" s="5"/>
      <c r="T423" s="5"/>
      <c r="U423" s="5"/>
      <c r="V423" s="82"/>
    </row>
    <row r="424" customFormat="false" ht="13.5" hidden="false" customHeight="true" outlineLevel="0" collapsed="false">
      <c r="A424" s="68"/>
      <c r="B424" s="69"/>
      <c r="C424" s="5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73" t="str">
        <f aca="false">IFERROR((N423-N422)/N422,"")</f>
        <v/>
      </c>
      <c r="O424" s="73" t="str">
        <f aca="false">IFERROR((O423-O422)/O422,"")</f>
        <v/>
      </c>
      <c r="P424" s="73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3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</row>
    <row r="427" customFormat="false" ht="13.5" hidden="false" customHeight="true" outlineLevel="0" collapsed="false">
      <c r="A427" s="68"/>
      <c r="B427" s="69"/>
      <c r="C427" s="5" t="s">
        <v>548</v>
      </c>
      <c r="D427" s="71"/>
      <c r="E427" s="71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</row>
    <row r="428" customFormat="false" ht="13.5" hidden="false" customHeight="true" outlineLevel="0" collapsed="false">
      <c r="A428" s="68"/>
      <c r="B428" s="69"/>
      <c r="C428" s="5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73" t="str">
        <f aca="false">IFERROR((N427-N426)/N426,"")</f>
        <v/>
      </c>
      <c r="O428" s="73" t="str">
        <f aca="false">IFERROR((O427-O426)/O426,"")</f>
        <v/>
      </c>
      <c r="P428" s="73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3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</row>
    <row r="431" customFormat="false" ht="13.5" hidden="false" customHeight="true" outlineLevel="0" collapsed="false">
      <c r="A431" s="68"/>
      <c r="B431" s="69"/>
      <c r="C431" s="5" t="s">
        <v>548</v>
      </c>
      <c r="D431" s="71"/>
      <c r="E431" s="71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</row>
    <row r="432" customFormat="false" ht="13.5" hidden="false" customHeight="true" outlineLevel="0" collapsed="false">
      <c r="A432" s="68"/>
      <c r="B432" s="69"/>
      <c r="C432" s="5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73" t="str">
        <f aca="false">IFERROR((N431-N430)/N430,"")</f>
        <v/>
      </c>
      <c r="O432" s="73" t="str">
        <f aca="false">IFERROR((O431-O430)/O430,"")</f>
        <v/>
      </c>
      <c r="P432" s="73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3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 t="n">
        <v>46111</v>
      </c>
      <c r="E434" s="72" t="n">
        <v>0.666666666666667</v>
      </c>
      <c r="F434" s="4" t="n">
        <v>396</v>
      </c>
      <c r="G434" s="4" t="n">
        <v>156</v>
      </c>
      <c r="H434" s="4" t="n">
        <v>23</v>
      </c>
      <c r="I434" s="4" t="n">
        <v>101</v>
      </c>
      <c r="J434" s="4" t="n">
        <v>116</v>
      </c>
      <c r="K434" s="5" t="n">
        <v>45</v>
      </c>
      <c r="L434" s="5" t="n">
        <v>22</v>
      </c>
      <c r="M434" s="5" t="n">
        <v>89</v>
      </c>
      <c r="N434" s="5" t="n">
        <v>18</v>
      </c>
      <c r="O434" s="5" t="n">
        <v>4</v>
      </c>
      <c r="P434" s="5" t="n">
        <v>1</v>
      </c>
      <c r="Q434" s="5" t="n">
        <v>46</v>
      </c>
      <c r="R434" s="5" t="n">
        <v>48</v>
      </c>
      <c r="S434" s="5" t="n">
        <v>7</v>
      </c>
      <c r="T434" s="5" t="n">
        <f aca="false">SUM(T430:T433)</f>
        <v>0</v>
      </c>
      <c r="U434" s="5" t="n">
        <v>91</v>
      </c>
      <c r="V434" s="5" t="n">
        <v>25</v>
      </c>
    </row>
    <row r="435" customFormat="false" ht="13.5" hidden="false" customHeight="true" outlineLevel="0" collapsed="false">
      <c r="A435" s="68"/>
      <c r="B435" s="69"/>
      <c r="C435" s="5" t="s">
        <v>548</v>
      </c>
      <c r="D435" s="71"/>
      <c r="E435" s="71"/>
      <c r="F435" s="4" t="n">
        <v>408</v>
      </c>
      <c r="G435" s="4" t="n">
        <v>153</v>
      </c>
      <c r="H435" s="4" t="n">
        <v>23</v>
      </c>
      <c r="I435" s="4" t="n">
        <v>106</v>
      </c>
      <c r="J435" s="4" t="n">
        <v>126</v>
      </c>
      <c r="K435" s="5" t="n">
        <v>50</v>
      </c>
      <c r="L435" s="5" t="n">
        <v>20</v>
      </c>
      <c r="M435" s="5" t="n">
        <v>83</v>
      </c>
      <c r="N435" s="5" t="n">
        <v>19</v>
      </c>
      <c r="O435" s="5" t="n">
        <f aca="false">SUM(O431:O434)</f>
        <v>4</v>
      </c>
      <c r="P435" s="5" t="n">
        <v>4</v>
      </c>
      <c r="Q435" s="5" t="n">
        <v>47</v>
      </c>
      <c r="R435" s="5" t="n">
        <v>50</v>
      </c>
      <c r="S435" s="5" t="n">
        <v>9</v>
      </c>
      <c r="T435" s="5" t="n">
        <f aca="false">SUM(T431:T434)</f>
        <v>0</v>
      </c>
      <c r="U435" s="5" t="n">
        <v>90</v>
      </c>
      <c r="V435" s="5" t="n">
        <v>36</v>
      </c>
    </row>
    <row r="436" customFormat="false" ht="13.5" hidden="false" customHeight="true" outlineLevel="0" collapsed="false">
      <c r="A436" s="68"/>
      <c r="B436" s="69"/>
      <c r="C436" s="5" t="s">
        <v>549</v>
      </c>
      <c r="D436" s="71"/>
      <c r="E436" s="71"/>
      <c r="F436" s="73" t="n">
        <f aca="false">IFERROR((F435-F434)/F434,"")</f>
        <v>0.0303030303030303</v>
      </c>
      <c r="G436" s="73" t="n">
        <f aca="false">IFERROR((G435-G434)/G434,"")</f>
        <v>-0.0192307692307692</v>
      </c>
      <c r="H436" s="73" t="n">
        <f aca="false">IFERROR((H435-H434)/H434,"")</f>
        <v>0</v>
      </c>
      <c r="I436" s="73" t="n">
        <f aca="false">IFERROR((I435-I434)/I434,"")</f>
        <v>0.0495049504950495</v>
      </c>
      <c r="J436" s="73" t="n">
        <f aca="false">IFERROR((J435-J434)/J434,"")</f>
        <v>0.0862068965517241</v>
      </c>
      <c r="K436" s="73" t="n">
        <f aca="false">IFERROR((K435-K434)/K434,"")</f>
        <v>0.111111111111111</v>
      </c>
      <c r="L436" s="73" t="n">
        <f aca="false">IFERROR((L435-L434)/L434,"")</f>
        <v>-0.0909090909090909</v>
      </c>
      <c r="M436" s="73" t="n">
        <f aca="false">IFERROR((M435-M434)/M434,"")</f>
        <v>-0.0674157303370787</v>
      </c>
      <c r="N436" s="73" t="n">
        <f aca="false">IFERROR((N435-N434)/N434,"")</f>
        <v>0.0555555555555556</v>
      </c>
      <c r="O436" s="73" t="n">
        <f aca="false">IFERROR((O435-O434)/O434,"")</f>
        <v>0</v>
      </c>
      <c r="P436" s="73" t="n">
        <f aca="false">IFERROR((P435-P434)/P434,"")</f>
        <v>3</v>
      </c>
      <c r="Q436" s="73" t="n">
        <f aca="false">IFERROR((Q435-Q434)/Q434,"")</f>
        <v>0.0217391304347826</v>
      </c>
      <c r="R436" s="73" t="n">
        <f aca="false">IFERROR((R435-R434)/R434,"")</f>
        <v>0.0416666666666667</v>
      </c>
      <c r="S436" s="73" t="n">
        <f aca="false">IFERROR((S435-S434)/S434,"")</f>
        <v>0.285714285714286</v>
      </c>
      <c r="T436" s="73" t="str">
        <f aca="false">IFERROR((T435-T434)/T434,"")</f>
        <v/>
      </c>
      <c r="U436" s="73" t="n">
        <f aca="false">IFERROR((U435-U434)/U434,"")</f>
        <v>-0.010989010989011</v>
      </c>
      <c r="V436" s="73" t="n">
        <f aca="false">IFERROR((V435-V434)/V434,"")</f>
        <v>0.44</v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n">
        <f aca="false">IFERROR(SQRT(2*(F435-F434)^2/(F435+F434)),"")</f>
        <v>0.59850560166458</v>
      </c>
      <c r="G437" s="76" t="n">
        <f aca="false">IFERROR(SQRT(2*(G435-G434)^2/(G435+G434)),"")</f>
        <v>0.241355396012739</v>
      </c>
      <c r="H437" s="76" t="n">
        <f aca="false">IFERROR(SQRT(2*(H435-H434)^2/(H435+H434)),"")</f>
        <v>0</v>
      </c>
      <c r="I437" s="76" t="n">
        <f aca="false">IFERROR(SQRT(2*(I435-I434)^2/(I435+I434)),"")</f>
        <v>0.49147318718299</v>
      </c>
      <c r="J437" s="76" t="n">
        <f aca="false">IFERROR(SQRT(2*(J435-J434)^2/(J435+J434)),"")</f>
        <v>0.909090909090909</v>
      </c>
      <c r="K437" s="76" t="n">
        <f aca="false">IFERROR(SQRT(2*(K435-K434)^2/(K435+K434)),"")</f>
        <v>0.725476250110012</v>
      </c>
      <c r="L437" s="76" t="n">
        <f aca="false">IFERROR(SQRT(2*(L435-L434)^2/(L435+L434)),"")</f>
        <v>0.436435780471985</v>
      </c>
      <c r="M437" s="76" t="n">
        <f aca="false">IFERROR(SQRT(2*(M435-M434)^2/(M435+M434)),"")</f>
        <v>0.646996639220631</v>
      </c>
      <c r="N437" s="77" t="n">
        <f aca="false">IFERROR(SQRT(2*(N435-N434)^2/(N435+N434)),"")</f>
        <v>0.232495277487639</v>
      </c>
      <c r="O437" s="77" t="n">
        <f aca="false">IFERROR(SQRT(2*(O435-O434)^2/(O435+O434)),"")</f>
        <v>0</v>
      </c>
      <c r="P437" s="77" t="n">
        <f aca="false">IFERROR(SQRT(2*(P435-P434)^2/(P435+P434)),"")</f>
        <v>1.89736659610103</v>
      </c>
      <c r="Q437" s="76" t="n">
        <f aca="false">IFERROR(SQRT(2*(Q435-Q434)^2/(Q435+Q434)),"")</f>
        <v>0.146647115021353</v>
      </c>
      <c r="R437" s="76" t="n">
        <f aca="false">IFERROR(SQRT(2*(R435-R434)^2/(R435+R434)),"")</f>
        <v>0.285714285714286</v>
      </c>
      <c r="S437" s="76" t="n">
        <f aca="false">IFERROR(SQRT(2*(S435-S434)^2/(S435+S434)),"")</f>
        <v>0.707106781186548</v>
      </c>
      <c r="T437" s="76" t="str">
        <f aca="false">IFERROR(SQRT(2*(T435-T434)^2/(T435+T434)),"")</f>
        <v/>
      </c>
      <c r="U437" s="76" t="n">
        <f aca="false">IFERROR(SQRT(2*(U435-U434)^2/(U435+U434)),"")</f>
        <v>0.105117666245527</v>
      </c>
      <c r="V437" s="78" t="n">
        <f aca="false">IFERROR(SQRT(2*(V435-V434)^2/(V435+V434)),"")</f>
        <v>1.99178641293541</v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N438" s="4"/>
      <c r="O438" s="4"/>
      <c r="P438" s="4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5" t="s">
        <v>548</v>
      </c>
      <c r="D439" s="86"/>
      <c r="E439" s="81"/>
      <c r="F439" s="5"/>
      <c r="G439" s="5"/>
      <c r="H439" s="5"/>
      <c r="I439" s="5"/>
      <c r="J439" s="5"/>
      <c r="K439" s="5"/>
      <c r="L439" s="5"/>
      <c r="M439" s="5"/>
      <c r="N439" s="4"/>
      <c r="O439" s="4"/>
      <c r="P439" s="4"/>
      <c r="Q439" s="5"/>
      <c r="R439" s="5"/>
      <c r="S439" s="5"/>
      <c r="T439" s="5"/>
      <c r="U439" s="5"/>
      <c r="V439" s="82"/>
    </row>
    <row r="440" customFormat="false" ht="13.5" hidden="false" customHeight="true" outlineLevel="0" collapsed="false">
      <c r="A440" s="68"/>
      <c r="B440" s="69"/>
      <c r="C440" s="5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73" t="str">
        <f aca="false">IFERROR((N439-N438)/N438,"")</f>
        <v/>
      </c>
      <c r="O440" s="73" t="str">
        <f aca="false">IFERROR((O439-O438)/O438,"")</f>
        <v/>
      </c>
      <c r="P440" s="73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3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</row>
    <row r="443" customFormat="false" ht="13.5" hidden="false" customHeight="true" outlineLevel="0" collapsed="false">
      <c r="A443" s="68"/>
      <c r="B443" s="69"/>
      <c r="C443" s="5" t="s">
        <v>548</v>
      </c>
      <c r="D443" s="71"/>
      <c r="E443" s="71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</row>
    <row r="444" customFormat="false" ht="13.5" hidden="false" customHeight="true" outlineLevel="0" collapsed="false">
      <c r="A444" s="68"/>
      <c r="B444" s="69"/>
      <c r="C444" s="5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73" t="str">
        <f aca="false">IFERROR((N443-N442)/N442,"")</f>
        <v/>
      </c>
      <c r="O444" s="73" t="str">
        <f aca="false">IFERROR((O443-O442)/O442,"")</f>
        <v/>
      </c>
      <c r="P444" s="73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3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N446" s="4"/>
      <c r="O446" s="4"/>
      <c r="P446" s="4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5" t="s">
        <v>548</v>
      </c>
      <c r="D447" s="86"/>
      <c r="E447" s="81"/>
      <c r="F447" s="5"/>
      <c r="G447" s="5"/>
      <c r="H447" s="5"/>
      <c r="I447" s="5"/>
      <c r="J447" s="5"/>
      <c r="K447" s="5"/>
      <c r="L447" s="5"/>
      <c r="M447" s="5"/>
      <c r="N447" s="4"/>
      <c r="O447" s="4"/>
      <c r="P447" s="4"/>
      <c r="Q447" s="5"/>
      <c r="R447" s="5"/>
      <c r="S447" s="5"/>
      <c r="T447" s="5"/>
      <c r="U447" s="5"/>
      <c r="V447" s="82"/>
    </row>
    <row r="448" customFormat="false" ht="13.5" hidden="false" customHeight="true" outlineLevel="0" collapsed="false">
      <c r="A448" s="68"/>
      <c r="B448" s="69"/>
      <c r="C448" s="5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73" t="str">
        <f aca="false">IFERROR((N447-N446)/N446,"")</f>
        <v/>
      </c>
      <c r="O448" s="73" t="str">
        <f aca="false">IFERROR((O447-O446)/O446,"")</f>
        <v/>
      </c>
      <c r="P448" s="73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3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N450" s="4"/>
      <c r="O450" s="4"/>
      <c r="P450" s="4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5" t="s">
        <v>548</v>
      </c>
      <c r="D451" s="86"/>
      <c r="E451" s="81"/>
      <c r="F451" s="5"/>
      <c r="G451" s="5"/>
      <c r="H451" s="5"/>
      <c r="I451" s="5"/>
      <c r="J451" s="5"/>
      <c r="K451" s="5"/>
      <c r="L451" s="5"/>
      <c r="M451" s="5"/>
      <c r="N451" s="4"/>
      <c r="O451" s="4"/>
      <c r="P451" s="4"/>
      <c r="Q451" s="5"/>
      <c r="R451" s="5"/>
      <c r="S451" s="5"/>
      <c r="T451" s="5"/>
      <c r="U451" s="5"/>
      <c r="V451" s="82"/>
    </row>
    <row r="452" customFormat="false" ht="13.5" hidden="false" customHeight="true" outlineLevel="0" collapsed="false">
      <c r="A452" s="68"/>
      <c r="B452" s="69"/>
      <c r="C452" s="5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73" t="str">
        <f aca="false">IFERROR((N451-N450)/N450,"")</f>
        <v/>
      </c>
      <c r="O452" s="73" t="str">
        <f aca="false">IFERROR((O451-O450)/O450,"")</f>
        <v/>
      </c>
      <c r="P452" s="73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3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F454" s="4"/>
      <c r="G454" s="4"/>
      <c r="H454" s="4"/>
      <c r="I454" s="4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5" t="s">
        <v>548</v>
      </c>
      <c r="D455" s="71"/>
      <c r="E455" s="71"/>
      <c r="F455" s="4"/>
      <c r="G455" s="4"/>
      <c r="H455" s="4"/>
      <c r="I455" s="4"/>
      <c r="J455" s="4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5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73" t="str">
        <f aca="false">IFERROR((N455-N454)/N454,"")</f>
        <v/>
      </c>
      <c r="O456" s="73" t="str">
        <f aca="false">IFERROR((O455-O454)/O454,"")</f>
        <v/>
      </c>
      <c r="P456" s="73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3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N458" s="4"/>
      <c r="O458" s="4"/>
      <c r="P458" s="4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5" t="s">
        <v>548</v>
      </c>
      <c r="D459" s="86"/>
      <c r="E459" s="81"/>
      <c r="F459" s="5"/>
      <c r="G459" s="5"/>
      <c r="H459" s="5"/>
      <c r="I459" s="5"/>
      <c r="J459" s="5"/>
      <c r="K459" s="5"/>
      <c r="L459" s="5"/>
      <c r="M459" s="5"/>
      <c r="N459" s="4"/>
      <c r="O459" s="4"/>
      <c r="P459" s="4"/>
      <c r="Q459" s="5"/>
      <c r="R459" s="5"/>
      <c r="S459" s="5"/>
      <c r="T459" s="5"/>
      <c r="U459" s="5"/>
      <c r="V459" s="82"/>
    </row>
    <row r="460" customFormat="false" ht="13.5" hidden="false" customHeight="true" outlineLevel="0" collapsed="false">
      <c r="A460" s="68"/>
      <c r="B460" s="69"/>
      <c r="C460" s="5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73" t="str">
        <f aca="false">IFERROR((N459-N458)/N458,"")</f>
        <v/>
      </c>
      <c r="O460" s="73" t="str">
        <f aca="false">IFERROR((O459-O458)/O458,"")</f>
        <v/>
      </c>
      <c r="P460" s="73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3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N462" s="4"/>
      <c r="O462" s="4"/>
      <c r="P462" s="4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5" t="s">
        <v>548</v>
      </c>
      <c r="D463" s="86"/>
      <c r="E463" s="81"/>
      <c r="F463" s="5"/>
      <c r="G463" s="5"/>
      <c r="H463" s="5"/>
      <c r="I463" s="5"/>
      <c r="J463" s="5"/>
      <c r="K463" s="5"/>
      <c r="L463" s="5"/>
      <c r="M463" s="5"/>
      <c r="N463" s="4"/>
      <c r="O463" s="4"/>
      <c r="P463" s="4"/>
      <c r="Q463" s="5"/>
      <c r="R463" s="5"/>
      <c r="S463" s="5"/>
      <c r="T463" s="5"/>
      <c r="U463" s="5"/>
      <c r="V463" s="82"/>
    </row>
    <row r="464" customFormat="false" ht="13.5" hidden="false" customHeight="true" outlineLevel="0" collapsed="false">
      <c r="A464" s="68"/>
      <c r="B464" s="69"/>
      <c r="C464" s="5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73" t="str">
        <f aca="false">IFERROR((N463-N462)/N462,"")</f>
        <v/>
      </c>
      <c r="O464" s="73" t="str">
        <f aca="false">IFERROR((O463-O462)/O462,"")</f>
        <v/>
      </c>
      <c r="P464" s="73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3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N466" s="4"/>
      <c r="O466" s="4"/>
      <c r="P466" s="4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5" t="s">
        <v>548</v>
      </c>
      <c r="D467" s="86"/>
      <c r="E467" s="81"/>
      <c r="F467" s="5"/>
      <c r="G467" s="5"/>
      <c r="H467" s="5"/>
      <c r="I467" s="5"/>
      <c r="J467" s="5"/>
      <c r="K467" s="5"/>
      <c r="L467" s="5"/>
      <c r="M467" s="5"/>
      <c r="N467" s="4"/>
      <c r="O467" s="4"/>
      <c r="P467" s="4"/>
      <c r="Q467" s="5"/>
      <c r="R467" s="5"/>
      <c r="S467" s="5"/>
      <c r="T467" s="5"/>
      <c r="U467" s="5"/>
      <c r="V467" s="82"/>
    </row>
    <row r="468" customFormat="false" ht="13.5" hidden="false" customHeight="true" outlineLevel="0" collapsed="false">
      <c r="A468" s="68"/>
      <c r="B468" s="69"/>
      <c r="C468" s="5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73" t="str">
        <f aca="false">IFERROR((N467-N466)/N466,"")</f>
        <v/>
      </c>
      <c r="O468" s="73" t="str">
        <f aca="false">IFERROR((O467-O466)/O466,"")</f>
        <v/>
      </c>
      <c r="P468" s="73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3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N470" s="4"/>
      <c r="O470" s="4"/>
      <c r="P470" s="4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5" t="s">
        <v>548</v>
      </c>
      <c r="D471" s="86"/>
      <c r="E471" s="81"/>
      <c r="F471" s="5"/>
      <c r="G471" s="5"/>
      <c r="H471" s="5"/>
      <c r="I471" s="5"/>
      <c r="J471" s="5"/>
      <c r="K471" s="5"/>
      <c r="L471" s="5"/>
      <c r="M471" s="5"/>
      <c r="N471" s="4"/>
      <c r="O471" s="4"/>
      <c r="P471" s="4"/>
      <c r="Q471" s="5"/>
      <c r="R471" s="5"/>
      <c r="S471" s="5"/>
      <c r="T471" s="5"/>
      <c r="U471" s="5"/>
      <c r="V471" s="82"/>
    </row>
    <row r="472" customFormat="false" ht="13.5" hidden="false" customHeight="true" outlineLevel="0" collapsed="false">
      <c r="A472" s="68"/>
      <c r="B472" s="69"/>
      <c r="C472" s="5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73" t="str">
        <f aca="false">IFERROR((N471-N470)/N470,"")</f>
        <v/>
      </c>
      <c r="O472" s="73" t="str">
        <f aca="false">IFERROR((O471-O470)/O470,"")</f>
        <v/>
      </c>
      <c r="P472" s="73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3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71" t="n">
        <v>46105</v>
      </c>
      <c r="E474" s="72" t="n">
        <v>0.510416666666667</v>
      </c>
      <c r="F474" s="70" t="n">
        <v>585</v>
      </c>
      <c r="G474" s="70" t="n">
        <v>90</v>
      </c>
      <c r="H474" s="70" t="n">
        <v>120</v>
      </c>
      <c r="I474" s="70" t="n">
        <v>169</v>
      </c>
      <c r="J474" s="70" t="n">
        <v>206</v>
      </c>
      <c r="K474" s="5" t="n">
        <v>51</v>
      </c>
      <c r="L474" s="5" t="n">
        <v>33</v>
      </c>
      <c r="M474" s="5" t="n">
        <v>6</v>
      </c>
      <c r="N474" s="5" t="n">
        <v>22</v>
      </c>
      <c r="O474" s="5" t="n">
        <v>35</v>
      </c>
      <c r="P474" s="5" t="n">
        <v>63</v>
      </c>
      <c r="Q474" s="5" t="n">
        <v>7</v>
      </c>
      <c r="R474" s="5" t="n">
        <v>135</v>
      </c>
      <c r="S474" s="5" t="n">
        <v>27</v>
      </c>
      <c r="T474" s="5" t="n">
        <v>44</v>
      </c>
      <c r="U474" s="5" t="n">
        <v>120</v>
      </c>
      <c r="V474" s="5" t="n">
        <v>42</v>
      </c>
    </row>
    <row r="475" customFormat="false" ht="13.5" hidden="false" customHeight="true" outlineLevel="0" collapsed="false">
      <c r="A475" s="68"/>
      <c r="B475" s="69"/>
      <c r="C475" s="5" t="s">
        <v>548</v>
      </c>
      <c r="D475" s="71"/>
      <c r="E475" s="71"/>
      <c r="F475" s="5" t="n">
        <v>585</v>
      </c>
      <c r="G475" s="5" t="n">
        <v>95</v>
      </c>
      <c r="H475" s="5" t="n">
        <v>123</v>
      </c>
      <c r="I475" s="5" t="n">
        <v>163</v>
      </c>
      <c r="J475" s="5" t="n">
        <v>204</v>
      </c>
      <c r="K475" s="5" t="n">
        <v>51</v>
      </c>
      <c r="L475" s="5" t="n">
        <v>35</v>
      </c>
      <c r="M475" s="5" t="n">
        <v>9</v>
      </c>
      <c r="N475" s="5" t="n">
        <v>25</v>
      </c>
      <c r="O475" s="5" t="n">
        <v>37</v>
      </c>
      <c r="P475" s="5" t="n">
        <v>61</v>
      </c>
      <c r="Q475" s="5" t="n">
        <v>6</v>
      </c>
      <c r="R475" s="5" t="n">
        <v>131</v>
      </c>
      <c r="S475" s="5" t="n">
        <v>26</v>
      </c>
      <c r="T475" s="5" t="n">
        <v>41</v>
      </c>
      <c r="U475" s="5" t="n">
        <v>121</v>
      </c>
      <c r="V475" s="5" t="n">
        <v>42</v>
      </c>
    </row>
    <row r="476" customFormat="false" ht="13.5" hidden="false" customHeight="true" outlineLevel="0" collapsed="false">
      <c r="A476" s="68"/>
      <c r="B476" s="69"/>
      <c r="C476" s="5" t="s">
        <v>549</v>
      </c>
      <c r="D476" s="71"/>
      <c r="E476" s="71"/>
      <c r="F476" s="73" t="n">
        <f aca="false">IFERROR((F475-F474)/F474,"")</f>
        <v>0</v>
      </c>
      <c r="G476" s="73" t="n">
        <f aca="false">IFERROR((G475-G474)/G474,"")</f>
        <v>0.0555555555555556</v>
      </c>
      <c r="H476" s="73" t="n">
        <f aca="false">IFERROR((H475-H474)/H474,"")</f>
        <v>0.025</v>
      </c>
      <c r="I476" s="73" t="n">
        <f aca="false">IFERROR((I475-I474)/I474,"")</f>
        <v>-0.0355029585798817</v>
      </c>
      <c r="J476" s="73" t="n">
        <f aca="false">IFERROR((J475-J474)/J474,"")</f>
        <v>-0.00970873786407767</v>
      </c>
      <c r="K476" s="73" t="n">
        <f aca="false">IFERROR((K475-K474)/K474,"")</f>
        <v>0</v>
      </c>
      <c r="L476" s="73" t="n">
        <f aca="false">IFERROR((L475-L474)/L474,"")</f>
        <v>0.0606060606060606</v>
      </c>
      <c r="M476" s="73" t="n">
        <f aca="false">IFERROR((M475-M474)/M474,"")</f>
        <v>0.5</v>
      </c>
      <c r="N476" s="73" t="n">
        <f aca="false">IFERROR((N475-N474)/N474,"")</f>
        <v>0.136363636363636</v>
      </c>
      <c r="O476" s="73" t="n">
        <f aca="false">IFERROR((O475-O474)/O474,"")</f>
        <v>0.0571428571428571</v>
      </c>
      <c r="P476" s="73" t="n">
        <f aca="false">IFERROR((P475-P474)/P474,"")</f>
        <v>-0.0317460317460317</v>
      </c>
      <c r="Q476" s="73" t="n">
        <f aca="false">IFERROR((Q475-Q474)/Q474,"")</f>
        <v>-0.142857142857143</v>
      </c>
      <c r="R476" s="73" t="n">
        <f aca="false">IFERROR((R475-R474)/R474,"")</f>
        <v>-0.0296296296296296</v>
      </c>
      <c r="S476" s="73" t="n">
        <f aca="false">IFERROR((S475-S474)/S474,"")</f>
        <v>-0.037037037037037</v>
      </c>
      <c r="T476" s="73" t="n">
        <f aca="false">IFERROR((T475-T474)/T474,"")</f>
        <v>-0.0681818181818182</v>
      </c>
      <c r="U476" s="73" t="n">
        <f aca="false">IFERROR((U475-U474)/U474,"")</f>
        <v>0.00833333333333333</v>
      </c>
      <c r="V476" s="73" t="n">
        <f aca="false">IFERROR((V475-V474)/V474,"")</f>
        <v>0</v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71"/>
      <c r="E477" s="71"/>
      <c r="F477" s="76" t="n">
        <f aca="false">IFERROR(SQRT(2*(F475-F474)^2/(F475+F474)),"")</f>
        <v>0</v>
      </c>
      <c r="G477" s="76" t="n">
        <f aca="false">IFERROR(SQRT(2*(G475-G474)^2/(G475+G474)),"")</f>
        <v>0.519875244910036</v>
      </c>
      <c r="H477" s="76" t="n">
        <f aca="false">IFERROR(SQRT(2*(H475-H474)^2/(H475+H474)),"")</f>
        <v>0.272165526975909</v>
      </c>
      <c r="I477" s="76" t="n">
        <f aca="false">IFERROR(SQRT(2*(I475-I474)^2/(I475+I474)),"")</f>
        <v>0.4656903154238</v>
      </c>
      <c r="J477" s="76" t="n">
        <f aca="false">IFERROR(SQRT(2*(J475-J474)^2/(J475+J474)),"")</f>
        <v>0.139686059153916</v>
      </c>
      <c r="K477" s="76" t="n">
        <f aca="false">IFERROR(SQRT(2*(K475-K474)^2/(K475+K474)),"")</f>
        <v>0</v>
      </c>
      <c r="L477" s="76" t="n">
        <f aca="false">IFERROR(SQRT(2*(L475-L474)^2/(L475+L474)),"")</f>
        <v>0.342997170285018</v>
      </c>
      <c r="M477" s="76" t="n">
        <f aca="false">IFERROR(SQRT(2*(M475-M474)^2/(M475+M474)),"")</f>
        <v>1.09544511501033</v>
      </c>
      <c r="N477" s="83" t="n">
        <f aca="false">IFERROR(SQRT(2*(N475-N474)^2/(N475+N474)),"")</f>
        <v>0.618852747755276</v>
      </c>
      <c r="O477" s="83" t="n">
        <f aca="false">IFERROR(SQRT(2*(O475-O474)^2/(O475+O474)),"")</f>
        <v>0.333333333333333</v>
      </c>
      <c r="P477" s="83" t="n">
        <f aca="false">IFERROR(SQRT(2*(P475-P474)^2/(P475+P474)),"")</f>
        <v>0.254000254000381</v>
      </c>
      <c r="Q477" s="76" t="n">
        <f aca="false">IFERROR(SQRT(2*(Q475-Q474)^2/(Q475+Q474)),"")</f>
        <v>0.392232270276368</v>
      </c>
      <c r="R477" s="76" t="n">
        <f aca="false">IFERROR(SQRT(2*(R475-R474)^2/(R475+R474)),"")</f>
        <v>0.346843987809648</v>
      </c>
      <c r="S477" s="76" t="n">
        <f aca="false">IFERROR(SQRT(2*(S475-S474)^2/(S475+S474)),"")</f>
        <v>0.194257172471453</v>
      </c>
      <c r="T477" s="76" t="n">
        <f aca="false">IFERROR(SQRT(2*(T475-T474)^2/(T475+T474)),"")</f>
        <v>0.460178993308422</v>
      </c>
      <c r="U477" s="76" t="n">
        <f aca="false">IFERROR(SQRT(2*(U475-U474)^2/(U475+U474)),"")</f>
        <v>0.0910975037348554</v>
      </c>
      <c r="V477" s="78" t="n">
        <f aca="false">IFERROR(SQRT(2*(V475-V474)^2/(V475+V474)),"")</f>
        <v>0</v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N478" s="4"/>
      <c r="O478" s="4"/>
      <c r="P478" s="4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5" t="s">
        <v>548</v>
      </c>
      <c r="D479" s="86"/>
      <c r="E479" s="81"/>
      <c r="F479" s="5"/>
      <c r="G479" s="5"/>
      <c r="H479" s="5"/>
      <c r="I479" s="5"/>
      <c r="J479" s="5"/>
      <c r="K479" s="5"/>
      <c r="L479" s="5"/>
      <c r="M479" s="5"/>
      <c r="N479" s="4"/>
      <c r="O479" s="4"/>
      <c r="P479" s="4"/>
      <c r="Q479" s="5"/>
      <c r="R479" s="5"/>
      <c r="S479" s="5"/>
      <c r="T479" s="5"/>
      <c r="U479" s="5"/>
      <c r="V479" s="82"/>
    </row>
    <row r="480" customFormat="false" ht="13.5" hidden="false" customHeight="true" outlineLevel="0" collapsed="false">
      <c r="A480" s="68"/>
      <c r="B480" s="69"/>
      <c r="C480" s="5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73" t="str">
        <f aca="false">IFERROR((N479-N478)/N478,"")</f>
        <v/>
      </c>
      <c r="O480" s="73" t="str">
        <f aca="false">IFERROR((O479-O478)/O478,"")</f>
        <v/>
      </c>
      <c r="P480" s="73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3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N482" s="4"/>
      <c r="O482" s="4"/>
      <c r="P482" s="4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5" t="s">
        <v>548</v>
      </c>
      <c r="D483" s="86"/>
      <c r="E483" s="81"/>
      <c r="F483" s="5"/>
      <c r="G483" s="5"/>
      <c r="H483" s="5"/>
      <c r="I483" s="5"/>
      <c r="J483" s="5"/>
      <c r="K483" s="5"/>
      <c r="L483" s="5"/>
      <c r="M483" s="5"/>
      <c r="N483" s="4"/>
      <c r="O483" s="4"/>
      <c r="P483" s="4"/>
      <c r="Q483" s="5"/>
      <c r="R483" s="5"/>
      <c r="S483" s="5"/>
      <c r="T483" s="5"/>
      <c r="U483" s="5"/>
      <c r="V483" s="82"/>
    </row>
    <row r="484" customFormat="false" ht="13.5" hidden="false" customHeight="true" outlineLevel="0" collapsed="false">
      <c r="A484" s="68"/>
      <c r="B484" s="69"/>
      <c r="C484" s="5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73" t="str">
        <f aca="false">IFERROR((N483-N482)/N482,"")</f>
        <v/>
      </c>
      <c r="O484" s="73" t="str">
        <f aca="false">IFERROR((O483-O482)/O482,"")</f>
        <v/>
      </c>
      <c r="P484" s="73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3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N486" s="4"/>
      <c r="O486" s="4"/>
      <c r="P486" s="4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5" t="s">
        <v>548</v>
      </c>
      <c r="D487" s="86"/>
      <c r="E487" s="81"/>
      <c r="F487" s="5"/>
      <c r="G487" s="5"/>
      <c r="H487" s="5"/>
      <c r="I487" s="5"/>
      <c r="J487" s="5"/>
      <c r="K487" s="5"/>
      <c r="L487" s="5"/>
      <c r="M487" s="5"/>
      <c r="N487" s="4"/>
      <c r="O487" s="4"/>
      <c r="P487" s="4"/>
      <c r="Q487" s="5"/>
      <c r="R487" s="5"/>
      <c r="S487" s="5"/>
      <c r="T487" s="5"/>
      <c r="U487" s="5"/>
      <c r="V487" s="82"/>
    </row>
    <row r="488" customFormat="false" ht="13.5" hidden="false" customHeight="true" outlineLevel="0" collapsed="false">
      <c r="A488" s="68"/>
      <c r="B488" s="69"/>
      <c r="C488" s="5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73" t="str">
        <f aca="false">IFERROR((N487-N486)/N486,"")</f>
        <v/>
      </c>
      <c r="O488" s="73" t="str">
        <f aca="false">IFERROR((O487-O486)/O486,"")</f>
        <v/>
      </c>
      <c r="P488" s="73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3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N490" s="4"/>
      <c r="O490" s="4"/>
      <c r="P490" s="4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5" t="s">
        <v>548</v>
      </c>
      <c r="D491" s="86"/>
      <c r="E491" s="81"/>
      <c r="F491" s="5"/>
      <c r="G491" s="5"/>
      <c r="H491" s="5"/>
      <c r="I491" s="5"/>
      <c r="J491" s="5"/>
      <c r="K491" s="5"/>
      <c r="L491" s="5"/>
      <c r="M491" s="5"/>
      <c r="N491" s="4"/>
      <c r="O491" s="4"/>
      <c r="P491" s="4"/>
      <c r="Q491" s="5"/>
      <c r="R491" s="5"/>
      <c r="S491" s="5"/>
      <c r="T491" s="5"/>
      <c r="U491" s="5"/>
      <c r="V491" s="82"/>
    </row>
    <row r="492" customFormat="false" ht="13.5" hidden="false" customHeight="true" outlineLevel="0" collapsed="false">
      <c r="A492" s="68"/>
      <c r="B492" s="69"/>
      <c r="C492" s="5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73" t="str">
        <f aca="false">IFERROR((N491-N490)/N490,"")</f>
        <v/>
      </c>
      <c r="O492" s="73" t="str">
        <f aca="false">IFERROR((O491-O490)/O490,"")</f>
        <v/>
      </c>
      <c r="P492" s="73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3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N494" s="4"/>
      <c r="O494" s="4"/>
      <c r="P494" s="4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5" t="s">
        <v>548</v>
      </c>
      <c r="D495" s="86"/>
      <c r="E495" s="81"/>
      <c r="F495" s="5"/>
      <c r="G495" s="5"/>
      <c r="H495" s="5"/>
      <c r="I495" s="5"/>
      <c r="J495" s="5"/>
      <c r="K495" s="5"/>
      <c r="L495" s="5"/>
      <c r="M495" s="5"/>
      <c r="N495" s="4"/>
      <c r="O495" s="4"/>
      <c r="P495" s="4"/>
      <c r="Q495" s="5"/>
      <c r="R495" s="5"/>
      <c r="S495" s="5"/>
      <c r="T495" s="5"/>
      <c r="U495" s="5"/>
      <c r="V495" s="82"/>
    </row>
    <row r="496" customFormat="false" ht="13.5" hidden="false" customHeight="true" outlineLevel="0" collapsed="false">
      <c r="A496" s="68"/>
      <c r="B496" s="69"/>
      <c r="C496" s="5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73" t="str">
        <f aca="false">IFERROR((N495-N494)/N494,"")</f>
        <v/>
      </c>
      <c r="O496" s="73" t="str">
        <f aca="false">IFERROR((O495-O494)/O494,"")</f>
        <v/>
      </c>
      <c r="P496" s="73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3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N498" s="4"/>
      <c r="O498" s="4"/>
      <c r="P498" s="4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5" t="s">
        <v>548</v>
      </c>
      <c r="D499" s="86"/>
      <c r="E499" s="81"/>
      <c r="F499" s="5"/>
      <c r="G499" s="5"/>
      <c r="H499" s="5"/>
      <c r="I499" s="5"/>
      <c r="J499" s="5"/>
      <c r="K499" s="5"/>
      <c r="L499" s="5"/>
      <c r="M499" s="5"/>
      <c r="N499" s="4"/>
      <c r="O499" s="4"/>
      <c r="P499" s="4"/>
      <c r="Q499" s="5"/>
      <c r="R499" s="5"/>
      <c r="S499" s="5"/>
      <c r="T499" s="5"/>
      <c r="U499" s="5"/>
      <c r="V499" s="82"/>
    </row>
    <row r="500" customFormat="false" ht="13.5" hidden="false" customHeight="true" outlineLevel="0" collapsed="false">
      <c r="A500" s="68"/>
      <c r="B500" s="69"/>
      <c r="C500" s="5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73" t="str">
        <f aca="false">IFERROR((N499-N498)/N498,"")</f>
        <v/>
      </c>
      <c r="O500" s="73" t="str">
        <f aca="false">IFERROR((O499-O498)/O498,"")</f>
        <v/>
      </c>
      <c r="P500" s="73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3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N502" s="4"/>
      <c r="O502" s="4"/>
      <c r="P502" s="4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5" t="s">
        <v>548</v>
      </c>
      <c r="D503" s="86"/>
      <c r="E503" s="81"/>
      <c r="F503" s="5"/>
      <c r="G503" s="5"/>
      <c r="H503" s="5"/>
      <c r="I503" s="5"/>
      <c r="J503" s="5"/>
      <c r="K503" s="5"/>
      <c r="L503" s="5"/>
      <c r="M503" s="5"/>
      <c r="N503" s="4"/>
      <c r="O503" s="4"/>
      <c r="P503" s="4"/>
      <c r="Q503" s="5"/>
      <c r="R503" s="5"/>
      <c r="S503" s="5"/>
      <c r="T503" s="5"/>
      <c r="U503" s="5"/>
      <c r="V503" s="82"/>
    </row>
    <row r="504" customFormat="false" ht="13.5" hidden="false" customHeight="true" outlineLevel="0" collapsed="false">
      <c r="A504" s="68"/>
      <c r="B504" s="69"/>
      <c r="C504" s="5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73" t="str">
        <f aca="false">IFERROR((N503-N502)/N502,"")</f>
        <v/>
      </c>
      <c r="O504" s="73" t="str">
        <f aca="false">IFERROR((O503-O502)/O502,"")</f>
        <v/>
      </c>
      <c r="P504" s="73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3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N506" s="4"/>
      <c r="O506" s="4"/>
      <c r="P506" s="4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5" t="s">
        <v>548</v>
      </c>
      <c r="D507" s="86"/>
      <c r="E507" s="81"/>
      <c r="F507" s="5"/>
      <c r="G507" s="5"/>
      <c r="H507" s="5"/>
      <c r="I507" s="5"/>
      <c r="J507" s="5"/>
      <c r="K507" s="5"/>
      <c r="L507" s="5"/>
      <c r="M507" s="5"/>
      <c r="N507" s="4"/>
      <c r="O507" s="4"/>
      <c r="P507" s="4"/>
      <c r="Q507" s="5"/>
      <c r="R507" s="5"/>
      <c r="S507" s="5"/>
      <c r="T507" s="5"/>
      <c r="U507" s="5"/>
      <c r="V507" s="82"/>
    </row>
    <row r="508" customFormat="false" ht="13.5" hidden="false" customHeight="true" outlineLevel="0" collapsed="false">
      <c r="A508" s="68"/>
      <c r="B508" s="69"/>
      <c r="C508" s="5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73" t="str">
        <f aca="false">IFERROR((N507-N506)/N506,"")</f>
        <v/>
      </c>
      <c r="O508" s="73" t="str">
        <f aca="false">IFERROR((O507-O506)/O506,"")</f>
        <v/>
      </c>
      <c r="P508" s="73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3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N510" s="4"/>
      <c r="O510" s="4"/>
      <c r="P510" s="4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5" t="s">
        <v>548</v>
      </c>
      <c r="D511" s="86"/>
      <c r="E511" s="81"/>
      <c r="F511" s="5"/>
      <c r="G511" s="5"/>
      <c r="H511" s="5"/>
      <c r="I511" s="5"/>
      <c r="J511" s="5"/>
      <c r="K511" s="5"/>
      <c r="L511" s="5"/>
      <c r="M511" s="5"/>
      <c r="N511" s="4"/>
      <c r="O511" s="4"/>
      <c r="P511" s="4"/>
      <c r="Q511" s="5"/>
      <c r="R511" s="5"/>
      <c r="S511" s="5"/>
      <c r="T511" s="5"/>
      <c r="U511" s="5"/>
      <c r="V511" s="82"/>
    </row>
    <row r="512" customFormat="false" ht="13.5" hidden="false" customHeight="true" outlineLevel="0" collapsed="false">
      <c r="A512" s="68"/>
      <c r="B512" s="69"/>
      <c r="C512" s="5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73" t="str">
        <f aca="false">IFERROR((N511-N510)/N510,"")</f>
        <v/>
      </c>
      <c r="O512" s="73" t="str">
        <f aca="false">IFERROR((O511-O510)/O510,"")</f>
        <v/>
      </c>
      <c r="P512" s="73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3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N514" s="4"/>
      <c r="O514" s="4"/>
      <c r="P514" s="4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5" t="s">
        <v>548</v>
      </c>
      <c r="D515" s="86"/>
      <c r="E515" s="81"/>
      <c r="F515" s="5"/>
      <c r="G515" s="5"/>
      <c r="H515" s="5"/>
      <c r="I515" s="5"/>
      <c r="J515" s="5"/>
      <c r="K515" s="5"/>
      <c r="L515" s="5"/>
      <c r="M515" s="5"/>
      <c r="N515" s="4"/>
      <c r="O515" s="4"/>
      <c r="P515" s="4"/>
      <c r="Q515" s="5"/>
      <c r="R515" s="5"/>
      <c r="S515" s="5"/>
      <c r="T515" s="5"/>
      <c r="U515" s="5"/>
      <c r="V515" s="82"/>
    </row>
    <row r="516" customFormat="false" ht="13.5" hidden="false" customHeight="true" outlineLevel="0" collapsed="false">
      <c r="A516" s="68"/>
      <c r="B516" s="69"/>
      <c r="C516" s="5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73" t="str">
        <f aca="false">IFERROR((N515-N514)/N514,"")</f>
        <v/>
      </c>
      <c r="O516" s="73" t="str">
        <f aca="false">IFERROR((O515-O514)/O514,"")</f>
        <v/>
      </c>
      <c r="P516" s="73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3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N518" s="4"/>
      <c r="O518" s="4"/>
      <c r="P518" s="4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5" t="s">
        <v>548</v>
      </c>
      <c r="D519" s="86"/>
      <c r="E519" s="81"/>
      <c r="F519" s="5"/>
      <c r="G519" s="5"/>
      <c r="H519" s="5"/>
      <c r="I519" s="5"/>
      <c r="J519" s="5"/>
      <c r="K519" s="5"/>
      <c r="L519" s="5"/>
      <c r="M519" s="5"/>
      <c r="N519" s="4"/>
      <c r="O519" s="4"/>
      <c r="P519" s="4"/>
      <c r="Q519" s="5"/>
      <c r="R519" s="5"/>
      <c r="S519" s="5"/>
      <c r="T519" s="5"/>
      <c r="U519" s="5"/>
      <c r="V519" s="82"/>
    </row>
    <row r="520" customFormat="false" ht="13.5" hidden="false" customHeight="true" outlineLevel="0" collapsed="false">
      <c r="A520" s="68"/>
      <c r="B520" s="69"/>
      <c r="C520" s="5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73" t="str">
        <f aca="false">IFERROR((N519-N518)/N518,"")</f>
        <v/>
      </c>
      <c r="O520" s="73" t="str">
        <f aca="false">IFERROR((O519-O518)/O518,"")</f>
        <v/>
      </c>
      <c r="P520" s="73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3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N522" s="4"/>
      <c r="O522" s="4"/>
      <c r="P522" s="4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5" t="s">
        <v>548</v>
      </c>
      <c r="D523" s="86"/>
      <c r="E523" s="81"/>
      <c r="F523" s="5"/>
      <c r="G523" s="5"/>
      <c r="H523" s="5"/>
      <c r="I523" s="5"/>
      <c r="J523" s="5"/>
      <c r="K523" s="5"/>
      <c r="L523" s="5"/>
      <c r="M523" s="5"/>
      <c r="N523" s="4"/>
      <c r="O523" s="4"/>
      <c r="P523" s="4"/>
      <c r="Q523" s="5"/>
      <c r="R523" s="5"/>
      <c r="S523" s="5"/>
      <c r="T523" s="5"/>
      <c r="U523" s="5"/>
      <c r="V523" s="82"/>
    </row>
    <row r="524" customFormat="false" ht="13.5" hidden="false" customHeight="true" outlineLevel="0" collapsed="false">
      <c r="A524" s="68"/>
      <c r="B524" s="69"/>
      <c r="C524" s="5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73" t="str">
        <f aca="false">IFERROR((N523-N522)/N522,"")</f>
        <v/>
      </c>
      <c r="O524" s="73" t="str">
        <f aca="false">IFERROR((O523-O522)/O522,"")</f>
        <v/>
      </c>
      <c r="P524" s="73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3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N526" s="4"/>
      <c r="O526" s="4"/>
      <c r="P526" s="4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5" t="s">
        <v>548</v>
      </c>
      <c r="D527" s="86"/>
      <c r="E527" s="81"/>
      <c r="F527" s="5"/>
      <c r="G527" s="5"/>
      <c r="H527" s="5"/>
      <c r="I527" s="5"/>
      <c r="J527" s="5"/>
      <c r="K527" s="5"/>
      <c r="L527" s="5"/>
      <c r="M527" s="5"/>
      <c r="N527" s="4"/>
      <c r="O527" s="4"/>
      <c r="P527" s="4"/>
      <c r="Q527" s="5"/>
      <c r="R527" s="5"/>
      <c r="S527" s="5"/>
      <c r="T527" s="5"/>
      <c r="U527" s="5"/>
      <c r="V527" s="82"/>
    </row>
    <row r="528" customFormat="false" ht="13.5" hidden="false" customHeight="true" outlineLevel="0" collapsed="false">
      <c r="A528" s="68"/>
      <c r="B528" s="69"/>
      <c r="C528" s="5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73" t="str">
        <f aca="false">IFERROR((N527-N526)/N526,"")</f>
        <v/>
      </c>
      <c r="O528" s="73" t="str">
        <f aca="false">IFERROR((O527-O526)/O526,"")</f>
        <v/>
      </c>
      <c r="P528" s="73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3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N530" s="4"/>
      <c r="O530" s="4"/>
      <c r="P530" s="4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5" t="s">
        <v>548</v>
      </c>
      <c r="D531" s="86"/>
      <c r="E531" s="81"/>
      <c r="F531" s="5"/>
      <c r="G531" s="5"/>
      <c r="H531" s="5"/>
      <c r="I531" s="5"/>
      <c r="J531" s="5"/>
      <c r="K531" s="5"/>
      <c r="L531" s="5"/>
      <c r="M531" s="5"/>
      <c r="N531" s="4"/>
      <c r="O531" s="4"/>
      <c r="P531" s="4"/>
      <c r="Q531" s="5"/>
      <c r="R531" s="5"/>
      <c r="S531" s="5"/>
      <c r="T531" s="5"/>
      <c r="U531" s="5"/>
      <c r="V531" s="82"/>
    </row>
    <row r="532" customFormat="false" ht="13.5" hidden="false" customHeight="true" outlineLevel="0" collapsed="false">
      <c r="A532" s="68"/>
      <c r="B532" s="69"/>
      <c r="C532" s="5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73" t="str">
        <f aca="false">IFERROR((N531-N530)/N530,"")</f>
        <v/>
      </c>
      <c r="O532" s="73" t="str">
        <f aca="false">IFERROR((O531-O530)/O530,"")</f>
        <v/>
      </c>
      <c r="P532" s="73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3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N534" s="4"/>
      <c r="O534" s="4"/>
      <c r="P534" s="4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5" t="s">
        <v>548</v>
      </c>
      <c r="D535" s="86"/>
      <c r="E535" s="81"/>
      <c r="F535" s="5"/>
      <c r="G535" s="5"/>
      <c r="H535" s="5"/>
      <c r="I535" s="5"/>
      <c r="J535" s="5"/>
      <c r="K535" s="5"/>
      <c r="L535" s="5"/>
      <c r="M535" s="5"/>
      <c r="N535" s="4"/>
      <c r="O535" s="4"/>
      <c r="P535" s="4"/>
      <c r="Q535" s="5"/>
      <c r="R535" s="5"/>
      <c r="S535" s="5"/>
      <c r="T535" s="5"/>
      <c r="U535" s="5"/>
      <c r="V535" s="82"/>
    </row>
    <row r="536" customFormat="false" ht="13.5" hidden="false" customHeight="true" outlineLevel="0" collapsed="false">
      <c r="A536" s="68"/>
      <c r="B536" s="69"/>
      <c r="C536" s="5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73" t="str">
        <f aca="false">IFERROR((N535-N534)/N534,"")</f>
        <v/>
      </c>
      <c r="O536" s="73" t="str">
        <f aca="false">IFERROR((O535-O534)/O534,"")</f>
        <v/>
      </c>
      <c r="P536" s="73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3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N538" s="4"/>
      <c r="O538" s="4"/>
      <c r="P538" s="4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5" t="s">
        <v>548</v>
      </c>
      <c r="D539" s="86"/>
      <c r="E539" s="81"/>
      <c r="F539" s="5"/>
      <c r="G539" s="5"/>
      <c r="H539" s="5"/>
      <c r="I539" s="5"/>
      <c r="J539" s="5"/>
      <c r="K539" s="5"/>
      <c r="L539" s="5"/>
      <c r="M539" s="5"/>
      <c r="N539" s="4"/>
      <c r="O539" s="4"/>
      <c r="P539" s="4"/>
      <c r="Q539" s="5"/>
      <c r="R539" s="5"/>
      <c r="S539" s="5"/>
      <c r="T539" s="5"/>
      <c r="U539" s="5"/>
      <c r="V539" s="82"/>
    </row>
    <row r="540" customFormat="false" ht="13.5" hidden="false" customHeight="true" outlineLevel="0" collapsed="false">
      <c r="A540" s="68"/>
      <c r="B540" s="69"/>
      <c r="C540" s="5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73" t="str">
        <f aca="false">IFERROR((N539-N538)/N538,"")</f>
        <v/>
      </c>
      <c r="O540" s="73" t="str">
        <f aca="false">IFERROR((O539-O538)/O538,"")</f>
        <v/>
      </c>
      <c r="P540" s="73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3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N542" s="4"/>
      <c r="O542" s="4"/>
      <c r="P542" s="4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5" t="s">
        <v>548</v>
      </c>
      <c r="D543" s="86"/>
      <c r="E543" s="81"/>
      <c r="F543" s="5"/>
      <c r="G543" s="5"/>
      <c r="H543" s="5"/>
      <c r="I543" s="5"/>
      <c r="J543" s="5"/>
      <c r="K543" s="5"/>
      <c r="L543" s="5"/>
      <c r="M543" s="5"/>
      <c r="N543" s="4"/>
      <c r="O543" s="4"/>
      <c r="P543" s="4"/>
      <c r="Q543" s="5"/>
      <c r="R543" s="5"/>
      <c r="S543" s="5"/>
      <c r="T543" s="5"/>
      <c r="U543" s="5"/>
      <c r="V543" s="82"/>
    </row>
    <row r="544" customFormat="false" ht="13.5" hidden="false" customHeight="true" outlineLevel="0" collapsed="false">
      <c r="A544" s="68"/>
      <c r="B544" s="69"/>
      <c r="C544" s="5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73" t="str">
        <f aca="false">IFERROR((N543-N542)/N542,"")</f>
        <v/>
      </c>
      <c r="O544" s="73" t="str">
        <f aca="false">IFERROR((O543-O542)/O542,"")</f>
        <v/>
      </c>
      <c r="P544" s="73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3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N546" s="4"/>
      <c r="O546" s="4"/>
      <c r="P546" s="4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5" t="s">
        <v>548</v>
      </c>
      <c r="D547" s="86"/>
      <c r="E547" s="81"/>
      <c r="F547" s="5"/>
      <c r="G547" s="5"/>
      <c r="H547" s="5"/>
      <c r="I547" s="5"/>
      <c r="J547" s="5"/>
      <c r="K547" s="5"/>
      <c r="L547" s="5"/>
      <c r="M547" s="5"/>
      <c r="N547" s="4"/>
      <c r="O547" s="4"/>
      <c r="P547" s="4"/>
      <c r="Q547" s="5"/>
      <c r="R547" s="5"/>
      <c r="S547" s="5"/>
      <c r="T547" s="5"/>
      <c r="U547" s="5"/>
      <c r="V547" s="82"/>
    </row>
    <row r="548" customFormat="false" ht="13.5" hidden="false" customHeight="true" outlineLevel="0" collapsed="false">
      <c r="A548" s="68"/>
      <c r="B548" s="69"/>
      <c r="C548" s="5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73" t="str">
        <f aca="false">IFERROR((N547-N546)/N546,"")</f>
        <v/>
      </c>
      <c r="O548" s="73" t="str">
        <f aca="false">IFERROR((O547-O546)/O546,"")</f>
        <v/>
      </c>
      <c r="P548" s="73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3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N550" s="4"/>
      <c r="O550" s="4"/>
      <c r="P550" s="4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5" t="s">
        <v>548</v>
      </c>
      <c r="D551" s="86"/>
      <c r="E551" s="81"/>
      <c r="F551" s="5"/>
      <c r="G551" s="5"/>
      <c r="H551" s="5"/>
      <c r="I551" s="5"/>
      <c r="J551" s="5"/>
      <c r="K551" s="5"/>
      <c r="L551" s="5"/>
      <c r="M551" s="5"/>
      <c r="N551" s="4"/>
      <c r="O551" s="4"/>
      <c r="P551" s="4"/>
      <c r="Q551" s="5"/>
      <c r="R551" s="5"/>
      <c r="S551" s="5"/>
      <c r="T551" s="5"/>
      <c r="U551" s="5"/>
      <c r="V551" s="82"/>
    </row>
    <row r="552" customFormat="false" ht="13.5" hidden="false" customHeight="true" outlineLevel="0" collapsed="false">
      <c r="A552" s="68"/>
      <c r="B552" s="69"/>
      <c r="C552" s="5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73" t="str">
        <f aca="false">IFERROR((N551-N550)/N550,"")</f>
        <v/>
      </c>
      <c r="O552" s="73" t="str">
        <f aca="false">IFERROR((O551-O550)/O550,"")</f>
        <v/>
      </c>
      <c r="P552" s="73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3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N554" s="4"/>
      <c r="O554" s="4"/>
      <c r="P554" s="4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5" t="s">
        <v>548</v>
      </c>
      <c r="D555" s="86"/>
      <c r="E555" s="81"/>
      <c r="F555" s="5"/>
      <c r="G555" s="5"/>
      <c r="H555" s="5"/>
      <c r="I555" s="5"/>
      <c r="J555" s="5"/>
      <c r="K555" s="5"/>
      <c r="L555" s="5"/>
      <c r="M555" s="5"/>
      <c r="N555" s="4"/>
      <c r="O555" s="4"/>
      <c r="P555" s="4"/>
      <c r="Q555" s="5"/>
      <c r="R555" s="5"/>
      <c r="S555" s="5"/>
      <c r="T555" s="5"/>
      <c r="U555" s="5"/>
      <c r="V555" s="82"/>
    </row>
    <row r="556" customFormat="false" ht="13.5" hidden="false" customHeight="true" outlineLevel="0" collapsed="false">
      <c r="A556" s="68"/>
      <c r="B556" s="69"/>
      <c r="C556" s="5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73" t="str">
        <f aca="false">IFERROR((N555-N554)/N554,"")</f>
        <v/>
      </c>
      <c r="O556" s="73" t="str">
        <f aca="false">IFERROR((O555-O554)/O554,"")</f>
        <v/>
      </c>
      <c r="P556" s="73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3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N558" s="4"/>
      <c r="O558" s="4"/>
      <c r="P558" s="4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5" t="s">
        <v>548</v>
      </c>
      <c r="D559" s="86"/>
      <c r="E559" s="81"/>
      <c r="F559" s="5"/>
      <c r="G559" s="5"/>
      <c r="H559" s="5"/>
      <c r="I559" s="5"/>
      <c r="J559" s="5"/>
      <c r="K559" s="5"/>
      <c r="L559" s="5"/>
      <c r="M559" s="5"/>
      <c r="N559" s="4"/>
      <c r="O559" s="4"/>
      <c r="P559" s="4"/>
      <c r="Q559" s="5"/>
      <c r="R559" s="5"/>
      <c r="S559" s="5"/>
      <c r="T559" s="5"/>
      <c r="U559" s="5"/>
      <c r="V559" s="82"/>
    </row>
    <row r="560" customFormat="false" ht="13.5" hidden="false" customHeight="true" outlineLevel="0" collapsed="false">
      <c r="A560" s="68"/>
      <c r="B560" s="69"/>
      <c r="C560" s="5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73" t="str">
        <f aca="false">IFERROR((N559-N558)/N558,"")</f>
        <v/>
      </c>
      <c r="O560" s="73" t="str">
        <f aca="false">IFERROR((O559-O558)/O558,"")</f>
        <v/>
      </c>
      <c r="P560" s="73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3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N562" s="4"/>
      <c r="O562" s="4"/>
      <c r="P562" s="4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5" t="s">
        <v>548</v>
      </c>
      <c r="D563" s="86"/>
      <c r="E563" s="81"/>
      <c r="F563" s="5"/>
      <c r="G563" s="5"/>
      <c r="H563" s="5"/>
      <c r="I563" s="5"/>
      <c r="J563" s="5"/>
      <c r="K563" s="5"/>
      <c r="L563" s="5"/>
      <c r="M563" s="5"/>
      <c r="N563" s="4"/>
      <c r="O563" s="4"/>
      <c r="P563" s="4"/>
      <c r="Q563" s="5"/>
      <c r="R563" s="5"/>
      <c r="S563" s="5"/>
      <c r="T563" s="5"/>
      <c r="U563" s="5"/>
      <c r="V563" s="82"/>
    </row>
    <row r="564" customFormat="false" ht="13.5" hidden="false" customHeight="true" outlineLevel="0" collapsed="false">
      <c r="A564" s="68"/>
      <c r="B564" s="69"/>
      <c r="C564" s="5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73" t="str">
        <f aca="false">IFERROR((N563-N562)/N562,"")</f>
        <v/>
      </c>
      <c r="O564" s="73" t="str">
        <f aca="false">IFERROR((O563-O562)/O562,"")</f>
        <v/>
      </c>
      <c r="P564" s="73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3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N566" s="4"/>
      <c r="O566" s="4"/>
      <c r="P566" s="4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5" t="s">
        <v>548</v>
      </c>
      <c r="D567" s="86"/>
      <c r="E567" s="81"/>
      <c r="F567" s="5"/>
      <c r="G567" s="5"/>
      <c r="H567" s="5"/>
      <c r="I567" s="5"/>
      <c r="J567" s="5"/>
      <c r="K567" s="5"/>
      <c r="L567" s="5"/>
      <c r="M567" s="5"/>
      <c r="N567" s="4"/>
      <c r="O567" s="4"/>
      <c r="P567" s="4"/>
      <c r="Q567" s="5"/>
      <c r="R567" s="5"/>
      <c r="S567" s="5"/>
      <c r="T567" s="5"/>
      <c r="U567" s="5"/>
      <c r="V567" s="82"/>
    </row>
    <row r="568" customFormat="false" ht="13.5" hidden="false" customHeight="true" outlineLevel="0" collapsed="false">
      <c r="A568" s="68"/>
      <c r="B568" s="69"/>
      <c r="C568" s="5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73" t="str">
        <f aca="false">IFERROR((N567-N566)/N566,"")</f>
        <v/>
      </c>
      <c r="O568" s="73" t="str">
        <f aca="false">IFERROR((O567-O566)/O566,"")</f>
        <v/>
      </c>
      <c r="P568" s="73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3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N570" s="4"/>
      <c r="O570" s="4"/>
      <c r="P570" s="4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5" t="s">
        <v>548</v>
      </c>
      <c r="D571" s="86"/>
      <c r="E571" s="81"/>
      <c r="F571" s="5"/>
      <c r="G571" s="5"/>
      <c r="H571" s="5"/>
      <c r="I571" s="5"/>
      <c r="J571" s="5"/>
      <c r="K571" s="5"/>
      <c r="L571" s="5"/>
      <c r="M571" s="5"/>
      <c r="N571" s="4"/>
      <c r="O571" s="4"/>
      <c r="P571" s="4"/>
      <c r="Q571" s="5"/>
      <c r="R571" s="5"/>
      <c r="S571" s="5"/>
      <c r="T571" s="5"/>
      <c r="U571" s="5"/>
      <c r="V571" s="82"/>
    </row>
    <row r="572" customFormat="false" ht="13.5" hidden="false" customHeight="true" outlineLevel="0" collapsed="false">
      <c r="A572" s="68"/>
      <c r="B572" s="69"/>
      <c r="C572" s="5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73" t="str">
        <f aca="false">IFERROR((N571-N570)/N570,"")</f>
        <v/>
      </c>
      <c r="O572" s="73" t="str">
        <f aca="false">IFERROR((O571-O570)/O570,"")</f>
        <v/>
      </c>
      <c r="P572" s="73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3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71" t="n">
        <v>46140</v>
      </c>
      <c r="E574" s="72" t="n">
        <v>0.333333333333333</v>
      </c>
      <c r="F574" s="70" t="n">
        <v>515</v>
      </c>
      <c r="G574" s="70" t="n">
        <v>210</v>
      </c>
      <c r="H574" s="70" t="n">
        <v>192</v>
      </c>
      <c r="I574" s="70" t="n">
        <v>0</v>
      </c>
      <c r="J574" s="70" t="n">
        <v>113</v>
      </c>
      <c r="K574" s="5" t="n">
        <v>60</v>
      </c>
      <c r="L574" s="5" t="n">
        <v>150</v>
      </c>
      <c r="M574" s="5" t="n">
        <v>0</v>
      </c>
      <c r="N574" s="5" t="n">
        <f aca="false">SUM(N570:N573)</f>
        <v>0</v>
      </c>
      <c r="O574" s="5" t="n">
        <v>116</v>
      </c>
      <c r="P574" s="5" t="n">
        <v>76</v>
      </c>
      <c r="Q574" s="5" t="n">
        <f aca="false">SUM(Q570:Q573)</f>
        <v>0</v>
      </c>
      <c r="R574" s="5" t="n">
        <f aca="false">SUM(R570:R573)</f>
        <v>0</v>
      </c>
      <c r="S574" s="5" t="n">
        <f aca="false">SUM(S570:S573)</f>
        <v>0</v>
      </c>
      <c r="T574" s="5" t="n">
        <v>34</v>
      </c>
      <c r="U574" s="5" t="n">
        <v>0</v>
      </c>
      <c r="V574" s="5" t="n">
        <v>79</v>
      </c>
    </row>
    <row r="575" customFormat="false" ht="13.5" hidden="false" customHeight="true" outlineLevel="0" collapsed="false">
      <c r="A575" s="68"/>
      <c r="B575" s="69"/>
      <c r="C575" s="5" t="s">
        <v>548</v>
      </c>
      <c r="D575" s="71"/>
      <c r="E575" s="71"/>
      <c r="F575" s="5" t="n">
        <v>472</v>
      </c>
      <c r="G575" s="5" t="n">
        <v>185</v>
      </c>
      <c r="H575" s="5" t="n">
        <v>175</v>
      </c>
      <c r="I575" s="5" t="n">
        <v>0</v>
      </c>
      <c r="J575" s="5" t="n">
        <v>112</v>
      </c>
      <c r="K575" s="5" t="n">
        <v>48</v>
      </c>
      <c r="L575" s="5" t="n">
        <v>137</v>
      </c>
      <c r="M575" s="5" t="n">
        <f aca="false">SUM(M571:M574)</f>
        <v>0</v>
      </c>
      <c r="N575" s="5" t="n">
        <f aca="false">SUM(N571:N574)</f>
        <v>0</v>
      </c>
      <c r="O575" s="5" t="n">
        <v>121</v>
      </c>
      <c r="P575" s="5" t="n">
        <v>54</v>
      </c>
      <c r="Q575" s="5" t="n">
        <f aca="false">SUM(Q571:Q574)</f>
        <v>0</v>
      </c>
      <c r="R575" s="5" t="n">
        <f aca="false">SUM(R571:R574)</f>
        <v>0</v>
      </c>
      <c r="S575" s="5" t="n">
        <f aca="false">SUM(S571:S574)</f>
        <v>0</v>
      </c>
      <c r="T575" s="5" t="n">
        <v>36</v>
      </c>
      <c r="U575" s="5" t="n">
        <f aca="false">SUM(U571:U574)</f>
        <v>0</v>
      </c>
      <c r="V575" s="5" t="n">
        <v>76</v>
      </c>
    </row>
    <row r="576" customFormat="false" ht="13.5" hidden="false" customHeight="true" outlineLevel="0" collapsed="false">
      <c r="A576" s="68"/>
      <c r="B576" s="69"/>
      <c r="C576" s="5" t="s">
        <v>549</v>
      </c>
      <c r="D576" s="71"/>
      <c r="E576" s="71"/>
      <c r="F576" s="73" t="n">
        <f aca="false">IFERROR((F575-F574)/F574,"")</f>
        <v>-0.083495145631068</v>
      </c>
      <c r="G576" s="73" t="n">
        <f aca="false">IFERROR((G575-G574)/G574,"")</f>
        <v>-0.119047619047619</v>
      </c>
      <c r="H576" s="73" t="n">
        <f aca="false">IFERROR((H575-H574)/H574,"")</f>
        <v>-0.0885416666666667</v>
      </c>
      <c r="I576" s="73" t="str">
        <f aca="false">IFERROR((I575-I574)/I574,"")</f>
        <v/>
      </c>
      <c r="J576" s="73" t="n">
        <f aca="false">IFERROR((J575-J574)/J574,"")</f>
        <v>-0.00884955752212389</v>
      </c>
      <c r="K576" s="73" t="n">
        <f aca="false">IFERROR((K575-K574)/K574,"")</f>
        <v>-0.2</v>
      </c>
      <c r="L576" s="73" t="n">
        <f aca="false">IFERROR((L575-L574)/L574,"")</f>
        <v>-0.0866666666666667</v>
      </c>
      <c r="M576" s="73" t="str">
        <f aca="false">IFERROR((M575-M574)/M574,"")</f>
        <v/>
      </c>
      <c r="N576" s="73" t="str">
        <f aca="false">IFERROR((N575-N574)/N574,"")</f>
        <v/>
      </c>
      <c r="O576" s="73" t="n">
        <f aca="false">IFERROR((O575-O574)/O574,"")</f>
        <v>0.0431034482758621</v>
      </c>
      <c r="P576" s="73" t="n">
        <f aca="false">IFERROR((P575-P574)/P574,"")</f>
        <v>-0.289473684210526</v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n">
        <f aca="false">IFERROR((T575-T574)/T574,"")</f>
        <v>0.0588235294117647</v>
      </c>
      <c r="U576" s="73" t="str">
        <f aca="false">IFERROR((U575-U574)/U574,"")</f>
        <v/>
      </c>
      <c r="V576" s="73" t="n">
        <f aca="false">IFERROR((V575-V574)/V574,"")</f>
        <v>-0.0379746835443038</v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71"/>
      <c r="E577" s="71"/>
      <c r="F577" s="76" t="n">
        <f aca="false">IFERROR(SQRT(2*(F575-F574)^2/(F575+F574)),"")</f>
        <v>1.93564128740728</v>
      </c>
      <c r="G577" s="76" t="n">
        <f aca="false">IFERROR(SQRT(2*(G575-G574)^2/(G575+G574)),"")</f>
        <v>1.77892016741205</v>
      </c>
      <c r="H577" s="76" t="n">
        <f aca="false">IFERROR(SQRT(2*(H575-H574)^2/(H575+H574)),"")</f>
        <v>1.25496289989346</v>
      </c>
      <c r="I577" s="76" t="str">
        <f aca="false">IFERROR(SQRT(2*(I575-I574)^2/(I575+I574)),"")</f>
        <v/>
      </c>
      <c r="J577" s="76" t="n">
        <f aca="false">IFERROR(SQRT(2*(J575-J574)^2/(J575+J574)),"")</f>
        <v>0.0942809041582063</v>
      </c>
      <c r="K577" s="76" t="n">
        <f aca="false">IFERROR(SQRT(2*(K575-K574)^2/(K575+K574)),"")</f>
        <v>1.63299316185545</v>
      </c>
      <c r="L577" s="76" t="n">
        <f aca="false">IFERROR(SQRT(2*(L575-L574)^2/(L575+L574)),"")</f>
        <v>1.08521903246859</v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n">
        <f aca="false">IFERROR(SQRT(2*(O575-O574)^2/(O575+O574)),"")</f>
        <v>0.459315212174625</v>
      </c>
      <c r="P577" s="83" t="n">
        <f aca="false">IFERROR(SQRT(2*(P575-P574)^2/(P575+P574)),"")</f>
        <v>2.72876416096259</v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n">
        <f aca="false">IFERROR(SQRT(2*(T575-T574)^2/(T575+T574)),"")</f>
        <v>0.338061701891407</v>
      </c>
      <c r="U577" s="76" t="str">
        <f aca="false">IFERROR(SQRT(2*(U575-U574)^2/(U575+U574)),"")</f>
        <v/>
      </c>
      <c r="V577" s="78" t="n">
        <f aca="false">IFERROR(SQRT(2*(V575-V574)^2/(V575+V574)),"")</f>
        <v>0.340777100548239</v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N578" s="4"/>
      <c r="O578" s="4"/>
      <c r="P578" s="4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5" t="s">
        <v>548</v>
      </c>
      <c r="D579" s="86"/>
      <c r="E579" s="81"/>
      <c r="F579" s="5"/>
      <c r="G579" s="5"/>
      <c r="H579" s="5"/>
      <c r="I579" s="5"/>
      <c r="J579" s="5"/>
      <c r="K579" s="5"/>
      <c r="L579" s="5"/>
      <c r="M579" s="5"/>
      <c r="N579" s="4"/>
      <c r="O579" s="4"/>
      <c r="P579" s="4"/>
      <c r="Q579" s="5"/>
      <c r="R579" s="5"/>
      <c r="S579" s="5"/>
      <c r="T579" s="5"/>
      <c r="U579" s="5"/>
      <c r="V579" s="82"/>
    </row>
    <row r="580" customFormat="false" ht="13.5" hidden="false" customHeight="true" outlineLevel="0" collapsed="false">
      <c r="A580" s="68"/>
      <c r="B580" s="69"/>
      <c r="C580" s="5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73" t="str">
        <f aca="false">IFERROR((N579-N578)/N578,"")</f>
        <v/>
      </c>
      <c r="O580" s="73" t="str">
        <f aca="false">IFERROR((O579-O578)/O578,"")</f>
        <v/>
      </c>
      <c r="P580" s="73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3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N582" s="4"/>
      <c r="O582" s="4"/>
      <c r="P582" s="4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5" t="s">
        <v>548</v>
      </c>
      <c r="D583" s="86"/>
      <c r="E583" s="81"/>
      <c r="F583" s="5"/>
      <c r="G583" s="5"/>
      <c r="H583" s="5"/>
      <c r="I583" s="5"/>
      <c r="J583" s="5"/>
      <c r="K583" s="5"/>
      <c r="L583" s="5"/>
      <c r="M583" s="5"/>
      <c r="N583" s="4"/>
      <c r="O583" s="4"/>
      <c r="P583" s="4"/>
      <c r="Q583" s="5"/>
      <c r="R583" s="5"/>
      <c r="S583" s="5"/>
      <c r="T583" s="5"/>
      <c r="U583" s="5"/>
      <c r="V583" s="82"/>
    </row>
    <row r="584" customFormat="false" ht="13.5" hidden="false" customHeight="true" outlineLevel="0" collapsed="false">
      <c r="A584" s="68"/>
      <c r="B584" s="69"/>
      <c r="C584" s="5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73" t="str">
        <f aca="false">IFERROR((N583-N582)/N582,"")</f>
        <v/>
      </c>
      <c r="O584" s="73" t="str">
        <f aca="false">IFERROR((O583-O582)/O582,"")</f>
        <v/>
      </c>
      <c r="P584" s="73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3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71" t="n">
        <v>46139</v>
      </c>
      <c r="E586" s="72" t="n">
        <v>0.635416666666667</v>
      </c>
      <c r="F586" s="70" t="n">
        <v>396</v>
      </c>
      <c r="G586" s="70" t="n">
        <v>173</v>
      </c>
      <c r="H586" s="70" t="n">
        <v>119</v>
      </c>
      <c r="I586" s="70" t="n">
        <v>0</v>
      </c>
      <c r="J586" s="70" t="n">
        <v>104</v>
      </c>
      <c r="K586" s="5" t="n">
        <v>75</v>
      </c>
      <c r="L586" s="5" t="n">
        <v>98</v>
      </c>
      <c r="M586" s="5" t="n">
        <f aca="false">SUM(M582:M585)</f>
        <v>0</v>
      </c>
      <c r="N586" s="5" t="n">
        <f aca="false">SUM(N582:N585)</f>
        <v>0</v>
      </c>
      <c r="O586" s="5" t="n">
        <v>83</v>
      </c>
      <c r="P586" s="5" t="n">
        <v>36</v>
      </c>
      <c r="Q586" s="5" t="n">
        <f aca="false">SUM(Q582:Q585)</f>
        <v>0</v>
      </c>
      <c r="R586" s="5" t="n">
        <f aca="false">SUM(R582:R585)</f>
        <v>0</v>
      </c>
      <c r="S586" s="5" t="n">
        <f aca="false">SUM(S582:S585)</f>
        <v>0</v>
      </c>
      <c r="T586" s="5" t="n">
        <v>27</v>
      </c>
      <c r="U586" s="5" t="n">
        <f aca="false">SUM(U582:U585)</f>
        <v>0</v>
      </c>
      <c r="V586" s="5" t="n">
        <v>77</v>
      </c>
    </row>
    <row r="587" customFormat="false" ht="13.5" hidden="false" customHeight="true" outlineLevel="0" collapsed="false">
      <c r="A587" s="68"/>
      <c r="B587" s="69"/>
      <c r="C587" s="5" t="s">
        <v>548</v>
      </c>
      <c r="D587" s="71"/>
      <c r="E587" s="71"/>
      <c r="F587" s="5" t="n">
        <v>375</v>
      </c>
      <c r="G587" s="5" t="n">
        <v>174</v>
      </c>
      <c r="H587" s="5" t="n">
        <v>106</v>
      </c>
      <c r="I587" s="5" t="n">
        <v>0</v>
      </c>
      <c r="J587" s="5" t="n">
        <v>95</v>
      </c>
      <c r="K587" s="5" t="n">
        <v>81</v>
      </c>
      <c r="L587" s="5" t="n">
        <v>93</v>
      </c>
      <c r="M587" s="5" t="n">
        <f aca="false">SUM(M583:M586)</f>
        <v>0</v>
      </c>
      <c r="N587" s="5" t="n">
        <f aca="false">SUM(N583:N586)</f>
        <v>0</v>
      </c>
      <c r="O587" s="5" t="n">
        <v>74</v>
      </c>
      <c r="P587" s="5" t="n">
        <v>32</v>
      </c>
      <c r="Q587" s="5" t="n">
        <f aca="false">SUM(Q583:Q586)</f>
        <v>0</v>
      </c>
      <c r="R587" s="5" t="n">
        <f aca="false">SUM(R583:R586)</f>
        <v>0</v>
      </c>
      <c r="S587" s="5" t="n">
        <f aca="false">SUM(S583:S586)</f>
        <v>0</v>
      </c>
      <c r="T587" s="5" t="n">
        <v>26</v>
      </c>
      <c r="U587" s="5" t="n">
        <f aca="false">SUM(U583:U586)</f>
        <v>0</v>
      </c>
      <c r="V587" s="5" t="n">
        <v>69</v>
      </c>
    </row>
    <row r="588" customFormat="false" ht="13.5" hidden="false" customHeight="true" outlineLevel="0" collapsed="false">
      <c r="A588" s="68"/>
      <c r="B588" s="69"/>
      <c r="C588" s="5" t="s">
        <v>549</v>
      </c>
      <c r="D588" s="71"/>
      <c r="E588" s="71"/>
      <c r="F588" s="73" t="n">
        <f aca="false">IFERROR((F587-F586)/F586,"")</f>
        <v>-0.053030303030303</v>
      </c>
      <c r="G588" s="73" t="n">
        <f aca="false">IFERROR((G587-G586)/G586,"")</f>
        <v>0.00578034682080925</v>
      </c>
      <c r="H588" s="73" t="n">
        <f aca="false">IFERROR((H587-H586)/H586,"")</f>
        <v>-0.109243697478992</v>
      </c>
      <c r="I588" s="73" t="str">
        <f aca="false">IFERROR((I587-I586)/I586,"")</f>
        <v/>
      </c>
      <c r="J588" s="73" t="n">
        <f aca="false">IFERROR((J587-J586)/J586,"")</f>
        <v>-0.0865384615384615</v>
      </c>
      <c r="K588" s="73" t="n">
        <f aca="false">IFERROR((K587-K586)/K586,"")</f>
        <v>0.08</v>
      </c>
      <c r="L588" s="73" t="n">
        <f aca="false">IFERROR((L587-L586)/L586,"")</f>
        <v>-0.0510204081632653</v>
      </c>
      <c r="M588" s="73" t="str">
        <f aca="false">IFERROR((M587-M586)/M586,"")</f>
        <v/>
      </c>
      <c r="N588" s="73" t="str">
        <f aca="false">IFERROR((N587-N586)/N586,"")</f>
        <v/>
      </c>
      <c r="O588" s="73" t="n">
        <f aca="false">IFERROR((O587-O586)/O586,"")</f>
        <v>-0.108433734939759</v>
      </c>
      <c r="P588" s="73" t="n">
        <f aca="false">IFERROR((P587-P586)/P586,"")</f>
        <v>-0.111111111111111</v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n">
        <f aca="false">IFERROR((T587-T586)/T586,"")</f>
        <v>-0.037037037037037</v>
      </c>
      <c r="U588" s="73" t="str">
        <f aca="false">IFERROR((U587-U586)/U586,"")</f>
        <v/>
      </c>
      <c r="V588" s="73" t="n">
        <f aca="false">IFERROR((V587-V586)/V586,"")</f>
        <v>-0.103896103896104</v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71"/>
      <c r="E589" s="71"/>
      <c r="F589" s="76" t="n">
        <f aca="false">IFERROR(SQRT(2*(F587-F586)^2/(F587+F586)),"")</f>
        <v>1.06956480476656</v>
      </c>
      <c r="G589" s="76" t="n">
        <f aca="false">IFERROR(SQRT(2*(G587-G586)^2/(G587+G586)),"")</f>
        <v>0.0759189618001123</v>
      </c>
      <c r="H589" s="76" t="n">
        <f aca="false">IFERROR(SQRT(2*(H587-H586)^2/(H587+H586)),"")</f>
        <v>1.22565175405668</v>
      </c>
      <c r="I589" s="76" t="str">
        <f aca="false">IFERROR(SQRT(2*(I587-I586)^2/(I587+I586)),"")</f>
        <v/>
      </c>
      <c r="J589" s="76" t="n">
        <f aca="false">IFERROR(SQRT(2*(J587-J586)^2/(J587+J586)),"")</f>
        <v>0.902258472810754</v>
      </c>
      <c r="K589" s="76" t="n">
        <f aca="false">IFERROR(SQRT(2*(K587-K586)^2/(K587+K586)),"")</f>
        <v>0.679366220486757</v>
      </c>
      <c r="L589" s="76" t="n">
        <f aca="false">IFERROR(SQRT(2*(L587-L586)^2/(L587+L586)),"")</f>
        <v>0.511644510096651</v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n">
        <f aca="false">IFERROR(SQRT(2*(O587-O586)^2/(O587+O586)),"")</f>
        <v>1.01579876636958</v>
      </c>
      <c r="P589" s="83" t="n">
        <f aca="false">IFERROR(SQRT(2*(P587-P586)^2/(P587+P586)),"")</f>
        <v>0.685994340570035</v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n">
        <f aca="false">IFERROR(SQRT(2*(T587-T586)^2/(T587+T586)),"")</f>
        <v>0.194257172471453</v>
      </c>
      <c r="U589" s="76" t="str">
        <f aca="false">IFERROR(SQRT(2*(U587-U586)^2/(U587+U586)),"")</f>
        <v/>
      </c>
      <c r="V589" s="78" t="n">
        <f aca="false">IFERROR(SQRT(2*(V587-V586)^2/(V587+V586)),"")</f>
        <v>0.936329177569044</v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N590" s="4"/>
      <c r="O590" s="4"/>
      <c r="P590" s="4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5" t="s">
        <v>548</v>
      </c>
      <c r="D591" s="86"/>
      <c r="E591" s="81"/>
      <c r="F591" s="5"/>
      <c r="G591" s="5"/>
      <c r="H591" s="5"/>
      <c r="I591" s="5"/>
      <c r="J591" s="5"/>
      <c r="K591" s="5"/>
      <c r="L591" s="5"/>
      <c r="M591" s="5"/>
      <c r="N591" s="4"/>
      <c r="O591" s="4"/>
      <c r="P591" s="4"/>
      <c r="Q591" s="5"/>
      <c r="R591" s="5"/>
      <c r="S591" s="5"/>
      <c r="T591" s="5"/>
      <c r="U591" s="5"/>
      <c r="V591" s="82"/>
    </row>
    <row r="592" customFormat="false" ht="13.5" hidden="false" customHeight="true" outlineLevel="0" collapsed="false">
      <c r="A592" s="68"/>
      <c r="B592" s="69"/>
      <c r="C592" s="5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73" t="str">
        <f aca="false">IFERROR((N591-N590)/N590,"")</f>
        <v/>
      </c>
      <c r="O592" s="73" t="str">
        <f aca="false">IFERROR((O591-O590)/O590,"")</f>
        <v/>
      </c>
      <c r="P592" s="73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3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N594" s="4"/>
      <c r="O594" s="4"/>
      <c r="P594" s="4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5" t="s">
        <v>548</v>
      </c>
      <c r="D595" s="86"/>
      <c r="E595" s="81"/>
      <c r="F595" s="5"/>
      <c r="G595" s="5"/>
      <c r="H595" s="5"/>
      <c r="I595" s="5"/>
      <c r="J595" s="5"/>
      <c r="K595" s="5"/>
      <c r="L595" s="5"/>
      <c r="M595" s="5"/>
      <c r="N595" s="4"/>
      <c r="O595" s="4"/>
      <c r="P595" s="4"/>
      <c r="Q595" s="5"/>
      <c r="R595" s="5"/>
      <c r="S595" s="5"/>
      <c r="T595" s="5"/>
      <c r="U595" s="5"/>
      <c r="V595" s="82"/>
    </row>
    <row r="596" customFormat="false" ht="13.5" hidden="false" customHeight="true" outlineLevel="0" collapsed="false">
      <c r="A596" s="68"/>
      <c r="B596" s="69"/>
      <c r="C596" s="5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73" t="str">
        <f aca="false">IFERROR((N595-N594)/N594,"")</f>
        <v/>
      </c>
      <c r="O596" s="73" t="str">
        <f aca="false">IFERROR((O595-O594)/O594,"")</f>
        <v/>
      </c>
      <c r="P596" s="73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3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N598" s="4"/>
      <c r="O598" s="4"/>
      <c r="P598" s="4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5" t="s">
        <v>548</v>
      </c>
      <c r="D599" s="86"/>
      <c r="E599" s="81"/>
      <c r="F599" s="5"/>
      <c r="G599" s="5"/>
      <c r="H599" s="5"/>
      <c r="I599" s="5"/>
      <c r="J599" s="5"/>
      <c r="K599" s="5"/>
      <c r="L599" s="5"/>
      <c r="M599" s="5"/>
      <c r="N599" s="4"/>
      <c r="O599" s="4"/>
      <c r="P599" s="4"/>
      <c r="Q599" s="5"/>
      <c r="R599" s="5"/>
      <c r="S599" s="5"/>
      <c r="T599" s="5"/>
      <c r="U599" s="5"/>
      <c r="V599" s="82"/>
    </row>
    <row r="600" customFormat="false" ht="13.5" hidden="false" customHeight="true" outlineLevel="0" collapsed="false">
      <c r="A600" s="68"/>
      <c r="B600" s="69"/>
      <c r="C600" s="5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73" t="str">
        <f aca="false">IFERROR((N599-N598)/N598,"")</f>
        <v/>
      </c>
      <c r="O600" s="73" t="str">
        <f aca="false">IFERROR((O599-O598)/O598,"")</f>
        <v/>
      </c>
      <c r="P600" s="73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3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N602" s="4"/>
      <c r="O602" s="4"/>
      <c r="P602" s="4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5" t="s">
        <v>548</v>
      </c>
      <c r="D603" s="86"/>
      <c r="E603" s="81"/>
      <c r="F603" s="5"/>
      <c r="G603" s="5"/>
      <c r="H603" s="5"/>
      <c r="I603" s="5"/>
      <c r="J603" s="5"/>
      <c r="K603" s="5"/>
      <c r="L603" s="5"/>
      <c r="M603" s="5"/>
      <c r="N603" s="4"/>
      <c r="O603" s="4"/>
      <c r="P603" s="4"/>
      <c r="Q603" s="5"/>
      <c r="R603" s="5"/>
      <c r="S603" s="5"/>
      <c r="T603" s="5"/>
      <c r="U603" s="5"/>
      <c r="V603" s="82"/>
    </row>
    <row r="604" customFormat="false" ht="13.5" hidden="false" customHeight="true" outlineLevel="0" collapsed="false">
      <c r="A604" s="68"/>
      <c r="B604" s="69"/>
      <c r="C604" s="5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73" t="str">
        <f aca="false">IFERROR((N603-N602)/N602,"")</f>
        <v/>
      </c>
      <c r="O604" s="73" t="str">
        <f aca="false">IFERROR((O603-O602)/O602,"")</f>
        <v/>
      </c>
      <c r="P604" s="73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3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N606" s="4"/>
      <c r="O606" s="4"/>
      <c r="P606" s="4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5" t="s">
        <v>548</v>
      </c>
      <c r="D607" s="86"/>
      <c r="E607" s="81"/>
      <c r="F607" s="5"/>
      <c r="G607" s="5"/>
      <c r="H607" s="5"/>
      <c r="I607" s="5"/>
      <c r="J607" s="5"/>
      <c r="K607" s="5"/>
      <c r="L607" s="5"/>
      <c r="M607" s="5"/>
      <c r="N607" s="4"/>
      <c r="O607" s="4"/>
      <c r="P607" s="4"/>
      <c r="Q607" s="5"/>
      <c r="R607" s="5"/>
      <c r="S607" s="5"/>
      <c r="T607" s="5"/>
      <c r="U607" s="5"/>
      <c r="V607" s="82"/>
    </row>
    <row r="608" customFormat="false" ht="13.5" hidden="false" customHeight="true" outlineLevel="0" collapsed="false">
      <c r="A608" s="68"/>
      <c r="B608" s="69"/>
      <c r="C608" s="5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73" t="str">
        <f aca="false">IFERROR((N607-N606)/N606,"")</f>
        <v/>
      </c>
      <c r="O608" s="73" t="str">
        <f aca="false">IFERROR((O607-O606)/O606,"")</f>
        <v/>
      </c>
      <c r="P608" s="73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3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N610" s="4"/>
      <c r="O610" s="4"/>
      <c r="P610" s="4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5" t="s">
        <v>548</v>
      </c>
      <c r="D611" s="86"/>
      <c r="E611" s="81"/>
      <c r="F611" s="5"/>
      <c r="G611" s="5"/>
      <c r="H611" s="5"/>
      <c r="I611" s="5"/>
      <c r="J611" s="5"/>
      <c r="K611" s="5"/>
      <c r="L611" s="5"/>
      <c r="M611" s="5"/>
      <c r="N611" s="4"/>
      <c r="O611" s="4"/>
      <c r="P611" s="4"/>
      <c r="Q611" s="5"/>
      <c r="R611" s="5"/>
      <c r="S611" s="5"/>
      <c r="T611" s="5"/>
      <c r="U611" s="5"/>
      <c r="V611" s="82"/>
    </row>
    <row r="612" customFormat="false" ht="13.5" hidden="false" customHeight="true" outlineLevel="0" collapsed="false">
      <c r="A612" s="68"/>
      <c r="B612" s="69"/>
      <c r="C612" s="5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73" t="str">
        <f aca="false">IFERROR((N611-N610)/N610,"")</f>
        <v/>
      </c>
      <c r="O612" s="73" t="str">
        <f aca="false">IFERROR((O611-O610)/O610,"")</f>
        <v/>
      </c>
      <c r="P612" s="73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3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N614" s="4"/>
      <c r="O614" s="4"/>
      <c r="P614" s="4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5" t="s">
        <v>548</v>
      </c>
      <c r="D615" s="86"/>
      <c r="E615" s="81"/>
      <c r="F615" s="5"/>
      <c r="G615" s="5"/>
      <c r="H615" s="5"/>
      <c r="I615" s="5"/>
      <c r="J615" s="5"/>
      <c r="K615" s="5"/>
      <c r="L615" s="5"/>
      <c r="M615" s="5"/>
      <c r="N615" s="4"/>
      <c r="O615" s="4"/>
      <c r="P615" s="4"/>
      <c r="Q615" s="5"/>
      <c r="R615" s="5"/>
      <c r="S615" s="5"/>
      <c r="T615" s="5"/>
      <c r="U615" s="5"/>
      <c r="V615" s="82"/>
    </row>
    <row r="616" customFormat="false" ht="13.5" hidden="false" customHeight="true" outlineLevel="0" collapsed="false">
      <c r="A616" s="68"/>
      <c r="B616" s="69"/>
      <c r="C616" s="5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73" t="str">
        <f aca="false">IFERROR((N615-N614)/N614,"")</f>
        <v/>
      </c>
      <c r="O616" s="73" t="str">
        <f aca="false">IFERROR((O615-O614)/O614,"")</f>
        <v/>
      </c>
      <c r="P616" s="73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3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N618" s="4"/>
      <c r="O618" s="4"/>
      <c r="P618" s="4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5" t="s">
        <v>548</v>
      </c>
      <c r="D619" s="86"/>
      <c r="E619" s="81"/>
      <c r="F619" s="5"/>
      <c r="G619" s="5"/>
      <c r="H619" s="5"/>
      <c r="I619" s="5"/>
      <c r="J619" s="5"/>
      <c r="K619" s="5"/>
      <c r="L619" s="5"/>
      <c r="M619" s="5"/>
      <c r="N619" s="4"/>
      <c r="O619" s="4"/>
      <c r="P619" s="4"/>
      <c r="Q619" s="5"/>
      <c r="R619" s="5"/>
      <c r="S619" s="5"/>
      <c r="T619" s="5"/>
      <c r="U619" s="5"/>
      <c r="V619" s="82"/>
    </row>
    <row r="620" customFormat="false" ht="13.5" hidden="false" customHeight="true" outlineLevel="0" collapsed="false">
      <c r="A620" s="68"/>
      <c r="B620" s="69"/>
      <c r="C620" s="5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73" t="str">
        <f aca="false">IFERROR((N619-N618)/N618,"")</f>
        <v/>
      </c>
      <c r="O620" s="73" t="str">
        <f aca="false">IFERROR((O619-O618)/O618,"")</f>
        <v/>
      </c>
      <c r="P620" s="73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3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N622" s="4"/>
      <c r="O622" s="4"/>
      <c r="P622" s="4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5" t="s">
        <v>548</v>
      </c>
      <c r="D623" s="86"/>
      <c r="E623" s="81"/>
      <c r="F623" s="5"/>
      <c r="G623" s="5"/>
      <c r="H623" s="5"/>
      <c r="I623" s="5"/>
      <c r="J623" s="5"/>
      <c r="K623" s="5"/>
      <c r="L623" s="5"/>
      <c r="M623" s="5"/>
      <c r="N623" s="4"/>
      <c r="O623" s="4"/>
      <c r="P623" s="4"/>
      <c r="Q623" s="5"/>
      <c r="R623" s="5"/>
      <c r="S623" s="5"/>
      <c r="T623" s="5"/>
      <c r="U623" s="5"/>
      <c r="V623" s="82"/>
    </row>
    <row r="624" customFormat="false" ht="13.5" hidden="false" customHeight="true" outlineLevel="0" collapsed="false">
      <c r="A624" s="68"/>
      <c r="B624" s="69"/>
      <c r="C624" s="5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73" t="str">
        <f aca="false">IFERROR((N623-N622)/N622,"")</f>
        <v/>
      </c>
      <c r="O624" s="73" t="str">
        <f aca="false">IFERROR((O623-O622)/O622,"")</f>
        <v/>
      </c>
      <c r="P624" s="73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3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N626" s="4"/>
      <c r="O626" s="4"/>
      <c r="P626" s="4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5" t="s">
        <v>548</v>
      </c>
      <c r="D627" s="86"/>
      <c r="E627" s="81"/>
      <c r="F627" s="5"/>
      <c r="G627" s="5"/>
      <c r="H627" s="5"/>
      <c r="I627" s="5"/>
      <c r="J627" s="5"/>
      <c r="K627" s="5"/>
      <c r="L627" s="5"/>
      <c r="M627" s="5"/>
      <c r="N627" s="4"/>
      <c r="O627" s="4"/>
      <c r="P627" s="4"/>
      <c r="Q627" s="5"/>
      <c r="R627" s="5"/>
      <c r="S627" s="5"/>
      <c r="T627" s="5"/>
      <c r="U627" s="5"/>
      <c r="V627" s="82"/>
    </row>
    <row r="628" customFormat="false" ht="13.5" hidden="false" customHeight="true" outlineLevel="0" collapsed="false">
      <c r="A628" s="68"/>
      <c r="B628" s="69"/>
      <c r="C628" s="5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73" t="str">
        <f aca="false">IFERROR((N627-N626)/N626,"")</f>
        <v/>
      </c>
      <c r="O628" s="73" t="str">
        <f aca="false">IFERROR((O627-O626)/O626,"")</f>
        <v/>
      </c>
      <c r="P628" s="73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3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N630" s="4"/>
      <c r="O630" s="4"/>
      <c r="P630" s="4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5" t="s">
        <v>548</v>
      </c>
      <c r="D631" s="86"/>
      <c r="E631" s="81"/>
      <c r="F631" s="5"/>
      <c r="G631" s="5"/>
      <c r="H631" s="5"/>
      <c r="I631" s="5"/>
      <c r="J631" s="5"/>
      <c r="K631" s="5"/>
      <c r="L631" s="5"/>
      <c r="M631" s="5"/>
      <c r="N631" s="4"/>
      <c r="O631" s="4"/>
      <c r="P631" s="4"/>
      <c r="Q631" s="5"/>
      <c r="R631" s="5"/>
      <c r="S631" s="5"/>
      <c r="T631" s="5"/>
      <c r="U631" s="5"/>
      <c r="V631" s="82"/>
    </row>
    <row r="632" customFormat="false" ht="13.5" hidden="false" customHeight="true" outlineLevel="0" collapsed="false">
      <c r="A632" s="68"/>
      <c r="B632" s="69"/>
      <c r="C632" s="5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73" t="str">
        <f aca="false">IFERROR((N631-N630)/N630,"")</f>
        <v/>
      </c>
      <c r="O632" s="73" t="str">
        <f aca="false">IFERROR((O631-O630)/O630,"")</f>
        <v/>
      </c>
      <c r="P632" s="73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3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N634" s="4"/>
      <c r="O634" s="4"/>
      <c r="P634" s="4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5" t="s">
        <v>548</v>
      </c>
      <c r="D635" s="86"/>
      <c r="E635" s="81"/>
      <c r="F635" s="5"/>
      <c r="G635" s="5"/>
      <c r="H635" s="5"/>
      <c r="I635" s="5"/>
      <c r="J635" s="5"/>
      <c r="K635" s="5"/>
      <c r="L635" s="5"/>
      <c r="M635" s="5"/>
      <c r="N635" s="4"/>
      <c r="O635" s="4"/>
      <c r="P635" s="4"/>
      <c r="Q635" s="5"/>
      <c r="R635" s="5"/>
      <c r="S635" s="5"/>
      <c r="T635" s="5"/>
      <c r="U635" s="5"/>
      <c r="V635" s="82"/>
    </row>
    <row r="636" customFormat="false" ht="13.5" hidden="false" customHeight="true" outlineLevel="0" collapsed="false">
      <c r="A636" s="68"/>
      <c r="B636" s="69"/>
      <c r="C636" s="5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73" t="str">
        <f aca="false">IFERROR((N635-N634)/N634,"")</f>
        <v/>
      </c>
      <c r="O636" s="73" t="str">
        <f aca="false">IFERROR((O635-O634)/O634,"")</f>
        <v/>
      </c>
      <c r="P636" s="73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3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N638" s="4"/>
      <c r="O638" s="4"/>
      <c r="P638" s="4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5" t="s">
        <v>548</v>
      </c>
      <c r="D639" s="86"/>
      <c r="E639" s="81"/>
      <c r="F639" s="5"/>
      <c r="G639" s="5"/>
      <c r="H639" s="5"/>
      <c r="I639" s="5"/>
      <c r="J639" s="5"/>
      <c r="K639" s="5"/>
      <c r="L639" s="5"/>
      <c r="M639" s="5"/>
      <c r="N639" s="4"/>
      <c r="O639" s="4"/>
      <c r="P639" s="4"/>
      <c r="Q639" s="5"/>
      <c r="R639" s="5"/>
      <c r="S639" s="5"/>
      <c r="T639" s="5"/>
      <c r="U639" s="5"/>
      <c r="V639" s="82"/>
    </row>
    <row r="640" customFormat="false" ht="13.5" hidden="false" customHeight="true" outlineLevel="0" collapsed="false">
      <c r="A640" s="68"/>
      <c r="B640" s="69"/>
      <c r="C640" s="5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73" t="str">
        <f aca="false">IFERROR((N639-N638)/N638,"")</f>
        <v/>
      </c>
      <c r="O640" s="73" t="str">
        <f aca="false">IFERROR((O639-O638)/O638,"")</f>
        <v/>
      </c>
      <c r="P640" s="73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3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N642" s="4"/>
      <c r="O642" s="4"/>
      <c r="P642" s="4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5" t="s">
        <v>548</v>
      </c>
      <c r="D643" s="86"/>
      <c r="E643" s="81"/>
      <c r="F643" s="5"/>
      <c r="G643" s="5"/>
      <c r="H643" s="5"/>
      <c r="I643" s="5"/>
      <c r="J643" s="5"/>
      <c r="K643" s="5"/>
      <c r="L643" s="5"/>
      <c r="M643" s="5"/>
      <c r="N643" s="4"/>
      <c r="O643" s="4"/>
      <c r="P643" s="4"/>
      <c r="Q643" s="5"/>
      <c r="R643" s="5"/>
      <c r="S643" s="5"/>
      <c r="T643" s="5"/>
      <c r="U643" s="5"/>
      <c r="V643" s="82"/>
    </row>
    <row r="644" customFormat="false" ht="13.5" hidden="false" customHeight="true" outlineLevel="0" collapsed="false">
      <c r="A644" s="68"/>
      <c r="B644" s="69"/>
      <c r="C644" s="5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73" t="str">
        <f aca="false">IFERROR((N643-N642)/N642,"")</f>
        <v/>
      </c>
      <c r="O644" s="73" t="str">
        <f aca="false">IFERROR((O643-O642)/O642,"")</f>
        <v/>
      </c>
      <c r="P644" s="73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3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N646" s="4"/>
      <c r="O646" s="4"/>
      <c r="P646" s="4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5" t="s">
        <v>548</v>
      </c>
      <c r="D647" s="86"/>
      <c r="E647" s="81"/>
      <c r="F647" s="5"/>
      <c r="G647" s="5"/>
      <c r="H647" s="5"/>
      <c r="I647" s="5"/>
      <c r="J647" s="5"/>
      <c r="K647" s="5"/>
      <c r="L647" s="5"/>
      <c r="M647" s="5"/>
      <c r="N647" s="4"/>
      <c r="O647" s="4"/>
      <c r="P647" s="4"/>
      <c r="Q647" s="5"/>
      <c r="R647" s="5"/>
      <c r="S647" s="5"/>
      <c r="T647" s="5"/>
      <c r="U647" s="5"/>
      <c r="V647" s="82"/>
    </row>
    <row r="648" customFormat="false" ht="13.5" hidden="false" customHeight="true" outlineLevel="0" collapsed="false">
      <c r="A648" s="68"/>
      <c r="B648" s="69"/>
      <c r="C648" s="5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73" t="str">
        <f aca="false">IFERROR((N647-N646)/N646,"")</f>
        <v/>
      </c>
      <c r="O648" s="73" t="str">
        <f aca="false">IFERROR((O647-O646)/O646,"")</f>
        <v/>
      </c>
      <c r="P648" s="73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3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N650" s="4"/>
      <c r="O650" s="4"/>
      <c r="P650" s="4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5" t="s">
        <v>548</v>
      </c>
      <c r="D651" s="86"/>
      <c r="E651" s="81"/>
      <c r="F651" s="5"/>
      <c r="G651" s="5"/>
      <c r="H651" s="5"/>
      <c r="I651" s="5"/>
      <c r="J651" s="5"/>
      <c r="K651" s="5"/>
      <c r="L651" s="5"/>
      <c r="M651" s="5"/>
      <c r="N651" s="4"/>
      <c r="O651" s="4"/>
      <c r="P651" s="4"/>
      <c r="Q651" s="5"/>
      <c r="R651" s="5"/>
      <c r="S651" s="5"/>
      <c r="T651" s="5"/>
      <c r="U651" s="5"/>
      <c r="V651" s="82"/>
    </row>
    <row r="652" customFormat="false" ht="13.5" hidden="false" customHeight="true" outlineLevel="0" collapsed="false">
      <c r="A652" s="68"/>
      <c r="B652" s="69"/>
      <c r="C652" s="5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73" t="str">
        <f aca="false">IFERROR((N651-N650)/N650,"")</f>
        <v/>
      </c>
      <c r="O652" s="73" t="str">
        <f aca="false">IFERROR((O651-O650)/O650,"")</f>
        <v/>
      </c>
      <c r="P652" s="73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3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N654" s="4"/>
      <c r="O654" s="4"/>
      <c r="P654" s="4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5" t="s">
        <v>548</v>
      </c>
      <c r="D655" s="86"/>
      <c r="E655" s="81"/>
      <c r="F655" s="5"/>
      <c r="G655" s="5"/>
      <c r="H655" s="5"/>
      <c r="I655" s="5"/>
      <c r="J655" s="5"/>
      <c r="K655" s="5"/>
      <c r="L655" s="5"/>
      <c r="M655" s="5"/>
      <c r="N655" s="4"/>
      <c r="O655" s="4"/>
      <c r="P655" s="4"/>
      <c r="Q655" s="5"/>
      <c r="R655" s="5"/>
      <c r="S655" s="5"/>
      <c r="T655" s="5"/>
      <c r="U655" s="5"/>
      <c r="V655" s="82"/>
    </row>
    <row r="656" customFormat="false" ht="13.5" hidden="false" customHeight="true" outlineLevel="0" collapsed="false">
      <c r="A656" s="68"/>
      <c r="B656" s="69"/>
      <c r="C656" s="5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73" t="str">
        <f aca="false">IFERROR((N655-N654)/N654,"")</f>
        <v/>
      </c>
      <c r="O656" s="73" t="str">
        <f aca="false">IFERROR((O655-O654)/O654,"")</f>
        <v/>
      </c>
      <c r="P656" s="73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3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N658" s="4"/>
      <c r="O658" s="4"/>
      <c r="P658" s="4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5" t="s">
        <v>548</v>
      </c>
      <c r="D659" s="86"/>
      <c r="E659" s="81"/>
      <c r="F659" s="5"/>
      <c r="G659" s="5"/>
      <c r="H659" s="5"/>
      <c r="I659" s="5"/>
      <c r="J659" s="5"/>
      <c r="K659" s="5"/>
      <c r="L659" s="5"/>
      <c r="M659" s="5"/>
      <c r="N659" s="4"/>
      <c r="O659" s="4"/>
      <c r="P659" s="4"/>
      <c r="Q659" s="5"/>
      <c r="R659" s="5"/>
      <c r="S659" s="5"/>
      <c r="T659" s="5"/>
      <c r="U659" s="5"/>
      <c r="V659" s="82"/>
    </row>
    <row r="660" customFormat="false" ht="13.5" hidden="false" customHeight="true" outlineLevel="0" collapsed="false">
      <c r="A660" s="68"/>
      <c r="B660" s="69"/>
      <c r="C660" s="5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73" t="str">
        <f aca="false">IFERROR((N659-N658)/N658,"")</f>
        <v/>
      </c>
      <c r="O660" s="73" t="str">
        <f aca="false">IFERROR((O659-O658)/O658,"")</f>
        <v/>
      </c>
      <c r="P660" s="73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3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N662" s="4"/>
      <c r="O662" s="4"/>
      <c r="P662" s="4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5" t="s">
        <v>548</v>
      </c>
      <c r="D663" s="86"/>
      <c r="E663" s="81"/>
      <c r="F663" s="5"/>
      <c r="G663" s="5"/>
      <c r="H663" s="5"/>
      <c r="I663" s="5"/>
      <c r="J663" s="5"/>
      <c r="K663" s="5"/>
      <c r="L663" s="5"/>
      <c r="M663" s="5"/>
      <c r="N663" s="4"/>
      <c r="O663" s="4"/>
      <c r="P663" s="4"/>
      <c r="Q663" s="5"/>
      <c r="R663" s="5"/>
      <c r="S663" s="5"/>
      <c r="T663" s="5"/>
      <c r="U663" s="5"/>
      <c r="V663" s="82"/>
    </row>
    <row r="664" customFormat="false" ht="13.5" hidden="false" customHeight="true" outlineLevel="0" collapsed="false">
      <c r="A664" s="68"/>
      <c r="B664" s="69"/>
      <c r="C664" s="5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73" t="str">
        <f aca="false">IFERROR((N663-N662)/N662,"")</f>
        <v/>
      </c>
      <c r="O664" s="73" t="str">
        <f aca="false">IFERROR((O663-O662)/O662,"")</f>
        <v/>
      </c>
      <c r="P664" s="73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3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N666" s="4"/>
      <c r="O666" s="4"/>
      <c r="P666" s="4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5" t="s">
        <v>548</v>
      </c>
      <c r="D667" s="86"/>
      <c r="E667" s="81"/>
      <c r="F667" s="5"/>
      <c r="G667" s="5"/>
      <c r="H667" s="5"/>
      <c r="I667" s="5"/>
      <c r="J667" s="5"/>
      <c r="K667" s="5"/>
      <c r="L667" s="5"/>
      <c r="M667" s="5"/>
      <c r="N667" s="4"/>
      <c r="O667" s="4"/>
      <c r="P667" s="4"/>
      <c r="Q667" s="5"/>
      <c r="R667" s="5"/>
      <c r="S667" s="5"/>
      <c r="T667" s="5"/>
      <c r="U667" s="5"/>
      <c r="V667" s="82"/>
    </row>
    <row r="668" customFormat="false" ht="13.5" hidden="false" customHeight="true" outlineLevel="0" collapsed="false">
      <c r="A668" s="68"/>
      <c r="B668" s="69"/>
      <c r="C668" s="5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73" t="str">
        <f aca="false">IFERROR((N667-N666)/N666,"")</f>
        <v/>
      </c>
      <c r="O668" s="73" t="str">
        <f aca="false">IFERROR((O667-O666)/O666,"")</f>
        <v/>
      </c>
      <c r="P668" s="73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3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N670" s="4"/>
      <c r="O670" s="4"/>
      <c r="P670" s="4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5" t="s">
        <v>548</v>
      </c>
      <c r="D671" s="86"/>
      <c r="E671" s="81"/>
      <c r="F671" s="5"/>
      <c r="G671" s="5"/>
      <c r="H671" s="5"/>
      <c r="I671" s="5"/>
      <c r="J671" s="5"/>
      <c r="K671" s="5"/>
      <c r="L671" s="5"/>
      <c r="M671" s="5"/>
      <c r="N671" s="4"/>
      <c r="O671" s="4"/>
      <c r="P671" s="4"/>
      <c r="Q671" s="5"/>
      <c r="R671" s="5"/>
      <c r="S671" s="5"/>
      <c r="T671" s="5"/>
      <c r="U671" s="5"/>
      <c r="V671" s="82"/>
    </row>
    <row r="672" customFormat="false" ht="13.5" hidden="false" customHeight="true" outlineLevel="0" collapsed="false">
      <c r="A672" s="68"/>
      <c r="B672" s="69"/>
      <c r="C672" s="5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73" t="str">
        <f aca="false">IFERROR((N671-N670)/N670,"")</f>
        <v/>
      </c>
      <c r="O672" s="73" t="str">
        <f aca="false">IFERROR((O671-O670)/O670,"")</f>
        <v/>
      </c>
      <c r="P672" s="73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3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N674" s="4"/>
      <c r="O674" s="4"/>
      <c r="P674" s="4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5" t="s">
        <v>548</v>
      </c>
      <c r="D675" s="86"/>
      <c r="E675" s="81"/>
      <c r="F675" s="5"/>
      <c r="G675" s="5"/>
      <c r="H675" s="5"/>
      <c r="I675" s="5"/>
      <c r="J675" s="5"/>
      <c r="K675" s="5"/>
      <c r="L675" s="5"/>
      <c r="M675" s="5"/>
      <c r="N675" s="4"/>
      <c r="O675" s="4"/>
      <c r="P675" s="4"/>
      <c r="Q675" s="5"/>
      <c r="R675" s="5"/>
      <c r="S675" s="5"/>
      <c r="T675" s="5"/>
      <c r="U675" s="5"/>
      <c r="V675" s="82"/>
    </row>
    <row r="676" customFormat="false" ht="13.5" hidden="false" customHeight="true" outlineLevel="0" collapsed="false">
      <c r="A676" s="68"/>
      <c r="B676" s="69"/>
      <c r="C676" s="5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73" t="str">
        <f aca="false">IFERROR((N675-N674)/N674,"")</f>
        <v/>
      </c>
      <c r="O676" s="73" t="str">
        <f aca="false">IFERROR((O675-O674)/O674,"")</f>
        <v/>
      </c>
      <c r="P676" s="73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3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N678" s="4"/>
      <c r="O678" s="4"/>
      <c r="P678" s="4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5" t="s">
        <v>548</v>
      </c>
      <c r="D679" s="86"/>
      <c r="E679" s="81"/>
      <c r="F679" s="5"/>
      <c r="G679" s="5"/>
      <c r="H679" s="5"/>
      <c r="I679" s="5"/>
      <c r="J679" s="5"/>
      <c r="K679" s="5"/>
      <c r="L679" s="5"/>
      <c r="M679" s="5"/>
      <c r="N679" s="4"/>
      <c r="O679" s="4"/>
      <c r="P679" s="4"/>
      <c r="Q679" s="5"/>
      <c r="R679" s="5"/>
      <c r="S679" s="5"/>
      <c r="T679" s="5"/>
      <c r="U679" s="5"/>
      <c r="V679" s="82"/>
    </row>
    <row r="680" customFormat="false" ht="13.5" hidden="false" customHeight="true" outlineLevel="0" collapsed="false">
      <c r="A680" s="68"/>
      <c r="B680" s="69"/>
      <c r="C680" s="5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73" t="str">
        <f aca="false">IFERROR((N679-N678)/N678,"")</f>
        <v/>
      </c>
      <c r="O680" s="73" t="str">
        <f aca="false">IFERROR((O679-O678)/O678,"")</f>
        <v/>
      </c>
      <c r="P680" s="73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3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N682" s="4"/>
      <c r="O682" s="4"/>
      <c r="P682" s="4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5" t="s">
        <v>548</v>
      </c>
      <c r="D683" s="86"/>
      <c r="E683" s="81"/>
      <c r="F683" s="5"/>
      <c r="G683" s="5"/>
      <c r="H683" s="5"/>
      <c r="I683" s="5"/>
      <c r="J683" s="5"/>
      <c r="K683" s="5"/>
      <c r="L683" s="5"/>
      <c r="M683" s="5"/>
      <c r="N683" s="4"/>
      <c r="O683" s="4"/>
      <c r="P683" s="4"/>
      <c r="Q683" s="5"/>
      <c r="R683" s="5"/>
      <c r="S683" s="5"/>
      <c r="T683" s="5"/>
      <c r="U683" s="5"/>
      <c r="V683" s="82"/>
    </row>
    <row r="684" customFormat="false" ht="13.5" hidden="false" customHeight="true" outlineLevel="0" collapsed="false">
      <c r="A684" s="68"/>
      <c r="B684" s="69"/>
      <c r="C684" s="5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73" t="str">
        <f aca="false">IFERROR((N683-N682)/N682,"")</f>
        <v/>
      </c>
      <c r="O684" s="73" t="str">
        <f aca="false">IFERROR((O683-O682)/O682,"")</f>
        <v/>
      </c>
      <c r="P684" s="73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3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N686" s="4"/>
      <c r="O686" s="4"/>
      <c r="P686" s="4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5" t="s">
        <v>548</v>
      </c>
      <c r="D687" s="86"/>
      <c r="E687" s="81"/>
      <c r="F687" s="5"/>
      <c r="G687" s="5"/>
      <c r="H687" s="5"/>
      <c r="I687" s="5"/>
      <c r="J687" s="5"/>
      <c r="K687" s="5"/>
      <c r="L687" s="5"/>
      <c r="M687" s="5"/>
      <c r="N687" s="4"/>
      <c r="O687" s="4"/>
      <c r="P687" s="4"/>
      <c r="Q687" s="5"/>
      <c r="R687" s="5"/>
      <c r="S687" s="5"/>
      <c r="T687" s="5"/>
      <c r="U687" s="5"/>
      <c r="V687" s="82"/>
    </row>
    <row r="688" customFormat="false" ht="13.5" hidden="false" customHeight="true" outlineLevel="0" collapsed="false">
      <c r="A688" s="68"/>
      <c r="B688" s="69"/>
      <c r="C688" s="5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73" t="str">
        <f aca="false">IFERROR((N687-N686)/N686,"")</f>
        <v/>
      </c>
      <c r="O688" s="73" t="str">
        <f aca="false">IFERROR((O687-O686)/O686,"")</f>
        <v/>
      </c>
      <c r="P688" s="73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3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N690" s="4"/>
      <c r="O690" s="4"/>
      <c r="P690" s="4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5" t="s">
        <v>548</v>
      </c>
      <c r="D691" s="86"/>
      <c r="E691" s="81"/>
      <c r="F691" s="5"/>
      <c r="G691" s="5"/>
      <c r="H691" s="5"/>
      <c r="I691" s="5"/>
      <c r="J691" s="5"/>
      <c r="K691" s="5"/>
      <c r="L691" s="5"/>
      <c r="M691" s="5"/>
      <c r="N691" s="4"/>
      <c r="O691" s="4"/>
      <c r="P691" s="4"/>
      <c r="Q691" s="5"/>
      <c r="R691" s="5"/>
      <c r="S691" s="5"/>
      <c r="T691" s="5"/>
      <c r="U691" s="5"/>
      <c r="V691" s="82"/>
    </row>
    <row r="692" customFormat="false" ht="13.5" hidden="false" customHeight="true" outlineLevel="0" collapsed="false">
      <c r="A692" s="68"/>
      <c r="B692" s="69"/>
      <c r="C692" s="5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73" t="str">
        <f aca="false">IFERROR((N691-N690)/N690,"")</f>
        <v/>
      </c>
      <c r="O692" s="73" t="str">
        <f aca="false">IFERROR((O691-O690)/O690,"")</f>
        <v/>
      </c>
      <c r="P692" s="73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3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N694" s="4"/>
      <c r="O694" s="4"/>
      <c r="P694" s="4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5" t="s">
        <v>548</v>
      </c>
      <c r="D695" s="86"/>
      <c r="E695" s="81"/>
      <c r="F695" s="5"/>
      <c r="G695" s="5"/>
      <c r="H695" s="5"/>
      <c r="I695" s="5"/>
      <c r="J695" s="5"/>
      <c r="K695" s="5"/>
      <c r="L695" s="5"/>
      <c r="M695" s="5"/>
      <c r="N695" s="4"/>
      <c r="O695" s="4"/>
      <c r="P695" s="4"/>
      <c r="Q695" s="5"/>
      <c r="R695" s="5"/>
      <c r="S695" s="5"/>
      <c r="T695" s="5"/>
      <c r="U695" s="5"/>
      <c r="V695" s="82"/>
    </row>
    <row r="696" customFormat="false" ht="13.5" hidden="false" customHeight="true" outlineLevel="0" collapsed="false">
      <c r="A696" s="68"/>
      <c r="B696" s="69"/>
      <c r="C696" s="5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73" t="str">
        <f aca="false">IFERROR((N695-N694)/N694,"")</f>
        <v/>
      </c>
      <c r="O696" s="73" t="str">
        <f aca="false">IFERROR((O695-O694)/O694,"")</f>
        <v/>
      </c>
      <c r="P696" s="73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3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N698" s="4"/>
      <c r="O698" s="4"/>
      <c r="P698" s="4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5" t="s">
        <v>548</v>
      </c>
      <c r="D699" s="86"/>
      <c r="E699" s="81"/>
      <c r="F699" s="5"/>
      <c r="G699" s="5"/>
      <c r="H699" s="5"/>
      <c r="I699" s="5"/>
      <c r="J699" s="5"/>
      <c r="K699" s="5"/>
      <c r="L699" s="5"/>
      <c r="M699" s="5"/>
      <c r="N699" s="4"/>
      <c r="O699" s="4"/>
      <c r="P699" s="4"/>
      <c r="Q699" s="5"/>
      <c r="R699" s="5"/>
      <c r="S699" s="5"/>
      <c r="T699" s="5"/>
      <c r="U699" s="5"/>
      <c r="V699" s="82"/>
    </row>
    <row r="700" customFormat="false" ht="13.5" hidden="false" customHeight="true" outlineLevel="0" collapsed="false">
      <c r="A700" s="68"/>
      <c r="B700" s="69"/>
      <c r="C700" s="5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73" t="str">
        <f aca="false">IFERROR((N699-N698)/N698,"")</f>
        <v/>
      </c>
      <c r="O700" s="73" t="str">
        <f aca="false">IFERROR((O699-O698)/O698,"")</f>
        <v/>
      </c>
      <c r="P700" s="73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3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N702" s="4"/>
      <c r="O702" s="4"/>
      <c r="P702" s="4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5" t="s">
        <v>548</v>
      </c>
      <c r="D703" s="86"/>
      <c r="E703" s="81"/>
      <c r="F703" s="5"/>
      <c r="G703" s="5"/>
      <c r="H703" s="5"/>
      <c r="I703" s="5"/>
      <c r="J703" s="5"/>
      <c r="K703" s="5"/>
      <c r="L703" s="5"/>
      <c r="M703" s="5"/>
      <c r="N703" s="4"/>
      <c r="O703" s="4"/>
      <c r="P703" s="4"/>
      <c r="Q703" s="5"/>
      <c r="R703" s="5"/>
      <c r="S703" s="5"/>
      <c r="T703" s="5"/>
      <c r="U703" s="5"/>
      <c r="V703" s="82"/>
    </row>
    <row r="704" customFormat="false" ht="13.5" hidden="false" customHeight="true" outlineLevel="0" collapsed="false">
      <c r="A704" s="68"/>
      <c r="B704" s="69"/>
      <c r="C704" s="5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73" t="str">
        <f aca="false">IFERROR((N703-N702)/N702,"")</f>
        <v/>
      </c>
      <c r="O704" s="73" t="str">
        <f aca="false">IFERROR((O703-O702)/O702,"")</f>
        <v/>
      </c>
      <c r="P704" s="73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3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N706" s="4"/>
      <c r="O706" s="4"/>
      <c r="P706" s="4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5" t="s">
        <v>548</v>
      </c>
      <c r="D707" s="86"/>
      <c r="E707" s="81"/>
      <c r="F707" s="5"/>
      <c r="G707" s="5"/>
      <c r="H707" s="5"/>
      <c r="I707" s="5"/>
      <c r="J707" s="5"/>
      <c r="K707" s="5"/>
      <c r="L707" s="5"/>
      <c r="M707" s="5"/>
      <c r="N707" s="4"/>
      <c r="O707" s="4"/>
      <c r="P707" s="4"/>
      <c r="Q707" s="5"/>
      <c r="R707" s="5"/>
      <c r="S707" s="5"/>
      <c r="T707" s="5"/>
      <c r="U707" s="5"/>
      <c r="V707" s="82"/>
    </row>
    <row r="708" customFormat="false" ht="13.5" hidden="false" customHeight="true" outlineLevel="0" collapsed="false">
      <c r="A708" s="68"/>
      <c r="B708" s="69"/>
      <c r="C708" s="5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73" t="str">
        <f aca="false">IFERROR((N707-N706)/N706,"")</f>
        <v/>
      </c>
      <c r="O708" s="73" t="str">
        <f aca="false">IFERROR((O707-O706)/O706,"")</f>
        <v/>
      </c>
      <c r="P708" s="73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3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71" t="n">
        <v>46126</v>
      </c>
      <c r="E710" s="72" t="n">
        <v>0.625</v>
      </c>
      <c r="F710" s="70" t="n">
        <v>431</v>
      </c>
      <c r="G710" s="70" t="n">
        <v>55</v>
      </c>
      <c r="H710" s="70" t="n">
        <v>55</v>
      </c>
      <c r="I710" s="70" t="n">
        <v>157</v>
      </c>
      <c r="J710" s="70" t="n">
        <v>164</v>
      </c>
      <c r="K710" s="5" t="n">
        <v>39</v>
      </c>
      <c r="L710" s="5" t="n">
        <v>6</v>
      </c>
      <c r="M710" s="5" t="n">
        <v>10</v>
      </c>
      <c r="N710" s="5" t="n">
        <v>7</v>
      </c>
      <c r="O710" s="5" t="n">
        <v>18</v>
      </c>
      <c r="P710" s="5" t="n">
        <v>30</v>
      </c>
      <c r="Q710" s="5" t="n">
        <v>8</v>
      </c>
      <c r="R710" s="5" t="n">
        <v>129</v>
      </c>
      <c r="S710" s="5" t="n">
        <v>20</v>
      </c>
      <c r="T710" s="5" t="n">
        <v>15</v>
      </c>
      <c r="U710" s="5" t="n">
        <v>136</v>
      </c>
      <c r="V710" s="5" t="n">
        <v>13</v>
      </c>
    </row>
    <row r="711" customFormat="false" ht="13.5" hidden="false" customHeight="true" outlineLevel="0" collapsed="false">
      <c r="A711" s="68"/>
      <c r="B711" s="69"/>
      <c r="C711" s="5" t="s">
        <v>548</v>
      </c>
      <c r="D711" s="71"/>
      <c r="E711" s="71"/>
      <c r="F711" s="5" t="n">
        <v>428</v>
      </c>
      <c r="G711" s="5" t="n">
        <v>46</v>
      </c>
      <c r="H711" s="5" t="n">
        <v>55</v>
      </c>
      <c r="I711" s="5" t="n">
        <v>159</v>
      </c>
      <c r="J711" s="5" t="n">
        <v>168</v>
      </c>
      <c r="K711" s="5" t="n">
        <v>30</v>
      </c>
      <c r="L711" s="5" t="n">
        <v>3</v>
      </c>
      <c r="M711" s="5" t="n">
        <v>13</v>
      </c>
      <c r="N711" s="5" t="n">
        <v>7</v>
      </c>
      <c r="O711" s="5" t="n">
        <v>17</v>
      </c>
      <c r="P711" s="5" t="n">
        <v>31</v>
      </c>
      <c r="Q711" s="5" t="n">
        <v>8</v>
      </c>
      <c r="R711" s="5" t="n">
        <v>131</v>
      </c>
      <c r="S711" s="5" t="n">
        <v>20</v>
      </c>
      <c r="T711" s="5" t="n">
        <v>15</v>
      </c>
      <c r="U711" s="5" t="n">
        <v>140</v>
      </c>
      <c r="V711" s="5" t="n">
        <v>13</v>
      </c>
    </row>
    <row r="712" customFormat="false" ht="13.5" hidden="false" customHeight="true" outlineLevel="0" collapsed="false">
      <c r="A712" s="68"/>
      <c r="B712" s="69"/>
      <c r="C712" s="5" t="s">
        <v>549</v>
      </c>
      <c r="D712" s="71"/>
      <c r="E712" s="71"/>
      <c r="F712" s="73" t="n">
        <f aca="false">IFERROR((F711-F710)/F710,"")</f>
        <v>-0.00696055684454756</v>
      </c>
      <c r="G712" s="73" t="n">
        <f aca="false">IFERROR((G711-G710)/G710,"")</f>
        <v>-0.163636363636364</v>
      </c>
      <c r="H712" s="73" t="n">
        <f aca="false">IFERROR((H711-H710)/H710,"")</f>
        <v>0</v>
      </c>
      <c r="I712" s="73" t="n">
        <f aca="false">IFERROR((I711-I710)/I710,"")</f>
        <v>0.0127388535031847</v>
      </c>
      <c r="J712" s="73" t="n">
        <f aca="false">IFERROR((J711-J710)/J710,"")</f>
        <v>0.024390243902439</v>
      </c>
      <c r="K712" s="73" t="n">
        <f aca="false">IFERROR((K711-K710)/K710,"")</f>
        <v>-0.230769230769231</v>
      </c>
      <c r="L712" s="73" t="n">
        <f aca="false">IFERROR((L711-L710)/L710,"")</f>
        <v>-0.5</v>
      </c>
      <c r="M712" s="73" t="n">
        <f aca="false">IFERROR((M711-M710)/M710,"")</f>
        <v>0.3</v>
      </c>
      <c r="N712" s="73" t="n">
        <f aca="false">IFERROR((N711-N710)/N710,"")</f>
        <v>0</v>
      </c>
      <c r="O712" s="73" t="n">
        <f aca="false">IFERROR((O711-O710)/O710,"")</f>
        <v>-0.0555555555555556</v>
      </c>
      <c r="P712" s="73" t="n">
        <f aca="false">IFERROR((P711-P710)/P710,"")</f>
        <v>0.0333333333333333</v>
      </c>
      <c r="Q712" s="73" t="n">
        <f aca="false">IFERROR((Q711-Q710)/Q710,"")</f>
        <v>0</v>
      </c>
      <c r="R712" s="73" t="n">
        <f aca="false">IFERROR((R711-R710)/R710,"")</f>
        <v>0.0155038759689922</v>
      </c>
      <c r="S712" s="73" t="n">
        <f aca="false">IFERROR((S711-S710)/S710,"")</f>
        <v>0</v>
      </c>
      <c r="T712" s="73" t="n">
        <f aca="false">IFERROR((T711-T710)/T710,"")</f>
        <v>0</v>
      </c>
      <c r="U712" s="73" t="n">
        <f aca="false">IFERROR((U711-U710)/U710,"")</f>
        <v>0.0294117647058824</v>
      </c>
      <c r="V712" s="73" t="n">
        <f aca="false">IFERROR((V711-V710)/V710,"")</f>
        <v>0</v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71"/>
      <c r="E713" s="71"/>
      <c r="F713" s="76" t="n">
        <f aca="false">IFERROR(SQRT(2*(F711-F710)^2/(F711+F710)),"")</f>
        <v>0.144757032196014</v>
      </c>
      <c r="G713" s="76" t="n">
        <f aca="false">IFERROR(SQRT(2*(G711-G710)^2/(G711+G710)),"")</f>
        <v>1.26647558051453</v>
      </c>
      <c r="H713" s="76" t="n">
        <f aca="false">IFERROR(SQRT(2*(H711-H710)^2/(H711+H710)),"")</f>
        <v>0</v>
      </c>
      <c r="I713" s="76" t="n">
        <f aca="false">IFERROR(SQRT(2*(I711-I710)^2/(I711+I710)),"")</f>
        <v>0.159111456835146</v>
      </c>
      <c r="J713" s="76" t="n">
        <f aca="false">IFERROR(SQRT(2*(J711-J710)^2/(J711+J710)),"")</f>
        <v>0.310460210282533</v>
      </c>
      <c r="K713" s="76" t="n">
        <f aca="false">IFERROR(SQRT(2*(K711-K710)^2/(K711+K710)),"")</f>
        <v>1.53226175536575</v>
      </c>
      <c r="L713" s="76" t="n">
        <f aca="false">IFERROR(SQRT(2*(L711-L710)^2/(L711+L710)),"")</f>
        <v>1.4142135623731</v>
      </c>
      <c r="M713" s="76" t="n">
        <f aca="false">IFERROR(SQRT(2*(M711-M710)^2/(M711+M710)),"")</f>
        <v>0.884651736929383</v>
      </c>
      <c r="N713" s="83" t="n">
        <f aca="false">IFERROR(SQRT(2*(N711-N710)^2/(N711+N710)),"")</f>
        <v>0</v>
      </c>
      <c r="O713" s="83" t="n">
        <f aca="false">IFERROR(SQRT(2*(O711-O710)^2/(O711+O710)),"")</f>
        <v>0.239045721866879</v>
      </c>
      <c r="P713" s="83" t="n">
        <f aca="false">IFERROR(SQRT(2*(P711-P710)^2/(P711+P710)),"")</f>
        <v>0.181071492085037</v>
      </c>
      <c r="Q713" s="76" t="n">
        <f aca="false">IFERROR(SQRT(2*(Q711-Q710)^2/(Q711+Q710)),"")</f>
        <v>0</v>
      </c>
      <c r="R713" s="76" t="n">
        <f aca="false">IFERROR(SQRT(2*(R711-R710)^2/(R711+R710)),"")</f>
        <v>0.175411603861406</v>
      </c>
      <c r="S713" s="76" t="n">
        <f aca="false">IFERROR(SQRT(2*(S711-S710)^2/(S711+S710)),"")</f>
        <v>0</v>
      </c>
      <c r="T713" s="76" t="n">
        <f aca="false">IFERROR(SQRT(2*(T711-T710)^2/(T711+T710)),"")</f>
        <v>0</v>
      </c>
      <c r="U713" s="76" t="n">
        <f aca="false">IFERROR(SQRT(2*(U711-U710)^2/(U711+U710)),"")</f>
        <v>0.340502612303499</v>
      </c>
      <c r="V713" s="78" t="n">
        <f aca="false">IFERROR(SQRT(2*(V711-V710)^2/(V711+V710)),"")</f>
        <v>0</v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71" t="n">
        <v>46126</v>
      </c>
      <c r="E714" s="72" t="n">
        <v>0.666666666666667</v>
      </c>
      <c r="F714" s="70" t="n">
        <v>601</v>
      </c>
      <c r="G714" s="70" t="n">
        <v>90</v>
      </c>
      <c r="H714" s="70" t="n">
        <v>60</v>
      </c>
      <c r="I714" s="70" t="n">
        <v>181</v>
      </c>
      <c r="J714" s="70" t="n">
        <v>270</v>
      </c>
      <c r="K714" s="5" t="n">
        <v>45</v>
      </c>
      <c r="L714" s="5" t="n">
        <v>25</v>
      </c>
      <c r="M714" s="5" t="n">
        <v>20</v>
      </c>
      <c r="N714" s="5" t="n">
        <v>16</v>
      </c>
      <c r="O714" s="5" t="n">
        <v>32</v>
      </c>
      <c r="P714" s="5" t="n">
        <v>12</v>
      </c>
      <c r="Q714" s="5" t="n">
        <v>20</v>
      </c>
      <c r="R714" s="5" t="n">
        <v>146</v>
      </c>
      <c r="S714" s="5" t="n">
        <v>15</v>
      </c>
      <c r="T714" s="5" t="n">
        <v>15</v>
      </c>
      <c r="U714" s="5" t="n">
        <v>196</v>
      </c>
      <c r="V714" s="5" t="n">
        <v>59</v>
      </c>
    </row>
    <row r="715" customFormat="false" ht="13.5" hidden="false" customHeight="true" outlineLevel="0" collapsed="false">
      <c r="A715" s="68"/>
      <c r="B715" s="69"/>
      <c r="C715" s="5" t="s">
        <v>548</v>
      </c>
      <c r="D715" s="71"/>
      <c r="E715" s="71"/>
      <c r="F715" s="5" t="n">
        <v>596</v>
      </c>
      <c r="G715" s="5" t="n">
        <v>89</v>
      </c>
      <c r="H715" s="5" t="n">
        <v>62</v>
      </c>
      <c r="I715" s="5" t="n">
        <v>175</v>
      </c>
      <c r="J715" s="5" t="n">
        <v>270</v>
      </c>
      <c r="K715" s="5" t="n">
        <v>41</v>
      </c>
      <c r="L715" s="5" t="n">
        <v>19</v>
      </c>
      <c r="M715" s="5" t="n">
        <v>29</v>
      </c>
      <c r="N715" s="5" t="n">
        <v>16</v>
      </c>
      <c r="O715" s="5" t="n">
        <v>32</v>
      </c>
      <c r="P715" s="5" t="n">
        <v>14</v>
      </c>
      <c r="Q715" s="5" t="n">
        <v>18</v>
      </c>
      <c r="R715" s="5" t="n">
        <v>142</v>
      </c>
      <c r="S715" s="5" t="n">
        <v>15</v>
      </c>
      <c r="T715" s="5" t="n">
        <v>13</v>
      </c>
      <c r="U715" s="5" t="n">
        <v>196</v>
      </c>
      <c r="V715" s="5" t="n">
        <v>61</v>
      </c>
    </row>
    <row r="716" customFormat="false" ht="13.5" hidden="false" customHeight="true" outlineLevel="0" collapsed="false">
      <c r="A716" s="68"/>
      <c r="B716" s="69"/>
      <c r="C716" s="5" t="s">
        <v>549</v>
      </c>
      <c r="D716" s="71"/>
      <c r="E716" s="71"/>
      <c r="F716" s="73" t="n">
        <f aca="false">IFERROR((F715-F714)/F714,"")</f>
        <v>-0.00831946755407654</v>
      </c>
      <c r="G716" s="73" t="n">
        <f aca="false">IFERROR((G715-G714)/G714,"")</f>
        <v>-0.0111111111111111</v>
      </c>
      <c r="H716" s="73" t="n">
        <f aca="false">IFERROR((H715-H714)/H714,"")</f>
        <v>0.0333333333333333</v>
      </c>
      <c r="I716" s="73" t="n">
        <f aca="false">IFERROR((I715-I714)/I714,"")</f>
        <v>-0.0331491712707182</v>
      </c>
      <c r="J716" s="73" t="n">
        <f aca="false">IFERROR((J715-J714)/J714,"")</f>
        <v>0</v>
      </c>
      <c r="K716" s="73" t="n">
        <f aca="false">IFERROR((K715-K714)/K714,"")</f>
        <v>-0.0888888888888889</v>
      </c>
      <c r="L716" s="73" t="n">
        <f aca="false">IFERROR((L715-L714)/L714,"")</f>
        <v>-0.24</v>
      </c>
      <c r="M716" s="73" t="n">
        <f aca="false">IFERROR((M715-M714)/M714,"")</f>
        <v>0.45</v>
      </c>
      <c r="N716" s="73" t="n">
        <f aca="false">IFERROR((N715-N714)/N714,"")</f>
        <v>0</v>
      </c>
      <c r="O716" s="73" t="n">
        <f aca="false">IFERROR((O715-O714)/O714,"")</f>
        <v>0</v>
      </c>
      <c r="P716" s="73" t="n">
        <f aca="false">IFERROR((P715-P714)/P714,"")</f>
        <v>0.166666666666667</v>
      </c>
      <c r="Q716" s="73" t="n">
        <f aca="false">IFERROR((Q715-Q714)/Q714,"")</f>
        <v>-0.1</v>
      </c>
      <c r="R716" s="73" t="n">
        <f aca="false">IFERROR((R715-R714)/R714,"")</f>
        <v>-0.0273972602739726</v>
      </c>
      <c r="S716" s="73" t="n">
        <f aca="false">IFERROR((S715-S714)/S714,"")</f>
        <v>0</v>
      </c>
      <c r="T716" s="73" t="n">
        <f aca="false">IFERROR((T715-T714)/T714,"")</f>
        <v>-0.133333333333333</v>
      </c>
      <c r="U716" s="73" t="n">
        <f aca="false">IFERROR((U715-U714)/U714,"")</f>
        <v>0</v>
      </c>
      <c r="V716" s="73" t="n">
        <f aca="false">IFERROR((V715-V714)/V714,"")</f>
        <v>0.0338983050847458</v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71"/>
      <c r="E717" s="71"/>
      <c r="F717" s="76" t="n">
        <f aca="false">IFERROR(SQRT(2*(F715-F714)^2/(F715+F714)),"")</f>
        <v>0.204379779828322</v>
      </c>
      <c r="G717" s="76" t="n">
        <f aca="false">IFERROR(SQRT(2*(G715-G714)^2/(G715+G714)),"")</f>
        <v>0.105703284516338</v>
      </c>
      <c r="H717" s="76" t="n">
        <f aca="false">IFERROR(SQRT(2*(H715-H714)^2/(H715+H714)),"")</f>
        <v>0.256073759865792</v>
      </c>
      <c r="I717" s="76" t="n">
        <f aca="false">IFERROR(SQRT(2*(I715-I714)^2/(I715+I714)),"")</f>
        <v>0.449719013397517</v>
      </c>
      <c r="J717" s="76" t="n">
        <f aca="false">IFERROR(SQRT(2*(J715-J714)^2/(J715+J714)),"")</f>
        <v>0</v>
      </c>
      <c r="K717" s="76" t="n">
        <f aca="false">IFERROR(SQRT(2*(K715-K714)^2/(K715+K714)),"")</f>
        <v>0.609994281330419</v>
      </c>
      <c r="L717" s="76" t="n">
        <f aca="false">IFERROR(SQRT(2*(L715-L714)^2/(L715+L714)),"")</f>
        <v>1.27920429813366</v>
      </c>
      <c r="M717" s="76" t="n">
        <f aca="false">IFERROR(SQRT(2*(M715-M714)^2/(M715+M714)),"")</f>
        <v>1.81827458019398</v>
      </c>
      <c r="N717" s="83" t="n">
        <f aca="false">IFERROR(SQRT(2*(N715-N714)^2/(N715+N714)),"")</f>
        <v>0</v>
      </c>
      <c r="O717" s="83" t="n">
        <f aca="false">IFERROR(SQRT(2*(O715-O714)^2/(O715+O714)),"")</f>
        <v>0</v>
      </c>
      <c r="P717" s="83" t="n">
        <f aca="false">IFERROR(SQRT(2*(P715-P714)^2/(P715+P714)),"")</f>
        <v>0.554700196225229</v>
      </c>
      <c r="Q717" s="76" t="n">
        <f aca="false">IFERROR(SQRT(2*(Q715-Q714)^2/(Q715+Q714)),"")</f>
        <v>0.458831467741124</v>
      </c>
      <c r="R717" s="76" t="n">
        <f aca="false">IFERROR(SQRT(2*(R715-R714)^2/(R715+R714)),"")</f>
        <v>0.333333333333333</v>
      </c>
      <c r="S717" s="76" t="n">
        <f aca="false">IFERROR(SQRT(2*(S715-S714)^2/(S715+S714)),"")</f>
        <v>0</v>
      </c>
      <c r="T717" s="76" t="n">
        <f aca="false">IFERROR(SQRT(2*(T715-T714)^2/(T715+T714)),"")</f>
        <v>0.534522483824849</v>
      </c>
      <c r="U717" s="76" t="n">
        <f aca="false">IFERROR(SQRT(2*(U715-U714)^2/(U715+U714)),"")</f>
        <v>0</v>
      </c>
      <c r="V717" s="78" t="n">
        <f aca="false">IFERROR(SQRT(2*(V715-V714)^2/(V715+V714)),"")</f>
        <v>0.258198889747161</v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N718" s="4"/>
      <c r="O718" s="4"/>
      <c r="P718" s="4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5" t="s">
        <v>548</v>
      </c>
      <c r="D719" s="86"/>
      <c r="E719" s="81"/>
      <c r="F719" s="5"/>
      <c r="G719" s="5"/>
      <c r="H719" s="5"/>
      <c r="I719" s="5"/>
      <c r="J719" s="5"/>
      <c r="K719" s="5"/>
      <c r="L719" s="5"/>
      <c r="M719" s="5"/>
      <c r="N719" s="4"/>
      <c r="O719" s="4"/>
      <c r="P719" s="4"/>
      <c r="Q719" s="5"/>
      <c r="R719" s="5"/>
      <c r="S719" s="5"/>
      <c r="T719" s="5"/>
      <c r="U719" s="5"/>
      <c r="V719" s="82"/>
    </row>
    <row r="720" customFormat="false" ht="13.5" hidden="false" customHeight="true" outlineLevel="0" collapsed="false">
      <c r="A720" s="68"/>
      <c r="B720" s="69"/>
      <c r="C720" s="5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73" t="str">
        <f aca="false">IFERROR((N719-N718)/N718,"")</f>
        <v/>
      </c>
      <c r="O720" s="73" t="str">
        <f aca="false">IFERROR((O719-O718)/O718,"")</f>
        <v/>
      </c>
      <c r="P720" s="73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3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N722" s="4"/>
      <c r="O722" s="4"/>
      <c r="P722" s="4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5" t="s">
        <v>548</v>
      </c>
      <c r="D723" s="86"/>
      <c r="E723" s="81"/>
      <c r="F723" s="5"/>
      <c r="G723" s="5"/>
      <c r="H723" s="5"/>
      <c r="I723" s="5"/>
      <c r="J723" s="5"/>
      <c r="K723" s="5"/>
      <c r="L723" s="5"/>
      <c r="M723" s="5"/>
      <c r="N723" s="4"/>
      <c r="O723" s="4"/>
      <c r="P723" s="4"/>
      <c r="Q723" s="5"/>
      <c r="R723" s="5"/>
      <c r="S723" s="5"/>
      <c r="T723" s="5"/>
      <c r="U723" s="5"/>
      <c r="V723" s="82"/>
    </row>
    <row r="724" customFormat="false" ht="13.5" hidden="false" customHeight="true" outlineLevel="0" collapsed="false">
      <c r="A724" s="68"/>
      <c r="B724" s="69"/>
      <c r="C724" s="5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73" t="str">
        <f aca="false">IFERROR((N723-N722)/N722,"")</f>
        <v/>
      </c>
      <c r="O724" s="73" t="str">
        <f aca="false">IFERROR((O723-O722)/O722,"")</f>
        <v/>
      </c>
      <c r="P724" s="73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3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N726" s="4"/>
      <c r="O726" s="4"/>
      <c r="P726" s="4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5" t="s">
        <v>548</v>
      </c>
      <c r="D727" s="86"/>
      <c r="E727" s="81"/>
      <c r="F727" s="5"/>
      <c r="G727" s="5"/>
      <c r="H727" s="5"/>
      <c r="I727" s="5"/>
      <c r="J727" s="5"/>
      <c r="K727" s="5"/>
      <c r="L727" s="5"/>
      <c r="M727" s="5"/>
      <c r="N727" s="4"/>
      <c r="O727" s="4"/>
      <c r="P727" s="4"/>
      <c r="Q727" s="5"/>
      <c r="R727" s="5"/>
      <c r="S727" s="5"/>
      <c r="T727" s="5"/>
      <c r="U727" s="5"/>
      <c r="V727" s="82"/>
    </row>
    <row r="728" customFormat="false" ht="13.5" hidden="false" customHeight="true" outlineLevel="0" collapsed="false">
      <c r="A728" s="68"/>
      <c r="B728" s="69"/>
      <c r="C728" s="5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73" t="str">
        <f aca="false">IFERROR((N727-N726)/N726,"")</f>
        <v/>
      </c>
      <c r="O728" s="73" t="str">
        <f aca="false">IFERROR((O727-O726)/O726,"")</f>
        <v/>
      </c>
      <c r="P728" s="73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3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N730" s="4"/>
      <c r="O730" s="4"/>
      <c r="P730" s="4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5" t="s">
        <v>548</v>
      </c>
      <c r="D731" s="86"/>
      <c r="E731" s="81"/>
      <c r="F731" s="5"/>
      <c r="G731" s="5"/>
      <c r="H731" s="5"/>
      <c r="I731" s="5"/>
      <c r="J731" s="5"/>
      <c r="K731" s="5"/>
      <c r="L731" s="5"/>
      <c r="M731" s="5"/>
      <c r="N731" s="4"/>
      <c r="O731" s="4"/>
      <c r="P731" s="4"/>
      <c r="Q731" s="5"/>
      <c r="R731" s="5"/>
      <c r="S731" s="5"/>
      <c r="T731" s="5"/>
      <c r="U731" s="5"/>
      <c r="V731" s="82"/>
    </row>
    <row r="732" customFormat="false" ht="13.5" hidden="false" customHeight="true" outlineLevel="0" collapsed="false">
      <c r="A732" s="68"/>
      <c r="B732" s="69"/>
      <c r="C732" s="5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73" t="str">
        <f aca="false">IFERROR((N731-N730)/N730,"")</f>
        <v/>
      </c>
      <c r="O732" s="73" t="str">
        <f aca="false">IFERROR((O731-O730)/O730,"")</f>
        <v/>
      </c>
      <c r="P732" s="73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3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N734" s="4"/>
      <c r="O734" s="4"/>
      <c r="P734" s="4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5" t="s">
        <v>548</v>
      </c>
      <c r="D735" s="86"/>
      <c r="E735" s="81"/>
      <c r="F735" s="5"/>
      <c r="G735" s="5"/>
      <c r="H735" s="5"/>
      <c r="I735" s="5"/>
      <c r="J735" s="5"/>
      <c r="K735" s="5"/>
      <c r="L735" s="5"/>
      <c r="M735" s="5"/>
      <c r="N735" s="4"/>
      <c r="O735" s="4"/>
      <c r="P735" s="4"/>
      <c r="Q735" s="5"/>
      <c r="R735" s="5"/>
      <c r="S735" s="5"/>
      <c r="T735" s="5"/>
      <c r="U735" s="5"/>
      <c r="V735" s="82"/>
    </row>
    <row r="736" customFormat="false" ht="13.5" hidden="false" customHeight="true" outlineLevel="0" collapsed="false">
      <c r="A736" s="68"/>
      <c r="B736" s="69"/>
      <c r="C736" s="5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73" t="str">
        <f aca="false">IFERROR((N735-N734)/N734,"")</f>
        <v/>
      </c>
      <c r="O736" s="73" t="str">
        <f aca="false">IFERROR((O735-O734)/O734,"")</f>
        <v/>
      </c>
      <c r="P736" s="73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3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N738" s="4"/>
      <c r="O738" s="4"/>
      <c r="P738" s="4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5" t="s">
        <v>548</v>
      </c>
      <c r="D739" s="86"/>
      <c r="E739" s="81"/>
      <c r="F739" s="5"/>
      <c r="G739" s="5"/>
      <c r="H739" s="5"/>
      <c r="I739" s="5"/>
      <c r="J739" s="5"/>
      <c r="K739" s="5"/>
      <c r="L739" s="5"/>
      <c r="M739" s="5"/>
      <c r="N739" s="4"/>
      <c r="O739" s="4"/>
      <c r="P739" s="4"/>
      <c r="Q739" s="5"/>
      <c r="R739" s="5"/>
      <c r="S739" s="5"/>
      <c r="T739" s="5"/>
      <c r="U739" s="5"/>
      <c r="V739" s="82"/>
    </row>
    <row r="740" customFormat="false" ht="13.5" hidden="false" customHeight="true" outlineLevel="0" collapsed="false">
      <c r="A740" s="68"/>
      <c r="B740" s="69"/>
      <c r="C740" s="5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73" t="str">
        <f aca="false">IFERROR((N739-N738)/N738,"")</f>
        <v/>
      </c>
      <c r="O740" s="73" t="str">
        <f aca="false">IFERROR((O739-O738)/O738,"")</f>
        <v/>
      </c>
      <c r="P740" s="73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3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N742" s="4"/>
      <c r="O742" s="4"/>
      <c r="P742" s="4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5" t="s">
        <v>548</v>
      </c>
      <c r="D743" s="86"/>
      <c r="E743" s="81"/>
      <c r="F743" s="5"/>
      <c r="G743" s="5"/>
      <c r="H743" s="5"/>
      <c r="I743" s="5"/>
      <c r="J743" s="5"/>
      <c r="K743" s="5"/>
      <c r="L743" s="5"/>
      <c r="M743" s="5"/>
      <c r="N743" s="4"/>
      <c r="O743" s="4"/>
      <c r="P743" s="4"/>
      <c r="Q743" s="5"/>
      <c r="R743" s="5"/>
      <c r="S743" s="5"/>
      <c r="T743" s="5"/>
      <c r="U743" s="5"/>
      <c r="V743" s="82"/>
    </row>
    <row r="744" customFormat="false" ht="13.5" hidden="false" customHeight="true" outlineLevel="0" collapsed="false">
      <c r="A744" s="68"/>
      <c r="B744" s="69"/>
      <c r="C744" s="5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73" t="str">
        <f aca="false">IFERROR((N743-N742)/N742,"")</f>
        <v/>
      </c>
      <c r="O744" s="73" t="str">
        <f aca="false">IFERROR((O743-O742)/O742,"")</f>
        <v/>
      </c>
      <c r="P744" s="73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3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N746" s="4"/>
      <c r="O746" s="4"/>
      <c r="P746" s="4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5" t="s">
        <v>548</v>
      </c>
      <c r="D747" s="86"/>
      <c r="E747" s="81"/>
      <c r="F747" s="5"/>
      <c r="G747" s="5"/>
      <c r="H747" s="5"/>
      <c r="I747" s="5"/>
      <c r="J747" s="5"/>
      <c r="K747" s="5"/>
      <c r="L747" s="5"/>
      <c r="M747" s="5"/>
      <c r="N747" s="4"/>
      <c r="O747" s="4"/>
      <c r="P747" s="4"/>
      <c r="Q747" s="5"/>
      <c r="R747" s="5"/>
      <c r="S747" s="5"/>
      <c r="T747" s="5"/>
      <c r="U747" s="5"/>
      <c r="V747" s="82"/>
    </row>
    <row r="748" customFormat="false" ht="13.5" hidden="false" customHeight="true" outlineLevel="0" collapsed="false">
      <c r="A748" s="68"/>
      <c r="B748" s="69"/>
      <c r="C748" s="5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73" t="str">
        <f aca="false">IFERROR((N747-N746)/N746,"")</f>
        <v/>
      </c>
      <c r="O748" s="73" t="str">
        <f aca="false">IFERROR((O747-O746)/O746,"")</f>
        <v/>
      </c>
      <c r="P748" s="73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3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N750" s="4"/>
      <c r="O750" s="4"/>
      <c r="P750" s="4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5" t="s">
        <v>548</v>
      </c>
      <c r="D751" s="86"/>
      <c r="E751" s="81"/>
      <c r="F751" s="5"/>
      <c r="G751" s="5"/>
      <c r="H751" s="5"/>
      <c r="I751" s="5"/>
      <c r="J751" s="5"/>
      <c r="K751" s="5"/>
      <c r="L751" s="5"/>
      <c r="M751" s="5"/>
      <c r="N751" s="4"/>
      <c r="O751" s="4"/>
      <c r="P751" s="4"/>
      <c r="Q751" s="5"/>
      <c r="R751" s="5"/>
      <c r="S751" s="5"/>
      <c r="T751" s="5"/>
      <c r="U751" s="5"/>
      <c r="V751" s="82"/>
    </row>
    <row r="752" customFormat="false" ht="13.5" hidden="false" customHeight="true" outlineLevel="0" collapsed="false">
      <c r="A752" s="68"/>
      <c r="B752" s="69"/>
      <c r="C752" s="5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73" t="str">
        <f aca="false">IFERROR((N751-N750)/N750,"")</f>
        <v/>
      </c>
      <c r="O752" s="73" t="str">
        <f aca="false">IFERROR((O751-O750)/O750,"")</f>
        <v/>
      </c>
      <c r="P752" s="73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3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N754" s="4"/>
      <c r="O754" s="4"/>
      <c r="P754" s="4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5" t="s">
        <v>548</v>
      </c>
      <c r="D755" s="86"/>
      <c r="E755" s="81"/>
      <c r="F755" s="5"/>
      <c r="G755" s="5"/>
      <c r="H755" s="5"/>
      <c r="I755" s="5"/>
      <c r="J755" s="5"/>
      <c r="K755" s="5"/>
      <c r="L755" s="5"/>
      <c r="M755" s="5"/>
      <c r="N755" s="4"/>
      <c r="O755" s="4"/>
      <c r="P755" s="4"/>
      <c r="Q755" s="5"/>
      <c r="R755" s="5"/>
      <c r="S755" s="5"/>
      <c r="T755" s="5"/>
      <c r="U755" s="5"/>
      <c r="V755" s="82"/>
    </row>
    <row r="756" customFormat="false" ht="13.5" hidden="false" customHeight="true" outlineLevel="0" collapsed="false">
      <c r="A756" s="68"/>
      <c r="B756" s="69"/>
      <c r="C756" s="5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73" t="str">
        <f aca="false">IFERROR((N755-N754)/N754,"")</f>
        <v/>
      </c>
      <c r="O756" s="73" t="str">
        <f aca="false">IFERROR((O755-O754)/O754,"")</f>
        <v/>
      </c>
      <c r="P756" s="73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3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N758" s="4"/>
      <c r="O758" s="4"/>
      <c r="P758" s="4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5" t="s">
        <v>548</v>
      </c>
      <c r="D759" s="86"/>
      <c r="E759" s="81"/>
      <c r="F759" s="5"/>
      <c r="G759" s="5"/>
      <c r="H759" s="5"/>
      <c r="I759" s="5"/>
      <c r="J759" s="5"/>
      <c r="K759" s="5"/>
      <c r="L759" s="5"/>
      <c r="M759" s="5"/>
      <c r="N759" s="4"/>
      <c r="O759" s="4"/>
      <c r="P759" s="4"/>
      <c r="Q759" s="5"/>
      <c r="R759" s="5"/>
      <c r="S759" s="5"/>
      <c r="T759" s="5"/>
      <c r="U759" s="5"/>
      <c r="V759" s="82"/>
    </row>
    <row r="760" customFormat="false" ht="13.5" hidden="false" customHeight="true" outlineLevel="0" collapsed="false">
      <c r="A760" s="68"/>
      <c r="B760" s="69"/>
      <c r="C760" s="5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73" t="str">
        <f aca="false">IFERROR((N759-N758)/N758,"")</f>
        <v/>
      </c>
      <c r="O760" s="73" t="str">
        <f aca="false">IFERROR((O759-O758)/O758,"")</f>
        <v/>
      </c>
      <c r="P760" s="73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3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N762" s="4"/>
      <c r="O762" s="4"/>
      <c r="P762" s="4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5" t="s">
        <v>548</v>
      </c>
      <c r="D763" s="86"/>
      <c r="E763" s="81"/>
      <c r="F763" s="5"/>
      <c r="G763" s="5"/>
      <c r="H763" s="5"/>
      <c r="I763" s="5"/>
      <c r="J763" s="5"/>
      <c r="K763" s="5"/>
      <c r="L763" s="5"/>
      <c r="M763" s="5"/>
      <c r="N763" s="4"/>
      <c r="O763" s="4"/>
      <c r="P763" s="4"/>
      <c r="Q763" s="5"/>
      <c r="R763" s="5"/>
      <c r="S763" s="5"/>
      <c r="T763" s="5"/>
      <c r="U763" s="5"/>
      <c r="V763" s="82"/>
    </row>
    <row r="764" customFormat="false" ht="13.5" hidden="false" customHeight="true" outlineLevel="0" collapsed="false">
      <c r="A764" s="68"/>
      <c r="B764" s="69"/>
      <c r="C764" s="5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73" t="str">
        <f aca="false">IFERROR((N763-N762)/N762,"")</f>
        <v/>
      </c>
      <c r="O764" s="73" t="str">
        <f aca="false">IFERROR((O763-O762)/O762,"")</f>
        <v/>
      </c>
      <c r="P764" s="73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3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N766" s="4"/>
      <c r="O766" s="4"/>
      <c r="P766" s="4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5" t="s">
        <v>548</v>
      </c>
      <c r="D767" s="86"/>
      <c r="E767" s="81"/>
      <c r="F767" s="5"/>
      <c r="G767" s="5"/>
      <c r="H767" s="5"/>
      <c r="I767" s="5"/>
      <c r="J767" s="5"/>
      <c r="K767" s="5"/>
      <c r="L767" s="5"/>
      <c r="M767" s="5"/>
      <c r="N767" s="4"/>
      <c r="O767" s="4"/>
      <c r="P767" s="4"/>
      <c r="Q767" s="5"/>
      <c r="R767" s="5"/>
      <c r="S767" s="5"/>
      <c r="T767" s="5"/>
      <c r="U767" s="5"/>
      <c r="V767" s="82"/>
    </row>
    <row r="768" customFormat="false" ht="13.5" hidden="false" customHeight="true" outlineLevel="0" collapsed="false">
      <c r="A768" s="68"/>
      <c r="B768" s="69"/>
      <c r="C768" s="5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73" t="str">
        <f aca="false">IFERROR((N767-N766)/N766,"")</f>
        <v/>
      </c>
      <c r="O768" s="73" t="str">
        <f aca="false">IFERROR((O767-O766)/O766,"")</f>
        <v/>
      </c>
      <c r="P768" s="73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3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N770" s="4"/>
      <c r="O770" s="4"/>
      <c r="P770" s="4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5" t="s">
        <v>548</v>
      </c>
      <c r="D771" s="86"/>
      <c r="E771" s="81"/>
      <c r="F771" s="5"/>
      <c r="G771" s="5"/>
      <c r="H771" s="5"/>
      <c r="I771" s="5"/>
      <c r="J771" s="5"/>
      <c r="K771" s="5"/>
      <c r="L771" s="5"/>
      <c r="M771" s="5"/>
      <c r="N771" s="4"/>
      <c r="O771" s="4"/>
      <c r="P771" s="4"/>
      <c r="Q771" s="5"/>
      <c r="R771" s="5"/>
      <c r="S771" s="5"/>
      <c r="T771" s="5"/>
      <c r="U771" s="5"/>
      <c r="V771" s="82"/>
    </row>
    <row r="772" customFormat="false" ht="13.5" hidden="false" customHeight="true" outlineLevel="0" collapsed="false">
      <c r="A772" s="68"/>
      <c r="B772" s="69"/>
      <c r="C772" s="5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73" t="str">
        <f aca="false">IFERROR((N771-N770)/N770,"")</f>
        <v/>
      </c>
      <c r="O772" s="73" t="str">
        <f aca="false">IFERROR((O771-O770)/O770,"")</f>
        <v/>
      </c>
      <c r="P772" s="73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3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N774" s="4"/>
      <c r="O774" s="4"/>
      <c r="P774" s="4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5" t="s">
        <v>548</v>
      </c>
      <c r="D775" s="86"/>
      <c r="E775" s="81"/>
      <c r="F775" s="5"/>
      <c r="G775" s="5"/>
      <c r="H775" s="5"/>
      <c r="I775" s="5"/>
      <c r="J775" s="5"/>
      <c r="K775" s="5"/>
      <c r="L775" s="5"/>
      <c r="M775" s="5"/>
      <c r="N775" s="4"/>
      <c r="O775" s="4"/>
      <c r="P775" s="4"/>
      <c r="Q775" s="5"/>
      <c r="R775" s="5"/>
      <c r="S775" s="5"/>
      <c r="T775" s="5"/>
      <c r="U775" s="5"/>
      <c r="V775" s="82"/>
    </row>
    <row r="776" customFormat="false" ht="13.5" hidden="false" customHeight="true" outlineLevel="0" collapsed="false">
      <c r="A776" s="68"/>
      <c r="B776" s="69"/>
      <c r="C776" s="5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73" t="str">
        <f aca="false">IFERROR((N775-N774)/N774,"")</f>
        <v/>
      </c>
      <c r="O776" s="73" t="str">
        <f aca="false">IFERROR((O775-O774)/O774,"")</f>
        <v/>
      </c>
      <c r="P776" s="73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3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N778" s="4"/>
      <c r="O778" s="4"/>
      <c r="P778" s="4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5" t="s">
        <v>548</v>
      </c>
      <c r="D779" s="86"/>
      <c r="E779" s="81"/>
      <c r="F779" s="5"/>
      <c r="G779" s="5"/>
      <c r="H779" s="5"/>
      <c r="I779" s="5"/>
      <c r="J779" s="5"/>
      <c r="K779" s="5"/>
      <c r="L779" s="5"/>
      <c r="M779" s="5"/>
      <c r="N779" s="4"/>
      <c r="O779" s="4"/>
      <c r="P779" s="4"/>
      <c r="Q779" s="5"/>
      <c r="R779" s="5"/>
      <c r="S779" s="5"/>
      <c r="T779" s="5"/>
      <c r="U779" s="5"/>
      <c r="V779" s="82"/>
    </row>
    <row r="780" customFormat="false" ht="13.5" hidden="false" customHeight="true" outlineLevel="0" collapsed="false">
      <c r="A780" s="68"/>
      <c r="B780" s="69"/>
      <c r="C780" s="5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73" t="str">
        <f aca="false">IFERROR((N779-N778)/N778,"")</f>
        <v/>
      </c>
      <c r="O780" s="73" t="str">
        <f aca="false">IFERROR((O779-O778)/O778,"")</f>
        <v/>
      </c>
      <c r="P780" s="73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3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N782" s="4"/>
      <c r="O782" s="4"/>
      <c r="P782" s="4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5" t="s">
        <v>548</v>
      </c>
      <c r="D783" s="86"/>
      <c r="E783" s="81"/>
      <c r="F783" s="5"/>
      <c r="G783" s="5"/>
      <c r="H783" s="5"/>
      <c r="I783" s="5"/>
      <c r="J783" s="5"/>
      <c r="K783" s="5"/>
      <c r="L783" s="5"/>
      <c r="M783" s="5"/>
      <c r="N783" s="4"/>
      <c r="O783" s="4"/>
      <c r="P783" s="4"/>
      <c r="Q783" s="5"/>
      <c r="R783" s="5"/>
      <c r="S783" s="5"/>
      <c r="T783" s="5"/>
      <c r="U783" s="5"/>
      <c r="V783" s="82"/>
    </row>
    <row r="784" customFormat="false" ht="13.5" hidden="false" customHeight="true" outlineLevel="0" collapsed="false">
      <c r="A784" s="68"/>
      <c r="B784" s="69"/>
      <c r="C784" s="5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73" t="str">
        <f aca="false">IFERROR((N783-N782)/N782,"")</f>
        <v/>
      </c>
      <c r="O784" s="73" t="str">
        <f aca="false">IFERROR((O783-O782)/O782,"")</f>
        <v/>
      </c>
      <c r="P784" s="73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3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N786" s="4"/>
      <c r="O786" s="4"/>
      <c r="P786" s="4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5" t="s">
        <v>548</v>
      </c>
      <c r="D787" s="86"/>
      <c r="E787" s="81"/>
      <c r="F787" s="5"/>
      <c r="G787" s="5"/>
      <c r="H787" s="5"/>
      <c r="I787" s="5"/>
      <c r="J787" s="5"/>
      <c r="K787" s="5"/>
      <c r="L787" s="5"/>
      <c r="M787" s="5"/>
      <c r="N787" s="4"/>
      <c r="O787" s="4"/>
      <c r="P787" s="4"/>
      <c r="Q787" s="5"/>
      <c r="R787" s="5"/>
      <c r="S787" s="5"/>
      <c r="T787" s="5"/>
      <c r="U787" s="5"/>
      <c r="V787" s="82"/>
    </row>
    <row r="788" customFormat="false" ht="13.5" hidden="false" customHeight="true" outlineLevel="0" collapsed="false">
      <c r="A788" s="68"/>
      <c r="B788" s="69"/>
      <c r="C788" s="5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73" t="str">
        <f aca="false">IFERROR((N787-N786)/N786,"")</f>
        <v/>
      </c>
      <c r="O788" s="73" t="str">
        <f aca="false">IFERROR((O787-O786)/O786,"")</f>
        <v/>
      </c>
      <c r="P788" s="73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3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N790" s="4"/>
      <c r="O790" s="4"/>
      <c r="P790" s="4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5" t="s">
        <v>548</v>
      </c>
      <c r="D791" s="86"/>
      <c r="E791" s="81"/>
      <c r="F791" s="5"/>
      <c r="G791" s="5"/>
      <c r="H791" s="5"/>
      <c r="I791" s="5"/>
      <c r="J791" s="5"/>
      <c r="K791" s="5"/>
      <c r="L791" s="5"/>
      <c r="M791" s="5"/>
      <c r="N791" s="4"/>
      <c r="O791" s="4"/>
      <c r="P791" s="4"/>
      <c r="Q791" s="5"/>
      <c r="R791" s="5"/>
      <c r="S791" s="5"/>
      <c r="T791" s="5"/>
      <c r="U791" s="5"/>
      <c r="V791" s="82"/>
    </row>
    <row r="792" customFormat="false" ht="13.5" hidden="false" customHeight="true" outlineLevel="0" collapsed="false">
      <c r="A792" s="68"/>
      <c r="B792" s="69"/>
      <c r="C792" s="5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73" t="str">
        <f aca="false">IFERROR((N791-N790)/N790,"")</f>
        <v/>
      </c>
      <c r="O792" s="73" t="str">
        <f aca="false">IFERROR((O791-O790)/O790,"")</f>
        <v/>
      </c>
      <c r="P792" s="73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3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N794" s="4"/>
      <c r="O794" s="4"/>
      <c r="P794" s="4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5" t="s">
        <v>548</v>
      </c>
      <c r="D795" s="86"/>
      <c r="E795" s="81"/>
      <c r="F795" s="5"/>
      <c r="G795" s="5"/>
      <c r="H795" s="5"/>
      <c r="I795" s="5"/>
      <c r="J795" s="5"/>
      <c r="K795" s="5"/>
      <c r="L795" s="5"/>
      <c r="M795" s="5"/>
      <c r="N795" s="4"/>
      <c r="O795" s="4"/>
      <c r="P795" s="4"/>
      <c r="Q795" s="5"/>
      <c r="R795" s="5"/>
      <c r="S795" s="5"/>
      <c r="T795" s="5"/>
      <c r="U795" s="5"/>
      <c r="V795" s="82"/>
    </row>
    <row r="796" customFormat="false" ht="13.5" hidden="false" customHeight="true" outlineLevel="0" collapsed="false">
      <c r="A796" s="68"/>
      <c r="B796" s="69"/>
      <c r="C796" s="5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73" t="str">
        <f aca="false">IFERROR((N795-N794)/N794,"")</f>
        <v/>
      </c>
      <c r="O796" s="73" t="str">
        <f aca="false">IFERROR((O795-O794)/O794,"")</f>
        <v/>
      </c>
      <c r="P796" s="73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3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N798" s="4"/>
      <c r="O798" s="4"/>
      <c r="P798" s="4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5" t="s">
        <v>548</v>
      </c>
      <c r="D799" s="86"/>
      <c r="E799" s="81"/>
      <c r="F799" s="5"/>
      <c r="G799" s="5"/>
      <c r="H799" s="5"/>
      <c r="I799" s="5"/>
      <c r="J799" s="5"/>
      <c r="K799" s="5"/>
      <c r="L799" s="5"/>
      <c r="M799" s="5"/>
      <c r="N799" s="4"/>
      <c r="O799" s="4"/>
      <c r="P799" s="4"/>
      <c r="Q799" s="5"/>
      <c r="R799" s="5"/>
      <c r="S799" s="5"/>
      <c r="T799" s="5"/>
      <c r="U799" s="5"/>
      <c r="V799" s="82"/>
    </row>
    <row r="800" customFormat="false" ht="13.5" hidden="false" customHeight="true" outlineLevel="0" collapsed="false">
      <c r="A800" s="68"/>
      <c r="B800" s="69"/>
      <c r="C800" s="5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73" t="str">
        <f aca="false">IFERROR((N799-N798)/N798,"")</f>
        <v/>
      </c>
      <c r="O800" s="73" t="str">
        <f aca="false">IFERROR((O799-O798)/O798,"")</f>
        <v/>
      </c>
      <c r="P800" s="73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3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N802" s="4"/>
      <c r="O802" s="4"/>
      <c r="P802" s="4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5" t="s">
        <v>548</v>
      </c>
      <c r="D803" s="86"/>
      <c r="E803" s="81"/>
      <c r="F803" s="5"/>
      <c r="G803" s="5"/>
      <c r="H803" s="5"/>
      <c r="I803" s="5"/>
      <c r="J803" s="5"/>
      <c r="K803" s="5"/>
      <c r="L803" s="5"/>
      <c r="M803" s="5"/>
      <c r="N803" s="4"/>
      <c r="O803" s="4"/>
      <c r="P803" s="4"/>
      <c r="Q803" s="5"/>
      <c r="R803" s="5"/>
      <c r="S803" s="5"/>
      <c r="T803" s="5"/>
      <c r="U803" s="5"/>
      <c r="V803" s="82"/>
    </row>
    <row r="804" customFormat="false" ht="13.5" hidden="false" customHeight="true" outlineLevel="0" collapsed="false">
      <c r="A804" s="68"/>
      <c r="B804" s="69"/>
      <c r="C804" s="5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73" t="str">
        <f aca="false">IFERROR((N803-N802)/N802,"")</f>
        <v/>
      </c>
      <c r="O804" s="73" t="str">
        <f aca="false">IFERROR((O803-O802)/O802,"")</f>
        <v/>
      </c>
      <c r="P804" s="73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3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N806" s="4"/>
      <c r="O806" s="4"/>
      <c r="P806" s="4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5" t="s">
        <v>548</v>
      </c>
      <c r="D807" s="86"/>
      <c r="E807" s="81"/>
      <c r="F807" s="5"/>
      <c r="G807" s="5"/>
      <c r="H807" s="5"/>
      <c r="I807" s="5"/>
      <c r="J807" s="5"/>
      <c r="K807" s="5"/>
      <c r="L807" s="5"/>
      <c r="M807" s="5"/>
      <c r="N807" s="4"/>
      <c r="O807" s="4"/>
      <c r="P807" s="4"/>
      <c r="Q807" s="5"/>
      <c r="R807" s="5"/>
      <c r="S807" s="5"/>
      <c r="T807" s="5"/>
      <c r="U807" s="5"/>
      <c r="V807" s="82"/>
    </row>
    <row r="808" customFormat="false" ht="13.5" hidden="false" customHeight="true" outlineLevel="0" collapsed="false">
      <c r="A808" s="68"/>
      <c r="B808" s="69"/>
      <c r="C808" s="5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73" t="str">
        <f aca="false">IFERROR((N807-N806)/N806,"")</f>
        <v/>
      </c>
      <c r="O808" s="73" t="str">
        <f aca="false">IFERROR((O807-O806)/O806,"")</f>
        <v/>
      </c>
      <c r="P808" s="73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3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N810" s="4"/>
      <c r="O810" s="4"/>
      <c r="P810" s="4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5" t="s">
        <v>548</v>
      </c>
      <c r="D811" s="86"/>
      <c r="E811" s="81"/>
      <c r="F811" s="5"/>
      <c r="G811" s="5"/>
      <c r="H811" s="5"/>
      <c r="I811" s="5"/>
      <c r="J811" s="5"/>
      <c r="K811" s="5"/>
      <c r="L811" s="5"/>
      <c r="M811" s="5"/>
      <c r="N811" s="4"/>
      <c r="O811" s="4"/>
      <c r="P811" s="4"/>
      <c r="Q811" s="5"/>
      <c r="R811" s="5"/>
      <c r="S811" s="5"/>
      <c r="T811" s="5"/>
      <c r="U811" s="5"/>
      <c r="V811" s="82"/>
    </row>
    <row r="812" customFormat="false" ht="13.5" hidden="false" customHeight="true" outlineLevel="0" collapsed="false">
      <c r="A812" s="68"/>
      <c r="B812" s="69"/>
      <c r="C812" s="5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73" t="str">
        <f aca="false">IFERROR((N811-N810)/N810,"")</f>
        <v/>
      </c>
      <c r="O812" s="73" t="str">
        <f aca="false">IFERROR((O811-O810)/O810,"")</f>
        <v/>
      </c>
      <c r="P812" s="73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3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N814" s="4"/>
      <c r="O814" s="4"/>
      <c r="P814" s="4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5" t="s">
        <v>548</v>
      </c>
      <c r="D815" s="86"/>
      <c r="E815" s="81"/>
      <c r="F815" s="5"/>
      <c r="G815" s="5"/>
      <c r="H815" s="5"/>
      <c r="I815" s="5"/>
      <c r="J815" s="5"/>
      <c r="K815" s="5"/>
      <c r="L815" s="5"/>
      <c r="M815" s="5"/>
      <c r="N815" s="4"/>
      <c r="O815" s="4"/>
      <c r="P815" s="4"/>
      <c r="Q815" s="5"/>
      <c r="R815" s="5"/>
      <c r="S815" s="5"/>
      <c r="T815" s="5"/>
      <c r="U815" s="5"/>
      <c r="V815" s="82"/>
    </row>
    <row r="816" customFormat="false" ht="13.5" hidden="false" customHeight="true" outlineLevel="0" collapsed="false">
      <c r="A816" s="68"/>
      <c r="B816" s="69"/>
      <c r="C816" s="5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73" t="str">
        <f aca="false">IFERROR((N815-N814)/N814,"")</f>
        <v/>
      </c>
      <c r="O816" s="73" t="str">
        <f aca="false">IFERROR((O815-O814)/O814,"")</f>
        <v/>
      </c>
      <c r="P816" s="73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3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71" t="n">
        <v>46093</v>
      </c>
      <c r="E818" s="72" t="n">
        <v>0.666666666666667</v>
      </c>
      <c r="F818" s="70" t="n">
        <v>437</v>
      </c>
      <c r="G818" s="70" t="n">
        <v>97</v>
      </c>
      <c r="H818" s="70" t="n">
        <v>76</v>
      </c>
      <c r="I818" s="70" t="n">
        <v>181</v>
      </c>
      <c r="J818" s="70" t="n">
        <v>83</v>
      </c>
      <c r="K818" s="5" t="n">
        <v>17</v>
      </c>
      <c r="L818" s="5" t="n">
        <v>14</v>
      </c>
      <c r="M818" s="5" t="n">
        <v>66</v>
      </c>
      <c r="N818" s="5" t="n">
        <v>41</v>
      </c>
      <c r="O818" s="5" t="n">
        <v>26</v>
      </c>
      <c r="P818" s="5" t="n">
        <v>9</v>
      </c>
      <c r="Q818" s="5" t="n">
        <v>75</v>
      </c>
      <c r="R818" s="5" t="n">
        <v>74</v>
      </c>
      <c r="S818" s="5" t="n">
        <v>32</v>
      </c>
      <c r="T818" s="5" t="n">
        <v>1</v>
      </c>
      <c r="U818" s="5" t="n">
        <v>46</v>
      </c>
      <c r="V818" s="5" t="n">
        <v>36</v>
      </c>
    </row>
    <row r="819" customFormat="false" ht="13.5" hidden="false" customHeight="true" outlineLevel="0" collapsed="false">
      <c r="A819" s="68"/>
      <c r="B819" s="69"/>
      <c r="C819" s="5" t="s">
        <v>548</v>
      </c>
      <c r="D819" s="71"/>
      <c r="E819" s="71"/>
      <c r="F819" s="5" t="n">
        <v>431</v>
      </c>
      <c r="G819" s="5" t="n">
        <v>87</v>
      </c>
      <c r="H819" s="5" t="n">
        <v>75</v>
      </c>
      <c r="I819" s="5" t="n">
        <v>188</v>
      </c>
      <c r="J819" s="5" t="n">
        <v>81</v>
      </c>
      <c r="K819" s="5" t="n">
        <v>16</v>
      </c>
      <c r="L819" s="5" t="n">
        <v>11</v>
      </c>
      <c r="M819" s="5" t="n">
        <v>60</v>
      </c>
      <c r="N819" s="5" t="n">
        <v>39</v>
      </c>
      <c r="O819" s="5" t="n">
        <v>26</v>
      </c>
      <c r="P819" s="5" t="n">
        <v>10</v>
      </c>
      <c r="Q819" s="5" t="n">
        <v>73</v>
      </c>
      <c r="R819" s="5" t="n">
        <v>81</v>
      </c>
      <c r="S819" s="5" t="n">
        <v>34</v>
      </c>
      <c r="T819" s="5" t="n">
        <v>1</v>
      </c>
      <c r="U819" s="5" t="n">
        <v>42</v>
      </c>
      <c r="V819" s="5" t="n">
        <v>38</v>
      </c>
    </row>
    <row r="820" customFormat="false" ht="13.5" hidden="false" customHeight="true" outlineLevel="0" collapsed="false">
      <c r="A820" s="68"/>
      <c r="B820" s="69"/>
      <c r="C820" s="5" t="s">
        <v>549</v>
      </c>
      <c r="D820" s="71"/>
      <c r="E820" s="71"/>
      <c r="F820" s="73" t="n">
        <f aca="false">IFERROR((F819-F818)/F818,"")</f>
        <v>-0.0137299771167048</v>
      </c>
      <c r="G820" s="73" t="n">
        <f aca="false">IFERROR((G819-G818)/G818,"")</f>
        <v>-0.103092783505155</v>
      </c>
      <c r="H820" s="73" t="n">
        <f aca="false">IFERROR((H819-H818)/H818,"")</f>
        <v>-0.0131578947368421</v>
      </c>
      <c r="I820" s="73" t="n">
        <f aca="false">IFERROR((I819-I818)/I818,"")</f>
        <v>0.0386740331491713</v>
      </c>
      <c r="J820" s="73" t="n">
        <f aca="false">IFERROR((J819-J818)/J818,"")</f>
        <v>-0.0240963855421687</v>
      </c>
      <c r="K820" s="73" t="n">
        <f aca="false">IFERROR((K819-K818)/K818,"")</f>
        <v>-0.0588235294117647</v>
      </c>
      <c r="L820" s="73" t="n">
        <f aca="false">IFERROR((L819-L818)/L818,"")</f>
        <v>-0.214285714285714</v>
      </c>
      <c r="M820" s="73" t="n">
        <f aca="false">IFERROR((M819-M818)/M818,"")</f>
        <v>-0.0909090909090909</v>
      </c>
      <c r="N820" s="73" t="n">
        <f aca="false">IFERROR((N819-N818)/N818,"")</f>
        <v>-0.0487804878048781</v>
      </c>
      <c r="O820" s="73" t="n">
        <f aca="false">IFERROR((O819-O818)/O818,"")</f>
        <v>0</v>
      </c>
      <c r="P820" s="73" t="n">
        <f aca="false">IFERROR((P819-P818)/P818,"")</f>
        <v>0.111111111111111</v>
      </c>
      <c r="Q820" s="73" t="n">
        <f aca="false">IFERROR((Q819-Q818)/Q818,"")</f>
        <v>-0.0266666666666667</v>
      </c>
      <c r="R820" s="73" t="n">
        <f aca="false">IFERROR((R819-R818)/R818,"")</f>
        <v>0.0945945945945946</v>
      </c>
      <c r="S820" s="73" t="n">
        <f aca="false">IFERROR((S819-S818)/S818,"")</f>
        <v>0.0625</v>
      </c>
      <c r="T820" s="73" t="n">
        <f aca="false">IFERROR((T819-T818)/T818,"")</f>
        <v>0</v>
      </c>
      <c r="U820" s="73" t="n">
        <f aca="false">IFERROR((U819-U818)/U818,"")</f>
        <v>-0.0869565217391304</v>
      </c>
      <c r="V820" s="73" t="n">
        <f aca="false">IFERROR((V819-V818)/V818,"")</f>
        <v>0.0555555555555556</v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71"/>
      <c r="E821" s="71"/>
      <c r="F821" s="76" t="n">
        <f aca="false">IFERROR(SQRT(2*(F819-F818)^2/(F819+F818)),"")</f>
        <v>0.288009216442392</v>
      </c>
      <c r="G821" s="76" t="n">
        <f aca="false">IFERROR(SQRT(2*(G819-G818)^2/(G819+G818)),"")</f>
        <v>1.04257207028537</v>
      </c>
      <c r="H821" s="76" t="n">
        <f aca="false">IFERROR(SQRT(2*(H819-H818)^2/(H819+H818)),"")</f>
        <v>0.115087067529687</v>
      </c>
      <c r="I821" s="76" t="n">
        <f aca="false">IFERROR(SQRT(2*(I819-I818)^2/(I819+I818)),"")</f>
        <v>0.515347121682617</v>
      </c>
      <c r="J821" s="76" t="n">
        <f aca="false">IFERROR(SQRT(2*(J819-J818)^2/(J819+J818)),"")</f>
        <v>0.220863052149693</v>
      </c>
      <c r="K821" s="76" t="n">
        <f aca="false">IFERROR(SQRT(2*(K819-K818)^2/(K819+K818)),"")</f>
        <v>0.246182981958665</v>
      </c>
      <c r="L821" s="76" t="n">
        <f aca="false">IFERROR(SQRT(2*(L819-L818)^2/(L819+L818)),"")</f>
        <v>0.848528137423857</v>
      </c>
      <c r="M821" s="76" t="n">
        <f aca="false">IFERROR(SQRT(2*(M819-M818)^2/(M819+M818)),"")</f>
        <v>0.755928946018454</v>
      </c>
      <c r="N821" s="83" t="n">
        <f aca="false">IFERROR(SQRT(2*(N819-N818)^2/(N819+N818)),"")</f>
        <v>0.316227766016838</v>
      </c>
      <c r="O821" s="83" t="n">
        <f aca="false">IFERROR(SQRT(2*(O819-O818)^2/(O819+O818)),"")</f>
        <v>0</v>
      </c>
      <c r="P821" s="83" t="n">
        <f aca="false">IFERROR(SQRT(2*(P819-P818)^2/(P819+P818)),"")</f>
        <v>0.324442842261525</v>
      </c>
      <c r="Q821" s="76" t="n">
        <f aca="false">IFERROR(SQRT(2*(Q819-Q818)^2/(Q819+Q818)),"")</f>
        <v>0.232495277487639</v>
      </c>
      <c r="R821" s="76" t="n">
        <f aca="false">IFERROR(SQRT(2*(R819-R818)^2/(R819+R818)),"")</f>
        <v>0.795146567945891</v>
      </c>
      <c r="S821" s="76" t="n">
        <f aca="false">IFERROR(SQRT(2*(S819-S818)^2/(S819+S818)),"")</f>
        <v>0.348155311911396</v>
      </c>
      <c r="T821" s="76" t="n">
        <f aca="false">IFERROR(SQRT(2*(T819-T818)^2/(T819+T818)),"")</f>
        <v>0</v>
      </c>
      <c r="U821" s="76" t="n">
        <f aca="false">IFERROR(SQRT(2*(U819-U818)^2/(U819+U818)),"")</f>
        <v>0.603022689155527</v>
      </c>
      <c r="V821" s="78" t="n">
        <f aca="false">IFERROR(SQRT(2*(V819-V818)^2/(V819+V818)),"")</f>
        <v>0.328797974610715</v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N822" s="4"/>
      <c r="O822" s="4"/>
      <c r="P822" s="4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5" t="s">
        <v>548</v>
      </c>
      <c r="D823" s="86"/>
      <c r="E823" s="81"/>
      <c r="F823" s="5"/>
      <c r="G823" s="5"/>
      <c r="H823" s="5"/>
      <c r="I823" s="5"/>
      <c r="J823" s="5"/>
      <c r="K823" s="5"/>
      <c r="L823" s="5"/>
      <c r="M823" s="5"/>
      <c r="N823" s="4"/>
      <c r="O823" s="4"/>
      <c r="P823" s="4"/>
      <c r="Q823" s="5"/>
      <c r="R823" s="5"/>
      <c r="S823" s="5"/>
      <c r="T823" s="5"/>
      <c r="U823" s="5"/>
      <c r="V823" s="82"/>
    </row>
    <row r="824" customFormat="false" ht="13.5" hidden="false" customHeight="true" outlineLevel="0" collapsed="false">
      <c r="A824" s="68"/>
      <c r="B824" s="69"/>
      <c r="C824" s="5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73" t="str">
        <f aca="false">IFERROR((N823-N822)/N822,"")</f>
        <v/>
      </c>
      <c r="O824" s="73" t="str">
        <f aca="false">IFERROR((O823-O822)/O822,"")</f>
        <v/>
      </c>
      <c r="P824" s="73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3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N826" s="4"/>
      <c r="O826" s="4"/>
      <c r="P826" s="4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5" t="s">
        <v>548</v>
      </c>
      <c r="D827" s="86"/>
      <c r="E827" s="81"/>
      <c r="F827" s="5"/>
      <c r="G827" s="5"/>
      <c r="H827" s="5"/>
      <c r="I827" s="5"/>
      <c r="J827" s="5"/>
      <c r="K827" s="5"/>
      <c r="L827" s="5"/>
      <c r="M827" s="5"/>
      <c r="N827" s="4"/>
      <c r="O827" s="4"/>
      <c r="P827" s="4"/>
      <c r="Q827" s="5"/>
      <c r="R827" s="5"/>
      <c r="S827" s="5"/>
      <c r="T827" s="5"/>
      <c r="U827" s="5"/>
      <c r="V827" s="82"/>
    </row>
    <row r="828" customFormat="false" ht="13.5" hidden="false" customHeight="true" outlineLevel="0" collapsed="false">
      <c r="A828" s="68"/>
      <c r="B828" s="69"/>
      <c r="C828" s="5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73" t="str">
        <f aca="false">IFERROR((N827-N826)/N826,"")</f>
        <v/>
      </c>
      <c r="O828" s="73" t="str">
        <f aca="false">IFERROR((O827-O826)/O826,"")</f>
        <v/>
      </c>
      <c r="P828" s="73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3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N830" s="4"/>
      <c r="O830" s="4"/>
      <c r="P830" s="4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5" t="s">
        <v>548</v>
      </c>
      <c r="D831" s="86"/>
      <c r="E831" s="81"/>
      <c r="F831" s="5"/>
      <c r="G831" s="5"/>
      <c r="H831" s="5"/>
      <c r="I831" s="5"/>
      <c r="J831" s="5"/>
      <c r="K831" s="5"/>
      <c r="L831" s="5"/>
      <c r="M831" s="5"/>
      <c r="N831" s="4"/>
      <c r="O831" s="4"/>
      <c r="P831" s="4"/>
      <c r="Q831" s="5"/>
      <c r="R831" s="5"/>
      <c r="S831" s="5"/>
      <c r="T831" s="5"/>
      <c r="U831" s="5"/>
      <c r="V831" s="82"/>
    </row>
    <row r="832" customFormat="false" ht="13.5" hidden="false" customHeight="true" outlineLevel="0" collapsed="false">
      <c r="A832" s="68"/>
      <c r="B832" s="69"/>
      <c r="C832" s="5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73" t="str">
        <f aca="false">IFERROR((N831-N830)/N830,"")</f>
        <v/>
      </c>
      <c r="O832" s="73" t="str">
        <f aca="false">IFERROR((O831-O830)/O830,"")</f>
        <v/>
      </c>
      <c r="P832" s="73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3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N834" s="4"/>
      <c r="O834" s="4"/>
      <c r="P834" s="4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5" t="s">
        <v>548</v>
      </c>
      <c r="D835" s="86"/>
      <c r="E835" s="81"/>
      <c r="F835" s="5"/>
      <c r="G835" s="5"/>
      <c r="H835" s="5"/>
      <c r="I835" s="5"/>
      <c r="J835" s="5"/>
      <c r="K835" s="5"/>
      <c r="L835" s="5"/>
      <c r="M835" s="5"/>
      <c r="N835" s="4"/>
      <c r="O835" s="4"/>
      <c r="P835" s="4"/>
      <c r="Q835" s="5"/>
      <c r="R835" s="5"/>
      <c r="S835" s="5"/>
      <c r="T835" s="5"/>
      <c r="U835" s="5"/>
      <c r="V835" s="82"/>
    </row>
    <row r="836" customFormat="false" ht="13.5" hidden="false" customHeight="true" outlineLevel="0" collapsed="false">
      <c r="A836" s="68"/>
      <c r="B836" s="69"/>
      <c r="C836" s="5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73" t="str">
        <f aca="false">IFERROR((N835-N834)/N834,"")</f>
        <v/>
      </c>
      <c r="O836" s="73" t="str">
        <f aca="false">IFERROR((O835-O834)/O834,"")</f>
        <v/>
      </c>
      <c r="P836" s="73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3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N838" s="4"/>
      <c r="O838" s="4"/>
      <c r="P838" s="4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5" t="s">
        <v>548</v>
      </c>
      <c r="D839" s="86"/>
      <c r="E839" s="81"/>
      <c r="F839" s="5"/>
      <c r="G839" s="5"/>
      <c r="H839" s="5"/>
      <c r="I839" s="5"/>
      <c r="J839" s="5"/>
      <c r="K839" s="5"/>
      <c r="L839" s="5"/>
      <c r="M839" s="5"/>
      <c r="N839" s="4"/>
      <c r="O839" s="4"/>
      <c r="P839" s="4"/>
      <c r="Q839" s="5"/>
      <c r="R839" s="5"/>
      <c r="S839" s="5"/>
      <c r="T839" s="5"/>
      <c r="U839" s="5"/>
      <c r="V839" s="82"/>
    </row>
    <row r="840" customFormat="false" ht="13.5" hidden="false" customHeight="true" outlineLevel="0" collapsed="false">
      <c r="A840" s="68"/>
      <c r="B840" s="69"/>
      <c r="C840" s="5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73" t="str">
        <f aca="false">IFERROR((N839-N838)/N838,"")</f>
        <v/>
      </c>
      <c r="O840" s="73" t="str">
        <f aca="false">IFERROR((O839-O838)/O838,"")</f>
        <v/>
      </c>
      <c r="P840" s="73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3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N842" s="4"/>
      <c r="O842" s="4"/>
      <c r="P842" s="4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5" t="s">
        <v>548</v>
      </c>
      <c r="D843" s="86"/>
      <c r="E843" s="81"/>
      <c r="F843" s="5"/>
      <c r="G843" s="5"/>
      <c r="H843" s="5"/>
      <c r="I843" s="5"/>
      <c r="J843" s="5"/>
      <c r="K843" s="5"/>
      <c r="L843" s="5"/>
      <c r="M843" s="5"/>
      <c r="N843" s="4"/>
      <c r="O843" s="4"/>
      <c r="P843" s="4"/>
      <c r="Q843" s="5"/>
      <c r="R843" s="5"/>
      <c r="S843" s="5"/>
      <c r="T843" s="5"/>
      <c r="U843" s="5"/>
      <c r="V843" s="82"/>
    </row>
    <row r="844" customFormat="false" ht="13.5" hidden="false" customHeight="true" outlineLevel="0" collapsed="false">
      <c r="A844" s="68"/>
      <c r="B844" s="69"/>
      <c r="C844" s="5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73" t="str">
        <f aca="false">IFERROR((N843-N842)/N842,"")</f>
        <v/>
      </c>
      <c r="O844" s="73" t="str">
        <f aca="false">IFERROR((O843-O842)/O842,"")</f>
        <v/>
      </c>
      <c r="P844" s="73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3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N846" s="4"/>
      <c r="O846" s="4"/>
      <c r="P846" s="4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5" t="s">
        <v>548</v>
      </c>
      <c r="D847" s="86"/>
      <c r="E847" s="81"/>
      <c r="F847" s="5"/>
      <c r="G847" s="5"/>
      <c r="H847" s="5"/>
      <c r="I847" s="5"/>
      <c r="J847" s="5"/>
      <c r="K847" s="5"/>
      <c r="L847" s="5"/>
      <c r="M847" s="5"/>
      <c r="N847" s="4"/>
      <c r="O847" s="4"/>
      <c r="P847" s="4"/>
      <c r="Q847" s="5"/>
      <c r="R847" s="5"/>
      <c r="S847" s="5"/>
      <c r="T847" s="5"/>
      <c r="U847" s="5"/>
      <c r="V847" s="82"/>
    </row>
    <row r="848" customFormat="false" ht="13.5" hidden="false" customHeight="true" outlineLevel="0" collapsed="false">
      <c r="A848" s="68"/>
      <c r="B848" s="69"/>
      <c r="C848" s="5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73" t="str">
        <f aca="false">IFERROR((N847-N846)/N846,"")</f>
        <v/>
      </c>
      <c r="O848" s="73" t="str">
        <f aca="false">IFERROR((O847-O846)/O846,"")</f>
        <v/>
      </c>
      <c r="P848" s="73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3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N850" s="4"/>
      <c r="O850" s="4"/>
      <c r="P850" s="4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5" t="s">
        <v>548</v>
      </c>
      <c r="D851" s="86"/>
      <c r="E851" s="81"/>
      <c r="F851" s="5"/>
      <c r="G851" s="5"/>
      <c r="H851" s="5"/>
      <c r="I851" s="5"/>
      <c r="J851" s="5"/>
      <c r="K851" s="5"/>
      <c r="L851" s="5"/>
      <c r="M851" s="5"/>
      <c r="N851" s="4"/>
      <c r="O851" s="4"/>
      <c r="P851" s="4"/>
      <c r="Q851" s="5"/>
      <c r="R851" s="5"/>
      <c r="S851" s="5"/>
      <c r="T851" s="5"/>
      <c r="U851" s="5"/>
      <c r="V851" s="82"/>
    </row>
    <row r="852" customFormat="false" ht="13.5" hidden="false" customHeight="true" outlineLevel="0" collapsed="false">
      <c r="A852" s="68"/>
      <c r="B852" s="69"/>
      <c r="C852" s="5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73" t="str">
        <f aca="false">IFERROR((N851-N850)/N850,"")</f>
        <v/>
      </c>
      <c r="O852" s="73" t="str">
        <f aca="false">IFERROR((O851-O850)/O850,"")</f>
        <v/>
      </c>
      <c r="P852" s="73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3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N854" s="4"/>
      <c r="O854" s="4"/>
      <c r="P854" s="4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5" t="s">
        <v>548</v>
      </c>
      <c r="D855" s="86"/>
      <c r="E855" s="81"/>
      <c r="F855" s="5"/>
      <c r="G855" s="5"/>
      <c r="H855" s="5"/>
      <c r="I855" s="5"/>
      <c r="J855" s="5"/>
      <c r="K855" s="5"/>
      <c r="L855" s="5"/>
      <c r="M855" s="5"/>
      <c r="N855" s="4"/>
      <c r="O855" s="4"/>
      <c r="P855" s="4"/>
      <c r="Q855" s="5"/>
      <c r="R855" s="5"/>
      <c r="S855" s="5"/>
      <c r="T855" s="5"/>
      <c r="U855" s="5"/>
      <c r="V855" s="82"/>
    </row>
    <row r="856" customFormat="false" ht="13.5" hidden="false" customHeight="true" outlineLevel="0" collapsed="false">
      <c r="A856" s="68"/>
      <c r="B856" s="69"/>
      <c r="C856" s="5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73" t="str">
        <f aca="false">IFERROR((N855-N854)/N854,"")</f>
        <v/>
      </c>
      <c r="O856" s="73" t="str">
        <f aca="false">IFERROR((O855-O854)/O854,"")</f>
        <v/>
      </c>
      <c r="P856" s="73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3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N858" s="4"/>
      <c r="O858" s="4"/>
      <c r="P858" s="4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5" t="s">
        <v>548</v>
      </c>
      <c r="D859" s="86"/>
      <c r="E859" s="81"/>
      <c r="F859" s="5"/>
      <c r="G859" s="5"/>
      <c r="H859" s="5"/>
      <c r="I859" s="5"/>
      <c r="J859" s="5"/>
      <c r="K859" s="5"/>
      <c r="L859" s="5"/>
      <c r="M859" s="5"/>
      <c r="N859" s="4"/>
      <c r="O859" s="4"/>
      <c r="P859" s="4"/>
      <c r="Q859" s="5"/>
      <c r="R859" s="5"/>
      <c r="S859" s="5"/>
      <c r="T859" s="5"/>
      <c r="U859" s="5"/>
      <c r="V859" s="82"/>
    </row>
    <row r="860" customFormat="false" ht="13.5" hidden="false" customHeight="true" outlineLevel="0" collapsed="false">
      <c r="A860" s="68"/>
      <c r="B860" s="69"/>
      <c r="C860" s="5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73" t="str">
        <f aca="false">IFERROR((N859-N858)/N858,"")</f>
        <v/>
      </c>
      <c r="O860" s="73" t="str">
        <f aca="false">IFERROR((O859-O858)/O858,"")</f>
        <v/>
      </c>
      <c r="P860" s="73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3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N862" s="4"/>
      <c r="O862" s="4"/>
      <c r="P862" s="4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5" t="s">
        <v>548</v>
      </c>
      <c r="D863" s="86"/>
      <c r="E863" s="81"/>
      <c r="F863" s="5"/>
      <c r="G863" s="5"/>
      <c r="H863" s="5"/>
      <c r="I863" s="5"/>
      <c r="J863" s="5"/>
      <c r="K863" s="5"/>
      <c r="L863" s="5"/>
      <c r="M863" s="5"/>
      <c r="N863" s="4"/>
      <c r="O863" s="4"/>
      <c r="P863" s="4"/>
      <c r="Q863" s="5"/>
      <c r="R863" s="5"/>
      <c r="S863" s="5"/>
      <c r="T863" s="5"/>
      <c r="U863" s="5"/>
      <c r="V863" s="82"/>
    </row>
    <row r="864" customFormat="false" ht="13.5" hidden="false" customHeight="true" outlineLevel="0" collapsed="false">
      <c r="A864" s="68"/>
      <c r="B864" s="69"/>
      <c r="C864" s="5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73" t="str">
        <f aca="false">IFERROR((N863-N862)/N862,"")</f>
        <v/>
      </c>
      <c r="O864" s="73" t="str">
        <f aca="false">IFERROR((O863-O862)/O862,"")</f>
        <v/>
      </c>
      <c r="P864" s="73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3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N866" s="4"/>
      <c r="O866" s="4"/>
      <c r="P866" s="4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5" t="s">
        <v>548</v>
      </c>
      <c r="D867" s="86"/>
      <c r="E867" s="81"/>
      <c r="F867" s="5"/>
      <c r="G867" s="5"/>
      <c r="H867" s="5"/>
      <c r="I867" s="5"/>
      <c r="J867" s="5"/>
      <c r="K867" s="5"/>
      <c r="L867" s="5"/>
      <c r="M867" s="5"/>
      <c r="N867" s="4"/>
      <c r="O867" s="4"/>
      <c r="P867" s="4"/>
      <c r="Q867" s="5"/>
      <c r="R867" s="5"/>
      <c r="S867" s="5"/>
      <c r="T867" s="5"/>
      <c r="U867" s="5"/>
      <c r="V867" s="82"/>
    </row>
    <row r="868" customFormat="false" ht="13.5" hidden="false" customHeight="true" outlineLevel="0" collapsed="false">
      <c r="A868" s="68"/>
      <c r="B868" s="69"/>
      <c r="C868" s="5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73" t="str">
        <f aca="false">IFERROR((N867-N866)/N866,"")</f>
        <v/>
      </c>
      <c r="O868" s="73" t="str">
        <f aca="false">IFERROR((O867-O866)/O866,"")</f>
        <v/>
      </c>
      <c r="P868" s="73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3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N870" s="4"/>
      <c r="O870" s="4"/>
      <c r="P870" s="4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5" t="s">
        <v>548</v>
      </c>
      <c r="D871" s="86"/>
      <c r="E871" s="81"/>
      <c r="F871" s="5"/>
      <c r="G871" s="5"/>
      <c r="H871" s="5"/>
      <c r="I871" s="5"/>
      <c r="J871" s="5"/>
      <c r="K871" s="5"/>
      <c r="L871" s="5"/>
      <c r="M871" s="5"/>
      <c r="N871" s="4"/>
      <c r="O871" s="4"/>
      <c r="P871" s="4"/>
      <c r="Q871" s="5"/>
      <c r="R871" s="5"/>
      <c r="S871" s="5"/>
      <c r="T871" s="5"/>
      <c r="U871" s="5"/>
      <c r="V871" s="82"/>
    </row>
    <row r="872" customFormat="false" ht="13.5" hidden="false" customHeight="true" outlineLevel="0" collapsed="false">
      <c r="A872" s="68"/>
      <c r="B872" s="69"/>
      <c r="C872" s="5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73" t="str">
        <f aca="false">IFERROR((N871-N870)/N870,"")</f>
        <v/>
      </c>
      <c r="O872" s="73" t="str">
        <f aca="false">IFERROR((O871-O870)/O870,"")</f>
        <v/>
      </c>
      <c r="P872" s="73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3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N874" s="4"/>
      <c r="O874" s="4"/>
      <c r="P874" s="4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5" t="s">
        <v>548</v>
      </c>
      <c r="D875" s="86"/>
      <c r="E875" s="81"/>
      <c r="F875" s="5"/>
      <c r="G875" s="5"/>
      <c r="H875" s="5"/>
      <c r="I875" s="5"/>
      <c r="J875" s="5"/>
      <c r="K875" s="5"/>
      <c r="L875" s="5"/>
      <c r="M875" s="5"/>
      <c r="N875" s="4"/>
      <c r="O875" s="4"/>
      <c r="P875" s="4"/>
      <c r="Q875" s="5"/>
      <c r="R875" s="5"/>
      <c r="S875" s="5"/>
      <c r="T875" s="5"/>
      <c r="U875" s="5"/>
      <c r="V875" s="82"/>
    </row>
    <row r="876" customFormat="false" ht="13.5" hidden="false" customHeight="true" outlineLevel="0" collapsed="false">
      <c r="A876" s="68"/>
      <c r="B876" s="69"/>
      <c r="C876" s="5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73" t="str">
        <f aca="false">IFERROR((N875-N874)/N874,"")</f>
        <v/>
      </c>
      <c r="O876" s="73" t="str">
        <f aca="false">IFERROR((O875-O874)/O874,"")</f>
        <v/>
      </c>
      <c r="P876" s="73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3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N878" s="4"/>
      <c r="O878" s="4"/>
      <c r="P878" s="4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5" t="s">
        <v>548</v>
      </c>
      <c r="D879" s="86"/>
      <c r="E879" s="81"/>
      <c r="F879" s="5"/>
      <c r="G879" s="5"/>
      <c r="H879" s="5"/>
      <c r="I879" s="5"/>
      <c r="J879" s="5"/>
      <c r="K879" s="5"/>
      <c r="L879" s="5"/>
      <c r="M879" s="5"/>
      <c r="N879" s="4"/>
      <c r="O879" s="4"/>
      <c r="P879" s="4"/>
      <c r="Q879" s="5"/>
      <c r="R879" s="5"/>
      <c r="S879" s="5"/>
      <c r="T879" s="5"/>
      <c r="U879" s="5"/>
      <c r="V879" s="82"/>
    </row>
    <row r="880" customFormat="false" ht="13.5" hidden="false" customHeight="true" outlineLevel="0" collapsed="false">
      <c r="A880" s="68"/>
      <c r="B880" s="69"/>
      <c r="C880" s="5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73" t="str">
        <f aca="false">IFERROR((N879-N878)/N878,"")</f>
        <v/>
      </c>
      <c r="O880" s="73" t="str">
        <f aca="false">IFERROR((O879-O878)/O878,"")</f>
        <v/>
      </c>
      <c r="P880" s="73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3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N882" s="4"/>
      <c r="O882" s="4"/>
      <c r="P882" s="4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5" t="s">
        <v>548</v>
      </c>
      <c r="D883" s="86"/>
      <c r="E883" s="81"/>
      <c r="F883" s="5"/>
      <c r="G883" s="5"/>
      <c r="H883" s="5"/>
      <c r="I883" s="5"/>
      <c r="J883" s="5"/>
      <c r="K883" s="5"/>
      <c r="L883" s="5"/>
      <c r="M883" s="5"/>
      <c r="N883" s="4"/>
      <c r="O883" s="4"/>
      <c r="P883" s="4"/>
      <c r="Q883" s="5"/>
      <c r="R883" s="5"/>
      <c r="S883" s="5"/>
      <c r="T883" s="5"/>
      <c r="U883" s="5"/>
      <c r="V883" s="82"/>
    </row>
    <row r="884" customFormat="false" ht="13.5" hidden="false" customHeight="true" outlineLevel="0" collapsed="false">
      <c r="A884" s="68"/>
      <c r="B884" s="69"/>
      <c r="C884" s="5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73" t="str">
        <f aca="false">IFERROR((N883-N882)/N882,"")</f>
        <v/>
      </c>
      <c r="O884" s="73" t="str">
        <f aca="false">IFERROR((O883-O882)/O882,"")</f>
        <v/>
      </c>
      <c r="P884" s="73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3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N886" s="4"/>
      <c r="O886" s="4"/>
      <c r="P886" s="4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5" t="s">
        <v>548</v>
      </c>
      <c r="D887" s="86"/>
      <c r="E887" s="81"/>
      <c r="F887" s="5"/>
      <c r="G887" s="5"/>
      <c r="H887" s="5"/>
      <c r="I887" s="5"/>
      <c r="J887" s="5"/>
      <c r="K887" s="5"/>
      <c r="L887" s="5"/>
      <c r="M887" s="5"/>
      <c r="N887" s="4"/>
      <c r="O887" s="4"/>
      <c r="P887" s="4"/>
      <c r="Q887" s="5"/>
      <c r="R887" s="5"/>
      <c r="S887" s="5"/>
      <c r="T887" s="5"/>
      <c r="U887" s="5"/>
      <c r="V887" s="82"/>
    </row>
    <row r="888" customFormat="false" ht="13.5" hidden="false" customHeight="true" outlineLevel="0" collapsed="false">
      <c r="A888" s="68"/>
      <c r="B888" s="69"/>
      <c r="C888" s="5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73" t="str">
        <f aca="false">IFERROR((N887-N886)/N886,"")</f>
        <v/>
      </c>
      <c r="O888" s="73" t="str">
        <f aca="false">IFERROR((O887-O886)/O886,"")</f>
        <v/>
      </c>
      <c r="P888" s="73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3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N890" s="4"/>
      <c r="O890" s="4"/>
      <c r="P890" s="4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5" t="s">
        <v>548</v>
      </c>
      <c r="D891" s="86"/>
      <c r="E891" s="81"/>
      <c r="F891" s="5"/>
      <c r="G891" s="5"/>
      <c r="H891" s="5"/>
      <c r="I891" s="5"/>
      <c r="J891" s="5"/>
      <c r="K891" s="5"/>
      <c r="L891" s="5"/>
      <c r="M891" s="5"/>
      <c r="N891" s="4"/>
      <c r="O891" s="4"/>
      <c r="P891" s="4"/>
      <c r="Q891" s="5"/>
      <c r="R891" s="5"/>
      <c r="S891" s="5"/>
      <c r="T891" s="5"/>
      <c r="U891" s="5"/>
      <c r="V891" s="82"/>
    </row>
    <row r="892" customFormat="false" ht="13.5" hidden="false" customHeight="true" outlineLevel="0" collapsed="false">
      <c r="A892" s="68"/>
      <c r="B892" s="69"/>
      <c r="C892" s="5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73" t="str">
        <f aca="false">IFERROR((N891-N890)/N890,"")</f>
        <v/>
      </c>
      <c r="O892" s="73" t="str">
        <f aca="false">IFERROR((O891-O890)/O890,"")</f>
        <v/>
      </c>
      <c r="P892" s="73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3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N894" s="4"/>
      <c r="O894" s="4"/>
      <c r="P894" s="4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5" t="s">
        <v>548</v>
      </c>
      <c r="D895" s="86"/>
      <c r="E895" s="81"/>
      <c r="F895" s="5"/>
      <c r="G895" s="5"/>
      <c r="H895" s="5"/>
      <c r="I895" s="5"/>
      <c r="J895" s="5"/>
      <c r="K895" s="5"/>
      <c r="L895" s="5"/>
      <c r="M895" s="5"/>
      <c r="N895" s="4"/>
      <c r="O895" s="4"/>
      <c r="P895" s="4"/>
      <c r="Q895" s="5"/>
      <c r="R895" s="5"/>
      <c r="S895" s="5"/>
      <c r="T895" s="5"/>
      <c r="U895" s="5"/>
      <c r="V895" s="82"/>
    </row>
    <row r="896" customFormat="false" ht="13.5" hidden="false" customHeight="true" outlineLevel="0" collapsed="false">
      <c r="A896" s="68"/>
      <c r="B896" s="69"/>
      <c r="C896" s="5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73" t="str">
        <f aca="false">IFERROR((N895-N894)/N894,"")</f>
        <v/>
      </c>
      <c r="O896" s="73" t="str">
        <f aca="false">IFERROR((O895-O894)/O894,"")</f>
        <v/>
      </c>
      <c r="P896" s="73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3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N898" s="4"/>
      <c r="O898" s="4"/>
      <c r="P898" s="4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5" t="s">
        <v>548</v>
      </c>
      <c r="D899" s="86"/>
      <c r="E899" s="81"/>
      <c r="F899" s="5"/>
      <c r="G899" s="5"/>
      <c r="H899" s="5"/>
      <c r="I899" s="5"/>
      <c r="J899" s="5"/>
      <c r="K899" s="5"/>
      <c r="L899" s="5"/>
      <c r="M899" s="5"/>
      <c r="N899" s="4"/>
      <c r="O899" s="4"/>
      <c r="P899" s="4"/>
      <c r="Q899" s="5"/>
      <c r="R899" s="5"/>
      <c r="S899" s="5"/>
      <c r="T899" s="5"/>
      <c r="U899" s="5"/>
      <c r="V899" s="82"/>
    </row>
    <row r="900" customFormat="false" ht="13.5" hidden="false" customHeight="true" outlineLevel="0" collapsed="false">
      <c r="A900" s="68"/>
      <c r="B900" s="69"/>
      <c r="C900" s="5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73" t="str">
        <f aca="false">IFERROR((N899-N898)/N898,"")</f>
        <v/>
      </c>
      <c r="O900" s="73" t="str">
        <f aca="false">IFERROR((O899-O898)/O898,"")</f>
        <v/>
      </c>
      <c r="P900" s="73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3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N902" s="4"/>
      <c r="O902" s="4"/>
      <c r="P902" s="4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5" t="s">
        <v>548</v>
      </c>
      <c r="D903" s="86"/>
      <c r="E903" s="81"/>
      <c r="F903" s="5"/>
      <c r="G903" s="5"/>
      <c r="H903" s="5"/>
      <c r="I903" s="5"/>
      <c r="J903" s="5"/>
      <c r="K903" s="5"/>
      <c r="L903" s="5"/>
      <c r="M903" s="5"/>
      <c r="N903" s="4"/>
      <c r="O903" s="4"/>
      <c r="P903" s="4"/>
      <c r="Q903" s="5"/>
      <c r="R903" s="5"/>
      <c r="S903" s="5"/>
      <c r="T903" s="5"/>
      <c r="U903" s="5"/>
      <c r="V903" s="82"/>
    </row>
    <row r="904" customFormat="false" ht="13.5" hidden="false" customHeight="true" outlineLevel="0" collapsed="false">
      <c r="A904" s="68"/>
      <c r="B904" s="69"/>
      <c r="C904" s="5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73" t="str">
        <f aca="false">IFERROR((N903-N902)/N902,"")</f>
        <v/>
      </c>
      <c r="O904" s="73" t="str">
        <f aca="false">IFERROR((O903-O902)/O902,"")</f>
        <v/>
      </c>
      <c r="P904" s="73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3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71" t="n">
        <v>46094</v>
      </c>
      <c r="E906" s="72" t="n">
        <v>0.333333333333333</v>
      </c>
      <c r="F906" s="70" t="n">
        <v>405</v>
      </c>
      <c r="G906" s="70" t="n">
        <v>85</v>
      </c>
      <c r="H906" s="70" t="n">
        <v>36</v>
      </c>
      <c r="I906" s="70" t="n">
        <v>64</v>
      </c>
      <c r="J906" s="70" t="n">
        <v>220</v>
      </c>
      <c r="K906" s="5" t="n">
        <v>35</v>
      </c>
      <c r="L906" s="5" t="n">
        <v>8</v>
      </c>
      <c r="M906" s="5" t="n">
        <v>42</v>
      </c>
      <c r="N906" s="5" t="n">
        <v>10</v>
      </c>
      <c r="O906" s="5" t="n">
        <v>4</v>
      </c>
      <c r="P906" s="5" t="n">
        <v>22</v>
      </c>
      <c r="Q906" s="5" t="n">
        <v>8</v>
      </c>
      <c r="R906" s="5" t="n">
        <v>56</v>
      </c>
      <c r="S906" s="5" t="n">
        <v>0</v>
      </c>
      <c r="T906" s="5" t="n">
        <v>40</v>
      </c>
      <c r="U906" s="5" t="n">
        <v>149</v>
      </c>
      <c r="V906" s="5" t="n">
        <v>31</v>
      </c>
    </row>
    <row r="907" customFormat="false" ht="13.5" hidden="false" customHeight="true" outlineLevel="0" collapsed="false">
      <c r="A907" s="68"/>
      <c r="B907" s="69"/>
      <c r="C907" s="5" t="s">
        <v>548</v>
      </c>
      <c r="D907" s="71"/>
      <c r="E907" s="71"/>
      <c r="F907" s="5" t="n">
        <v>433</v>
      </c>
      <c r="G907" s="5" t="n">
        <v>68</v>
      </c>
      <c r="H907" s="5" t="n">
        <v>42</v>
      </c>
      <c r="I907" s="5" t="n">
        <v>97</v>
      </c>
      <c r="J907" s="5" t="n">
        <v>226</v>
      </c>
      <c r="K907" s="5" t="n">
        <v>41</v>
      </c>
      <c r="L907" s="5" t="n">
        <v>10</v>
      </c>
      <c r="M907" s="5" t="n">
        <v>17</v>
      </c>
      <c r="N907" s="5" t="n">
        <v>11</v>
      </c>
      <c r="O907" s="5" t="n">
        <v>7</v>
      </c>
      <c r="P907" s="5" t="n">
        <v>24</v>
      </c>
      <c r="Q907" s="5" t="n">
        <v>15</v>
      </c>
      <c r="R907" s="5" t="n">
        <v>61</v>
      </c>
      <c r="S907" s="5" t="n">
        <v>21</v>
      </c>
      <c r="T907" s="5" t="n">
        <v>36</v>
      </c>
      <c r="U907" s="5" t="n">
        <v>155</v>
      </c>
      <c r="V907" s="5" t="n">
        <v>35</v>
      </c>
    </row>
    <row r="908" customFormat="false" ht="13.5" hidden="false" customHeight="true" outlineLevel="0" collapsed="false">
      <c r="A908" s="68"/>
      <c r="B908" s="69"/>
      <c r="C908" s="5" t="s">
        <v>549</v>
      </c>
      <c r="D908" s="71"/>
      <c r="E908" s="71"/>
      <c r="F908" s="73" t="n">
        <f aca="false">IFERROR((F907-F906)/F906,"")</f>
        <v>0.0691358024691358</v>
      </c>
      <c r="G908" s="73" t="n">
        <f aca="false">IFERROR((G907-G906)/G906,"")</f>
        <v>-0.2</v>
      </c>
      <c r="H908" s="73" t="n">
        <f aca="false">IFERROR((H907-H906)/H906,"")</f>
        <v>0.166666666666667</v>
      </c>
      <c r="I908" s="73" t="n">
        <f aca="false">IFERROR((I907-I906)/I906,"")</f>
        <v>0.515625</v>
      </c>
      <c r="J908" s="73" t="n">
        <f aca="false">IFERROR((J907-J906)/J906,"")</f>
        <v>0.0272727272727273</v>
      </c>
      <c r="K908" s="73" t="n">
        <f aca="false">IFERROR((K907-K906)/K906,"")</f>
        <v>0.171428571428571</v>
      </c>
      <c r="L908" s="73" t="n">
        <f aca="false">IFERROR((L907-L906)/L906,"")</f>
        <v>0.25</v>
      </c>
      <c r="M908" s="73" t="n">
        <f aca="false">IFERROR((M907-M906)/M906,"")</f>
        <v>-0.595238095238095</v>
      </c>
      <c r="N908" s="73" t="n">
        <f aca="false">IFERROR((N907-N906)/N906,"")</f>
        <v>0.1</v>
      </c>
      <c r="O908" s="73" t="n">
        <f aca="false">IFERROR((O907-O906)/O906,"")</f>
        <v>0.75</v>
      </c>
      <c r="P908" s="73" t="n">
        <f aca="false">IFERROR((P907-P906)/P906,"")</f>
        <v>0.0909090909090909</v>
      </c>
      <c r="Q908" s="73" t="n">
        <f aca="false">IFERROR((Q907-Q906)/Q906,"")</f>
        <v>0.875</v>
      </c>
      <c r="R908" s="73" t="n">
        <f aca="false">IFERROR((R907-R906)/R906,"")</f>
        <v>0.0892857142857143</v>
      </c>
      <c r="S908" s="73" t="str">
        <f aca="false">IFERROR((S907-S906)/S906,"")</f>
        <v/>
      </c>
      <c r="T908" s="73" t="n">
        <f aca="false">IFERROR((T907-T906)/T906,"")</f>
        <v>-0.1</v>
      </c>
      <c r="U908" s="73" t="n">
        <f aca="false">IFERROR((U907-U906)/U906,"")</f>
        <v>0.0402684563758389</v>
      </c>
      <c r="V908" s="73" t="n">
        <f aca="false">IFERROR((V907-V906)/V906,"")</f>
        <v>0.129032258064516</v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71"/>
      <c r="E909" s="71"/>
      <c r="F909" s="76" t="n">
        <f aca="false">IFERROR(SQRT(2*(F907-F906)^2/(F907+F906)),"")</f>
        <v>1.36788951248889</v>
      </c>
      <c r="G909" s="76" t="n">
        <f aca="false">IFERROR(SQRT(2*(G907-G906)^2/(G907+G906)),"")</f>
        <v>1.9436506316151</v>
      </c>
      <c r="H909" s="76" t="n">
        <f aca="false">IFERROR(SQRT(2*(H907-H906)^2/(H907+H906)),"")</f>
        <v>0.960768922830523</v>
      </c>
      <c r="I909" s="76" t="n">
        <f aca="false">IFERROR(SQRT(2*(I907-I906)^2/(I907+I906)),"")</f>
        <v>3.67803620299733</v>
      </c>
      <c r="J909" s="76" t="n">
        <f aca="false">IFERROR(SQRT(2*(J907-J906)^2/(J907+J906)),"")</f>
        <v>0.401789718109455</v>
      </c>
      <c r="K909" s="76" t="n">
        <f aca="false">IFERROR(SQRT(2*(K907-K906)^2/(K907+K906)),"")</f>
        <v>0.973328526784575</v>
      </c>
      <c r="L909" s="76" t="n">
        <f aca="false">IFERROR(SQRT(2*(L907-L906)^2/(L907+L906)),"")</f>
        <v>0.666666666666667</v>
      </c>
      <c r="M909" s="76" t="n">
        <f aca="false">IFERROR(SQRT(2*(M907-M906)^2/(M907+M906)),"")</f>
        <v>4.60287308949162</v>
      </c>
      <c r="N909" s="83" t="n">
        <f aca="false">IFERROR(SQRT(2*(N907-N906)^2/(N907+N906)),"")</f>
        <v>0.308606699924184</v>
      </c>
      <c r="O909" s="83" t="n">
        <f aca="false">IFERROR(SQRT(2*(O907-O906)^2/(O907+O906)),"")</f>
        <v>1.27920429813366</v>
      </c>
      <c r="P909" s="83" t="n">
        <f aca="false">IFERROR(SQRT(2*(P907-P906)^2/(P907+P906)),"")</f>
        <v>0.41702882811415</v>
      </c>
      <c r="Q909" s="76" t="n">
        <f aca="false">IFERROR(SQRT(2*(Q907-Q906)^2/(Q907+Q906)),"")</f>
        <v>2.06418738616856</v>
      </c>
      <c r="R909" s="76" t="n">
        <f aca="false">IFERROR(SQRT(2*(R907-R906)^2/(R907+R906)),"")</f>
        <v>0.653720450460613</v>
      </c>
      <c r="S909" s="76" t="n">
        <f aca="false">IFERROR(SQRT(2*(S907-S906)^2/(S907+S906)),"")</f>
        <v>6.48074069840786</v>
      </c>
      <c r="T909" s="76" t="n">
        <f aca="false">IFERROR(SQRT(2*(T907-T906)^2/(T907+T906)),"")</f>
        <v>0.64888568452305</v>
      </c>
      <c r="U909" s="76" t="n">
        <f aca="false">IFERROR(SQRT(2*(U907-U906)^2/(U907+U906)),"")</f>
        <v>0.486664263392288</v>
      </c>
      <c r="V909" s="78" t="n">
        <f aca="false">IFERROR(SQRT(2*(V907-V906)^2/(V907+V906)),"")</f>
        <v>0.696310623822791</v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71" t="n">
        <v>46132</v>
      </c>
      <c r="E910" s="72" t="n">
        <v>0.333333333333333</v>
      </c>
      <c r="F910" s="70" t="n">
        <v>292</v>
      </c>
      <c r="G910" s="70" t="n">
        <v>43</v>
      </c>
      <c r="H910" s="70" t="n">
        <v>75</v>
      </c>
      <c r="I910" s="70" t="n">
        <v>40</v>
      </c>
      <c r="J910" s="70" t="n">
        <v>134</v>
      </c>
      <c r="K910" s="5" t="n">
        <v>3</v>
      </c>
      <c r="L910" s="5" t="n">
        <v>39</v>
      </c>
      <c r="M910" s="5" t="n">
        <f aca="false">SUM(M906:M909)</f>
        <v>63.0076349942535</v>
      </c>
      <c r="N910" s="5" t="n">
        <v>28</v>
      </c>
      <c r="O910" s="5" t="n">
        <v>34</v>
      </c>
      <c r="P910" s="5" t="n">
        <f aca="false">SUM(P906:P909)</f>
        <v>46.5079379190232</v>
      </c>
      <c r="Q910" s="5" t="n">
        <v>0</v>
      </c>
      <c r="R910" s="5" t="n">
        <v>38</v>
      </c>
      <c r="S910" s="5" t="n">
        <f aca="false">SUM(S906:S909)</f>
        <v>27.4807406984079</v>
      </c>
      <c r="T910" s="5" t="n">
        <v>38</v>
      </c>
      <c r="U910" s="5" t="n">
        <v>93</v>
      </c>
      <c r="V910" s="5" t="n">
        <v>6</v>
      </c>
    </row>
    <row r="911" customFormat="false" ht="13.5" hidden="false" customHeight="true" outlineLevel="0" collapsed="false">
      <c r="A911" s="68"/>
      <c r="B911" s="69"/>
      <c r="C911" s="5" t="s">
        <v>548</v>
      </c>
      <c r="D911" s="71"/>
      <c r="E911" s="71"/>
      <c r="F911" s="5" t="n">
        <v>279</v>
      </c>
      <c r="G911" s="5" t="n">
        <v>42</v>
      </c>
      <c r="H911" s="5" t="n">
        <v>62</v>
      </c>
      <c r="I911" s="5" t="n">
        <v>38</v>
      </c>
      <c r="J911" s="5" t="n">
        <v>137</v>
      </c>
      <c r="K911" s="5" t="n">
        <v>3</v>
      </c>
      <c r="L911" s="5" t="n">
        <v>40</v>
      </c>
      <c r="M911" s="5" t="n">
        <f aca="false">SUM(M907:M910)</f>
        <v>84.015269988507</v>
      </c>
      <c r="N911" s="5" t="n">
        <v>32</v>
      </c>
      <c r="O911" s="5" t="n">
        <v>43</v>
      </c>
      <c r="P911" s="5" t="n">
        <f aca="false">SUM(P907:P910)</f>
        <v>71.0158758380465</v>
      </c>
      <c r="Q911" s="5" t="n">
        <f aca="false">SUM(Q907:Q910)</f>
        <v>17.9391873861686</v>
      </c>
      <c r="R911" s="5" t="n">
        <v>40</v>
      </c>
      <c r="S911" s="5" t="n">
        <f aca="false">SUM(S907:S910)</f>
        <v>54.9614813968157</v>
      </c>
      <c r="T911" s="5" t="n">
        <v>36</v>
      </c>
      <c r="U911" s="5" t="n">
        <v>94</v>
      </c>
      <c r="V911" s="5" t="n">
        <v>4</v>
      </c>
    </row>
    <row r="912" customFormat="false" ht="13.5" hidden="false" customHeight="true" outlineLevel="0" collapsed="false">
      <c r="A912" s="68"/>
      <c r="B912" s="69"/>
      <c r="C912" s="5" t="s">
        <v>549</v>
      </c>
      <c r="D912" s="71"/>
      <c r="E912" s="71"/>
      <c r="F912" s="73" t="n">
        <f aca="false">IFERROR((F911-F910)/F910,"")</f>
        <v>-0.0445205479452055</v>
      </c>
      <c r="G912" s="73" t="n">
        <f aca="false">IFERROR((G911-G910)/G910,"")</f>
        <v>-0.0232558139534884</v>
      </c>
      <c r="H912" s="73" t="n">
        <f aca="false">IFERROR((H911-H910)/H910,"")</f>
        <v>-0.173333333333333</v>
      </c>
      <c r="I912" s="73" t="n">
        <f aca="false">IFERROR((I911-I910)/I910,"")</f>
        <v>-0.05</v>
      </c>
      <c r="J912" s="73" t="n">
        <f aca="false">IFERROR((J911-J910)/J910,"")</f>
        <v>0.0223880597014925</v>
      </c>
      <c r="K912" s="73" t="n">
        <f aca="false">IFERROR((K911-K910)/K910,"")</f>
        <v>0</v>
      </c>
      <c r="L912" s="73" t="n">
        <f aca="false">IFERROR((L911-L910)/L910,"")</f>
        <v>0.0256410256410256</v>
      </c>
      <c r="M912" s="73" t="n">
        <f aca="false">IFERROR((M911-M910)/M910,"")</f>
        <v>0.333414117133098</v>
      </c>
      <c r="N912" s="73" t="n">
        <f aca="false">IFERROR((N911-N910)/N910,"")</f>
        <v>0.142857142857143</v>
      </c>
      <c r="O912" s="73" t="n">
        <f aca="false">IFERROR((O911-O910)/O910,"")</f>
        <v>0.264705882352941</v>
      </c>
      <c r="P912" s="73" t="n">
        <f aca="false">IFERROR((P911-P910)/P910,"")</f>
        <v>0.526962471690208</v>
      </c>
      <c r="Q912" s="73" t="str">
        <f aca="false">IFERROR((Q911-Q910)/Q910,"")</f>
        <v/>
      </c>
      <c r="R912" s="73" t="n">
        <f aca="false">IFERROR((R911-R910)/R910,"")</f>
        <v>0.0526315789473684</v>
      </c>
      <c r="S912" s="73" t="n">
        <f aca="false">IFERROR((S911-S910)/S910,"")</f>
        <v>1</v>
      </c>
      <c r="T912" s="73" t="n">
        <f aca="false">IFERROR((T911-T910)/T910,"")</f>
        <v>-0.0526315789473684</v>
      </c>
      <c r="U912" s="73" t="n">
        <f aca="false">IFERROR((U911-U910)/U910,"")</f>
        <v>0.010752688172043</v>
      </c>
      <c r="V912" s="73" t="n">
        <f aca="false">IFERROR((V911-V910)/V910,"")</f>
        <v>-0.333333333333333</v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71"/>
      <c r="E913" s="71"/>
      <c r="F913" s="76" t="n">
        <f aca="false">IFERROR(SQRT(2*(F911-F910)^2/(F911+F910)),"")</f>
        <v>0.769378943023837</v>
      </c>
      <c r="G913" s="76" t="n">
        <f aca="false">IFERROR(SQRT(2*(G911-G910)^2/(G911+G910)),"")</f>
        <v>0.153392997769474</v>
      </c>
      <c r="H913" s="76" t="n">
        <f aca="false">IFERROR(SQRT(2*(H911-H910)^2/(H911+H910)),"")</f>
        <v>1.57071744265846</v>
      </c>
      <c r="I913" s="76" t="n">
        <f aca="false">IFERROR(SQRT(2*(I911-I910)^2/(I911+I910)),"")</f>
        <v>0.320256307610174</v>
      </c>
      <c r="J913" s="76" t="n">
        <f aca="false">IFERROR(SQRT(2*(J911-J910)^2/(J911+J910)),"")</f>
        <v>0.257722067752535</v>
      </c>
      <c r="K913" s="76" t="n">
        <f aca="false">IFERROR(SQRT(2*(K911-K910)^2/(K911+K910)),"")</f>
        <v>0</v>
      </c>
      <c r="L913" s="76" t="n">
        <f aca="false">IFERROR(SQRT(2*(L911-L910)^2/(L911+L910)),"")</f>
        <v>0.159111456835146</v>
      </c>
      <c r="M913" s="76" t="n">
        <f aca="false">IFERROR(SQRT(2*(M911-M910)^2/(M911+M910)),"")</f>
        <v>2.45018942441926</v>
      </c>
      <c r="N913" s="83" t="n">
        <f aca="false">IFERROR(SQRT(2*(N911-N910)^2/(N911+N910)),"")</f>
        <v>0.730296743340221</v>
      </c>
      <c r="O913" s="83" t="n">
        <f aca="false">IFERROR(SQRT(2*(O911-O910)^2/(O911+O910)),"")</f>
        <v>1.45048133524568</v>
      </c>
      <c r="P913" s="83" t="n">
        <f aca="false">IFERROR(SQRT(2*(P911-P910)^2/(P911+P910)),"")</f>
        <v>3.19711921934721</v>
      </c>
      <c r="Q913" s="76" t="n">
        <f aca="false">IFERROR(SQRT(2*(Q911-Q910)^2/(Q911+Q910)),"")</f>
        <v>5.98985598928197</v>
      </c>
      <c r="R913" s="76" t="n">
        <f aca="false">IFERROR(SQRT(2*(R911-R910)^2/(R911+R910)),"")</f>
        <v>0.320256307610174</v>
      </c>
      <c r="S913" s="76" t="n">
        <f aca="false">IFERROR(SQRT(2*(S911-S910)^2/(S911+S910)),"")</f>
        <v>4.2802445956906</v>
      </c>
      <c r="T913" s="76" t="n">
        <f aca="false">IFERROR(SQRT(2*(T911-T910)^2/(T911+T910)),"")</f>
        <v>0.328797974610715</v>
      </c>
      <c r="U913" s="76" t="n">
        <f aca="false">IFERROR(SQRT(2*(U911-U910)^2/(U911+U910)),"")</f>
        <v>0.103417537999004</v>
      </c>
      <c r="V913" s="78" t="n">
        <f aca="false">IFERROR(SQRT(2*(V911-V910)^2/(V911+V910)),"")</f>
        <v>0.894427190999916</v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71" t="n">
        <v>46146</v>
      </c>
      <c r="E914" s="72" t="n">
        <v>0.333333333333333</v>
      </c>
      <c r="F914" s="70" t="n">
        <v>431</v>
      </c>
      <c r="G914" s="70" t="n">
        <v>111</v>
      </c>
      <c r="H914" s="70" t="n">
        <v>24</v>
      </c>
      <c r="I914" s="70" t="n">
        <v>66</v>
      </c>
      <c r="J914" s="70" t="n">
        <v>230</v>
      </c>
      <c r="K914" s="5" t="n">
        <v>24</v>
      </c>
      <c r="L914" s="5" t="n">
        <v>87</v>
      </c>
      <c r="M914" s="5" t="n">
        <v>0</v>
      </c>
      <c r="N914" s="5" t="n">
        <v>1</v>
      </c>
      <c r="O914" s="5" t="n">
        <v>20</v>
      </c>
      <c r="P914" s="5" t="n">
        <v>3</v>
      </c>
      <c r="Q914" s="5" t="n">
        <v>19</v>
      </c>
      <c r="R914" s="5" t="n">
        <v>47</v>
      </c>
      <c r="S914" s="5" t="n">
        <v>0</v>
      </c>
      <c r="T914" s="5" t="n">
        <v>38</v>
      </c>
      <c r="U914" s="5" t="n">
        <v>163</v>
      </c>
      <c r="V914" s="5" t="n">
        <v>29</v>
      </c>
    </row>
    <row r="915" customFormat="false" ht="13.5" hidden="false" customHeight="true" outlineLevel="0" collapsed="false">
      <c r="A915" s="68"/>
      <c r="B915" s="69"/>
      <c r="C915" s="5" t="s">
        <v>548</v>
      </c>
      <c r="D915" s="71"/>
      <c r="E915" s="71"/>
      <c r="F915" s="5" t="n">
        <v>429</v>
      </c>
      <c r="G915" s="5" t="n">
        <v>106</v>
      </c>
      <c r="H915" s="5" t="n">
        <v>26</v>
      </c>
      <c r="I915" s="5" t="n">
        <v>69</v>
      </c>
      <c r="J915" s="5" t="n">
        <v>228</v>
      </c>
      <c r="K915" s="5" t="n">
        <v>25</v>
      </c>
      <c r="L915" s="5" t="n">
        <v>81</v>
      </c>
      <c r="M915" s="5" t="n">
        <f aca="false">SUM(M911:M914)</f>
        <v>86.7988735300594</v>
      </c>
      <c r="N915" s="5" t="n">
        <v>2</v>
      </c>
      <c r="O915" s="5" t="n">
        <v>20</v>
      </c>
      <c r="P915" s="5" t="n">
        <v>4</v>
      </c>
      <c r="Q915" s="5" t="n">
        <v>21</v>
      </c>
      <c r="R915" s="5" t="n">
        <v>48</v>
      </c>
      <c r="S915" s="5" t="n">
        <f aca="false">SUM(S911:S914)</f>
        <v>60.2417259925063</v>
      </c>
      <c r="T915" s="5" t="n">
        <v>38</v>
      </c>
      <c r="U915" s="5" t="n">
        <v>159</v>
      </c>
      <c r="V915" s="5" t="n">
        <v>31</v>
      </c>
    </row>
    <row r="916" customFormat="false" ht="13.5" hidden="false" customHeight="true" outlineLevel="0" collapsed="false">
      <c r="A916" s="68"/>
      <c r="B916" s="69"/>
      <c r="C916" s="5" t="s">
        <v>549</v>
      </c>
      <c r="D916" s="71"/>
      <c r="E916" s="71"/>
      <c r="F916" s="73" t="n">
        <f aca="false">IFERROR((F915-F914)/F914,"")</f>
        <v>-0.00464037122969838</v>
      </c>
      <c r="G916" s="73" t="n">
        <f aca="false">IFERROR((G915-G914)/G914,"")</f>
        <v>-0.045045045045045</v>
      </c>
      <c r="H916" s="73" t="n">
        <f aca="false">IFERROR((H915-H914)/H914,"")</f>
        <v>0.0833333333333333</v>
      </c>
      <c r="I916" s="73" t="n">
        <f aca="false">IFERROR((I915-I914)/I914,"")</f>
        <v>0.0454545454545455</v>
      </c>
      <c r="J916" s="73" t="n">
        <f aca="false">IFERROR((J915-J914)/J914,"")</f>
        <v>-0.00869565217391304</v>
      </c>
      <c r="K916" s="73" t="n">
        <f aca="false">IFERROR((K915-K914)/K914,"")</f>
        <v>0.0416666666666667</v>
      </c>
      <c r="L916" s="73" t="n">
        <f aca="false">IFERROR((L915-L914)/L914,"")</f>
        <v>-0.0689655172413793</v>
      </c>
      <c r="M916" s="73" t="str">
        <f aca="false">IFERROR((M915-M914)/M914,"")</f>
        <v/>
      </c>
      <c r="N916" s="73" t="n">
        <f aca="false">IFERROR((N915-N914)/N914,"")</f>
        <v>1</v>
      </c>
      <c r="O916" s="73" t="n">
        <f aca="false">IFERROR((O915-O914)/O914,"")</f>
        <v>0</v>
      </c>
      <c r="P916" s="73" t="n">
        <f aca="false">IFERROR((P915-P914)/P914,"")</f>
        <v>0.333333333333333</v>
      </c>
      <c r="Q916" s="73" t="n">
        <f aca="false">IFERROR((Q915-Q914)/Q914,"")</f>
        <v>0.105263157894737</v>
      </c>
      <c r="R916" s="73" t="n">
        <f aca="false">IFERROR((R915-R914)/R914,"")</f>
        <v>0.0212765957446809</v>
      </c>
      <c r="S916" s="73" t="str">
        <f aca="false">IFERROR((S915-S914)/S914,"")</f>
        <v/>
      </c>
      <c r="T916" s="73" t="n">
        <f aca="false">IFERROR((T915-T914)/T914,"")</f>
        <v>0</v>
      </c>
      <c r="U916" s="73" t="n">
        <f aca="false">IFERROR((U915-U914)/U914,"")</f>
        <v>-0.0245398773006135</v>
      </c>
      <c r="V916" s="73" t="n">
        <f aca="false">IFERROR((V915-V914)/V914,"")</f>
        <v>0.0689655172413793</v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71"/>
      <c r="E917" s="71"/>
      <c r="F917" s="76" t="n">
        <f aca="false">IFERROR(SQRT(2*(F915-F914)^2/(F915+F914)),"")</f>
        <v>0.0964485644340824</v>
      </c>
      <c r="G917" s="76" t="n">
        <f aca="false">IFERROR(SQRT(2*(G915-G914)^2/(G915+G914)),"")</f>
        <v>0.480015360737319</v>
      </c>
      <c r="H917" s="76" t="n">
        <f aca="false">IFERROR(SQRT(2*(H915-H914)^2/(H915+H914)),"")</f>
        <v>0.4</v>
      </c>
      <c r="I917" s="76" t="n">
        <f aca="false">IFERROR(SQRT(2*(I915-I914)^2/(I915+I914)),"")</f>
        <v>0.365148371670111</v>
      </c>
      <c r="J917" s="76" t="n">
        <f aca="false">IFERROR(SQRT(2*(J915-J914)^2/(J915+J914)),"")</f>
        <v>0.132163720091018</v>
      </c>
      <c r="K917" s="76" t="n">
        <f aca="false">IFERROR(SQRT(2*(K915-K914)^2/(K915+K914)),"")</f>
        <v>0.202030508910442</v>
      </c>
      <c r="L917" s="76" t="n">
        <f aca="false">IFERROR(SQRT(2*(L915-L914)^2/(L915+L914)),"")</f>
        <v>0.654653670707977</v>
      </c>
      <c r="M917" s="76" t="n">
        <f aca="false">IFERROR(SQRT(2*(M915-M914)^2/(M915+M914)),"")</f>
        <v>13.1756497775297</v>
      </c>
      <c r="N917" s="83" t="n">
        <f aca="false">IFERROR(SQRT(2*(N915-N914)^2/(N915+N914)),"")</f>
        <v>0.816496580927726</v>
      </c>
      <c r="O917" s="83" t="n">
        <f aca="false">IFERROR(SQRT(2*(O915-O914)^2/(O915+O914)),"")</f>
        <v>0</v>
      </c>
      <c r="P917" s="83" t="n">
        <f aca="false">IFERROR(SQRT(2*(P915-P914)^2/(P915+P914)),"")</f>
        <v>0.534522483824849</v>
      </c>
      <c r="Q917" s="76" t="n">
        <f aca="false">IFERROR(SQRT(2*(Q915-Q914)^2/(Q915+Q914)),"")</f>
        <v>0.447213595499958</v>
      </c>
      <c r="R917" s="76" t="n">
        <f aca="false">IFERROR(SQRT(2*(R915-R914)^2/(R915+R914)),"")</f>
        <v>0.145095250022002</v>
      </c>
      <c r="S917" s="76" t="n">
        <f aca="false">IFERROR(SQRT(2*(S915-S914)^2/(S915+S914)),"")</f>
        <v>10.9764954327423</v>
      </c>
      <c r="T917" s="76" t="n">
        <f aca="false">IFERROR(SQRT(2*(T915-T914)^2/(T915+T914)),"")</f>
        <v>0</v>
      </c>
      <c r="U917" s="76" t="n">
        <f aca="false">IFERROR(SQRT(2*(U915-U914)^2/(U915+U914)),"")</f>
        <v>0.31524416249564</v>
      </c>
      <c r="V917" s="78" t="n">
        <f aca="false">IFERROR(SQRT(2*(V915-V914)^2/(V915+V914)),"")</f>
        <v>0.365148371670111</v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N918" s="4"/>
      <c r="O918" s="4"/>
      <c r="P918" s="4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5" t="s">
        <v>548</v>
      </c>
      <c r="D919" s="86"/>
      <c r="E919" s="81"/>
      <c r="F919" s="5"/>
      <c r="G919" s="5"/>
      <c r="H919" s="5"/>
      <c r="I919" s="5"/>
      <c r="J919" s="5"/>
      <c r="K919" s="5"/>
      <c r="L919" s="5"/>
      <c r="M919" s="5"/>
      <c r="N919" s="4"/>
      <c r="O919" s="4"/>
      <c r="P919" s="4"/>
      <c r="Q919" s="5"/>
      <c r="R919" s="5"/>
      <c r="S919" s="5"/>
      <c r="T919" s="5"/>
      <c r="U919" s="5"/>
      <c r="V919" s="82"/>
    </row>
    <row r="920" customFormat="false" ht="13.5" hidden="false" customHeight="true" outlineLevel="0" collapsed="false">
      <c r="A920" s="68"/>
      <c r="B920" s="69"/>
      <c r="C920" s="5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73" t="str">
        <f aca="false">IFERROR((N919-N918)/N918,"")</f>
        <v/>
      </c>
      <c r="O920" s="73" t="str">
        <f aca="false">IFERROR((O919-O918)/O918,"")</f>
        <v/>
      </c>
      <c r="P920" s="73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3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N922" s="4"/>
      <c r="O922" s="4"/>
      <c r="P922" s="4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5" t="s">
        <v>548</v>
      </c>
      <c r="D923" s="86"/>
      <c r="E923" s="81"/>
      <c r="F923" s="5"/>
      <c r="G923" s="5"/>
      <c r="H923" s="5"/>
      <c r="I923" s="5"/>
      <c r="J923" s="5"/>
      <c r="K923" s="5"/>
      <c r="L923" s="5"/>
      <c r="M923" s="5"/>
      <c r="N923" s="4"/>
      <c r="O923" s="4"/>
      <c r="P923" s="4"/>
      <c r="Q923" s="5"/>
      <c r="R923" s="5"/>
      <c r="S923" s="5"/>
      <c r="T923" s="5"/>
      <c r="U923" s="5"/>
      <c r="V923" s="82"/>
    </row>
    <row r="924" customFormat="false" ht="13.5" hidden="false" customHeight="true" outlineLevel="0" collapsed="false">
      <c r="A924" s="68"/>
      <c r="B924" s="69"/>
      <c r="C924" s="5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73" t="str">
        <f aca="false">IFERROR((N923-N922)/N922,"")</f>
        <v/>
      </c>
      <c r="O924" s="73" t="str">
        <f aca="false">IFERROR((O923-O922)/O922,"")</f>
        <v/>
      </c>
      <c r="P924" s="73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3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N926" s="4"/>
      <c r="O926" s="4"/>
      <c r="P926" s="4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5" t="s">
        <v>548</v>
      </c>
      <c r="D927" s="86"/>
      <c r="E927" s="81"/>
      <c r="F927" s="5"/>
      <c r="G927" s="5"/>
      <c r="H927" s="5"/>
      <c r="I927" s="5"/>
      <c r="J927" s="5"/>
      <c r="K927" s="5"/>
      <c r="L927" s="5"/>
      <c r="M927" s="5"/>
      <c r="N927" s="4"/>
      <c r="O927" s="4"/>
      <c r="P927" s="4"/>
      <c r="Q927" s="5"/>
      <c r="R927" s="5"/>
      <c r="S927" s="5"/>
      <c r="T927" s="5"/>
      <c r="U927" s="5"/>
      <c r="V927" s="82"/>
    </row>
    <row r="928" customFormat="false" ht="13.5" hidden="false" customHeight="true" outlineLevel="0" collapsed="false">
      <c r="A928" s="68"/>
      <c r="B928" s="69"/>
      <c r="C928" s="5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73" t="str">
        <f aca="false">IFERROR((N927-N926)/N926,"")</f>
        <v/>
      </c>
      <c r="O928" s="73" t="str">
        <f aca="false">IFERROR((O927-O926)/O926,"")</f>
        <v/>
      </c>
      <c r="P928" s="73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3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N930" s="4"/>
      <c r="O930" s="4"/>
      <c r="P930" s="4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5" t="s">
        <v>548</v>
      </c>
      <c r="D931" s="86"/>
      <c r="E931" s="81"/>
      <c r="F931" s="5"/>
      <c r="G931" s="5"/>
      <c r="H931" s="5"/>
      <c r="I931" s="5"/>
      <c r="J931" s="5"/>
      <c r="K931" s="5"/>
      <c r="L931" s="5"/>
      <c r="M931" s="5"/>
      <c r="N931" s="4"/>
      <c r="O931" s="4"/>
      <c r="P931" s="4"/>
      <c r="Q931" s="5"/>
      <c r="R931" s="5"/>
      <c r="S931" s="5"/>
      <c r="T931" s="5"/>
      <c r="U931" s="5"/>
      <c r="V931" s="82"/>
    </row>
    <row r="932" customFormat="false" ht="13.5" hidden="false" customHeight="true" outlineLevel="0" collapsed="false">
      <c r="A932" s="68"/>
      <c r="B932" s="69"/>
      <c r="C932" s="5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73" t="str">
        <f aca="false">IFERROR((N931-N930)/N930,"")</f>
        <v/>
      </c>
      <c r="O932" s="73" t="str">
        <f aca="false">IFERROR((O931-O930)/O930,"")</f>
        <v/>
      </c>
      <c r="P932" s="73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3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71" t="n">
        <v>46129</v>
      </c>
      <c r="E934" s="72" t="n">
        <v>0.625</v>
      </c>
      <c r="F934" s="70" t="n">
        <v>477</v>
      </c>
      <c r="G934" s="70" t="n">
        <v>230</v>
      </c>
      <c r="H934" s="70" t="n">
        <v>184</v>
      </c>
      <c r="I934" s="70" t="n">
        <v>26</v>
      </c>
      <c r="J934" s="70" t="n">
        <v>37</v>
      </c>
      <c r="K934" s="5" t="n">
        <v>17</v>
      </c>
      <c r="L934" s="5" t="n">
        <v>213</v>
      </c>
      <c r="M934" s="5" t="n">
        <v>0</v>
      </c>
      <c r="N934" s="5" t="n">
        <v>5</v>
      </c>
      <c r="O934" s="5" t="n">
        <v>179</v>
      </c>
      <c r="P934" s="5" t="n">
        <v>0</v>
      </c>
      <c r="Q934" s="5" t="n">
        <v>13</v>
      </c>
      <c r="R934" s="5" t="n">
        <v>2</v>
      </c>
      <c r="S934" s="5" t="n">
        <v>11</v>
      </c>
      <c r="T934" s="5" t="n">
        <v>22</v>
      </c>
      <c r="U934" s="5" t="n">
        <f aca="false">SUM(U930:U933)</f>
        <v>0</v>
      </c>
      <c r="V934" s="5" t="n">
        <v>15</v>
      </c>
    </row>
    <row r="935" customFormat="false" ht="13.5" hidden="false" customHeight="true" outlineLevel="0" collapsed="false">
      <c r="A935" s="68"/>
      <c r="B935" s="69"/>
      <c r="C935" s="5" t="s">
        <v>548</v>
      </c>
      <c r="D935" s="71"/>
      <c r="E935" s="71"/>
      <c r="F935" s="5" t="n">
        <v>461</v>
      </c>
      <c r="G935" s="5" t="n">
        <v>219</v>
      </c>
      <c r="H935" s="5" t="n">
        <v>180</v>
      </c>
      <c r="I935" s="5" t="n">
        <v>25</v>
      </c>
      <c r="J935" s="5" t="n">
        <v>37</v>
      </c>
      <c r="K935" s="5" t="n">
        <v>14</v>
      </c>
      <c r="L935" s="5" t="n">
        <v>205</v>
      </c>
      <c r="M935" s="5" t="n">
        <f aca="false">SUM(M931:M934)</f>
        <v>0</v>
      </c>
      <c r="N935" s="5" t="n">
        <v>5</v>
      </c>
      <c r="O935" s="5" t="n">
        <v>175</v>
      </c>
      <c r="P935" s="5" t="n">
        <v>0</v>
      </c>
      <c r="Q935" s="5" t="n">
        <v>13</v>
      </c>
      <c r="R935" s="5" t="n">
        <v>1</v>
      </c>
      <c r="S935" s="5" t="n">
        <v>11</v>
      </c>
      <c r="T935" s="5" t="n">
        <v>21</v>
      </c>
      <c r="U935" s="5" t="n">
        <f aca="false">SUM(U931:U934)</f>
        <v>0</v>
      </c>
      <c r="V935" s="5" t="n">
        <v>16</v>
      </c>
    </row>
    <row r="936" customFormat="false" ht="13.5" hidden="false" customHeight="true" outlineLevel="0" collapsed="false">
      <c r="A936" s="68"/>
      <c r="B936" s="69"/>
      <c r="C936" s="5" t="s">
        <v>549</v>
      </c>
      <c r="D936" s="71"/>
      <c r="E936" s="71"/>
      <c r="F936" s="73" t="n">
        <f aca="false">IFERROR((F935-F934)/F934,"")</f>
        <v>-0.0335429769392034</v>
      </c>
      <c r="G936" s="73" t="n">
        <f aca="false">IFERROR((G935-G934)/G934,"")</f>
        <v>-0.0478260869565217</v>
      </c>
      <c r="H936" s="73" t="n">
        <f aca="false">IFERROR((H935-H934)/H934,"")</f>
        <v>-0.0217391304347826</v>
      </c>
      <c r="I936" s="73" t="n">
        <f aca="false">IFERROR((I935-I934)/I934,"")</f>
        <v>-0.0384615384615385</v>
      </c>
      <c r="J936" s="73" t="n">
        <f aca="false">IFERROR((J935-J934)/J934,"")</f>
        <v>0</v>
      </c>
      <c r="K936" s="73" t="str">
        <f aca="false">IFERROR((K934-#REF!)/#REF!,"")</f>
        <v/>
      </c>
      <c r="L936" s="73" t="n">
        <f aca="false">IFERROR((L935-L934)/L934,"")</f>
        <v>-0.0375586854460094</v>
      </c>
      <c r="M936" s="73" t="str">
        <f aca="false">IFERROR((M935-M934)/M934,"")</f>
        <v/>
      </c>
      <c r="N936" s="73" t="n">
        <f aca="false">IFERROR((N935-N934)/N934,"")</f>
        <v>0</v>
      </c>
      <c r="O936" s="73" t="n">
        <f aca="false">IFERROR((O935-O934)/O934,"")</f>
        <v>-0.0223463687150838</v>
      </c>
      <c r="P936" s="73" t="str">
        <f aca="false">IFERROR((P935-P934)/P934,"")</f>
        <v/>
      </c>
      <c r="Q936" s="73" t="n">
        <f aca="false">IFERROR((Q935-Q934)/Q934,"")</f>
        <v>0</v>
      </c>
      <c r="R936" s="73" t="n">
        <f aca="false">IFERROR((R935-R934)/R934,"")</f>
        <v>-0.5</v>
      </c>
      <c r="S936" s="73" t="n">
        <f aca="false">IFERROR((S935-S934)/S934,"")</f>
        <v>0</v>
      </c>
      <c r="T936" s="73" t="n">
        <f aca="false">IFERROR((T935-T934)/T934,"")</f>
        <v>-0.0454545454545455</v>
      </c>
      <c r="U936" s="73" t="str">
        <f aca="false">IFERROR((U935-U934)/U934,"")</f>
        <v/>
      </c>
      <c r="V936" s="73" t="n">
        <f aca="false">IFERROR((V935-V934)/V934,"")</f>
        <v>0.0666666666666667</v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71"/>
      <c r="E937" s="71"/>
      <c r="F937" s="76" t="n">
        <f aca="false">IFERROR(SQRT(2*(F935-F934)^2/(F935+F934)),"")</f>
        <v>0.738811354463376</v>
      </c>
      <c r="G937" s="76" t="n">
        <f aca="false">IFERROR(SQRT(2*(G935-G934)^2/(G935+G934)),"")</f>
        <v>0.7341495086926</v>
      </c>
      <c r="H937" s="76" t="n">
        <f aca="false">IFERROR(SQRT(2*(H935-H934)^2/(H935+H934)),"")</f>
        <v>0.29649972666444</v>
      </c>
      <c r="I937" s="76" t="n">
        <f aca="false">IFERROR(SQRT(2*(I935-I934)^2/(I935+I934)),"")</f>
        <v>0.198029508595335</v>
      </c>
      <c r="J937" s="76" t="n">
        <f aca="false">IFERROR(SQRT(2*(J935-J934)^2/(J935+J934)),"")</f>
        <v>0</v>
      </c>
      <c r="K937" s="76" t="str">
        <f aca="false">IFERROR(SQRT(2*(K934-#REF!)^2/(K934+#REF!)),"")</f>
        <v/>
      </c>
      <c r="L937" s="76" t="n">
        <f aca="false">IFERROR(SQRT(2*(L935-L934)^2/(L935+L934)),"")</f>
        <v>0.55337157109286</v>
      </c>
      <c r="M937" s="76" t="str">
        <f aca="false">IFERROR(SQRT(2*(M935-M934)^2/(M935+M934)),"")</f>
        <v/>
      </c>
      <c r="N937" s="83" t="n">
        <f aca="false">IFERROR(SQRT(2*(N935-N934)^2/(N935+N934)),"")</f>
        <v>0</v>
      </c>
      <c r="O937" s="83" t="n">
        <f aca="false">IFERROR(SQRT(2*(O935-O934)^2/(O935+O934)),"")</f>
        <v>0.300658411201132</v>
      </c>
      <c r="P937" s="83" t="str">
        <f aca="false">IFERROR(SQRT(2*(P935-P934)^2/(P935+P934)),"")</f>
        <v/>
      </c>
      <c r="Q937" s="76" t="n">
        <f aca="false">IFERROR(SQRT(2*(Q935-Q934)^2/(Q935+Q934)),"")</f>
        <v>0</v>
      </c>
      <c r="R937" s="76" t="n">
        <f aca="false">IFERROR(SQRT(2*(R935-R934)^2/(R935+R934)),"")</f>
        <v>0.816496580927726</v>
      </c>
      <c r="S937" s="76" t="n">
        <f aca="false">IFERROR(SQRT(2*(S935-S934)^2/(S935+S934)),"")</f>
        <v>0</v>
      </c>
      <c r="T937" s="76" t="n">
        <f aca="false">IFERROR(SQRT(2*(T935-T934)^2/(T935+T934)),"")</f>
        <v>0.215665546406877</v>
      </c>
      <c r="U937" s="76" t="str">
        <f aca="false">IFERROR(SQRT(2*(U935-U934)^2/(U935+U934)),"")</f>
        <v/>
      </c>
      <c r="V937" s="78" t="n">
        <f aca="false">IFERROR(SQRT(2*(V935-V934)^2/(V935+V934)),"")</f>
        <v>0.254000254000381</v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N938" s="4"/>
      <c r="O938" s="4"/>
      <c r="P938" s="4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5" t="s">
        <v>548</v>
      </c>
      <c r="D939" s="86"/>
      <c r="E939" s="81"/>
      <c r="F939" s="5"/>
      <c r="G939" s="5"/>
      <c r="H939" s="5"/>
      <c r="I939" s="5"/>
      <c r="J939" s="5"/>
      <c r="K939" s="5"/>
      <c r="L939" s="5"/>
      <c r="M939" s="5"/>
      <c r="N939" s="4"/>
      <c r="O939" s="4"/>
      <c r="P939" s="4"/>
      <c r="Q939" s="5"/>
      <c r="R939" s="5"/>
      <c r="S939" s="5"/>
      <c r="T939" s="5"/>
      <c r="U939" s="5"/>
      <c r="V939" s="82"/>
    </row>
    <row r="940" customFormat="false" ht="13.5" hidden="false" customHeight="true" outlineLevel="0" collapsed="false">
      <c r="A940" s="68"/>
      <c r="B940" s="69"/>
      <c r="C940" s="5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73" t="str">
        <f aca="false">IFERROR((N939-N938)/N938,"")</f>
        <v/>
      </c>
      <c r="O940" s="73" t="str">
        <f aca="false">IFERROR((O939-O938)/O938,"")</f>
        <v/>
      </c>
      <c r="P940" s="73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3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N942" s="4"/>
      <c r="O942" s="4"/>
      <c r="P942" s="4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</row>
    <row r="944" customFormat="false" ht="13.5" hidden="false" customHeight="true" outlineLevel="0" collapsed="false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</row>
    <row r="945" customFormat="false" ht="13.5" hidden="false" customHeight="true" outlineLevel="0" collapsed="false"/>
  </sheetData>
  <autoFilter ref="A1:V942"/>
  <mergeCells count="785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D318:D321"/>
    <mergeCell ref="E318:E321"/>
    <mergeCell ref="A322:A325"/>
    <mergeCell ref="B322:B325"/>
    <mergeCell ref="D322:D325"/>
    <mergeCell ref="E322:E325"/>
    <mergeCell ref="A326:A329"/>
    <mergeCell ref="B326:B329"/>
    <mergeCell ref="D326:D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D338:D341"/>
    <mergeCell ref="E338:E341"/>
    <mergeCell ref="A342:A345"/>
    <mergeCell ref="B342:B345"/>
    <mergeCell ref="D342:D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D354:D357"/>
    <mergeCell ref="E354:E357"/>
    <mergeCell ref="A358:A361"/>
    <mergeCell ref="B358:B361"/>
    <mergeCell ref="D358:D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D398:D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D474:D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D574:D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D586:D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D710:D713"/>
    <mergeCell ref="E710:E713"/>
    <mergeCell ref="A714:A717"/>
    <mergeCell ref="B714:B717"/>
    <mergeCell ref="D714:D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D906:D909"/>
    <mergeCell ref="E906:E909"/>
    <mergeCell ref="A910:A913"/>
    <mergeCell ref="B910:B913"/>
    <mergeCell ref="D910:D913"/>
    <mergeCell ref="E910:E913"/>
    <mergeCell ref="A914:A917"/>
    <mergeCell ref="B914:B917"/>
    <mergeCell ref="D914:D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D934:D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26" activeCellId="0" sqref="B26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71"/>
    <col collapsed="false" customWidth="true" hidden="false" outlineLevel="0" max="3" min="3" style="0" width="30.57"/>
    <col collapsed="false" customWidth="true" hidden="false" outlineLevel="0" max="4" min="4" style="0" width="45.14"/>
    <col collapsed="false" customWidth="true" hidden="false" outlineLevel="0" max="5" min="5" style="0" width="33.57"/>
    <col collapsed="false" customWidth="true" hidden="false" outlineLevel="0" max="6" min="6" style="0" width="25"/>
    <col collapsed="false" customWidth="true" hidden="false" outlineLevel="0" max="7" min="7" style="0" width="21.43"/>
    <col collapsed="false" customWidth="true" hidden="false" outlineLevel="0" max="8" min="8" style="0" width="16.29"/>
    <col collapsed="false" customWidth="true" hidden="false" outlineLevel="0" max="9" min="9" style="0" width="16.71"/>
    <col collapsed="false" customWidth="true" hidden="false" outlineLevel="0" max="11" min="10" style="0" width="15.71"/>
    <col collapsed="false" customWidth="true" hidden="false" outlineLevel="0" max="12" min="12" style="0" width="12.29"/>
    <col collapsed="false" customWidth="true" hidden="false" outlineLevel="0" max="13" min="13" style="0" width="12.42"/>
    <col collapsed="false" customWidth="true" hidden="false" outlineLevel="0" max="14" min="14" style="0" width="13"/>
    <col collapsed="false" customWidth="true" hidden="false" outlineLevel="0" max="15" min="15" style="0" width="13.29"/>
    <col collapsed="false" customWidth="true" hidden="false" outlineLevel="0" max="16" min="16" style="0" width="12.86"/>
    <col collapsed="false" customWidth="true" hidden="false" outlineLevel="0" max="17" min="17" style="0" width="15.57"/>
    <col collapsed="false" customWidth="true" hidden="false" outlineLevel="0" max="18" min="18" style="0" width="21"/>
    <col collapsed="false" customWidth="true" hidden="false" outlineLevel="0" max="19" min="19" style="0" width="27.29"/>
    <col collapsed="false" customWidth="true" hidden="false" outlineLevel="0" max="20" min="20" style="0" width="39.14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F2" s="4"/>
      <c r="G2" s="5"/>
      <c r="H2" s="5"/>
      <c r="I2" s="5"/>
      <c r="J2" s="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3.5" hidden="false" customHeight="true" outlineLevel="0" collapsed="false">
      <c r="A3" s="68"/>
      <c r="B3" s="69"/>
      <c r="C3" s="5" t="s">
        <v>548</v>
      </c>
      <c r="D3" s="71"/>
      <c r="E3" s="71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3.5" hidden="false" customHeight="true" outlineLevel="0" collapsed="false">
      <c r="A4" s="68"/>
      <c r="B4" s="69"/>
      <c r="C4" s="5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customFormat="false" ht="13.5" hidden="false" customHeight="true" outlineLevel="0" collapsed="false">
      <c r="A7" s="68"/>
      <c r="B7" s="69"/>
      <c r="C7" s="5" t="s">
        <v>548</v>
      </c>
      <c r="D7" s="71"/>
      <c r="E7" s="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customFormat="false" ht="13.5" hidden="false" customHeight="true" outlineLevel="0" collapsed="false">
      <c r="A8" s="68"/>
      <c r="B8" s="69"/>
      <c r="C8" s="5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N10" s="4"/>
      <c r="O10" s="4"/>
      <c r="P10" s="4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5" t="s">
        <v>548</v>
      </c>
      <c r="D11" s="71"/>
      <c r="E11" s="71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customFormat="false" ht="13.5" hidden="false" customHeight="true" outlineLevel="0" collapsed="false">
      <c r="A12" s="68"/>
      <c r="B12" s="69"/>
      <c r="C12" s="5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customFormat="false" ht="13.5" hidden="false" customHeight="true" outlineLevel="0" collapsed="false">
      <c r="A15" s="68"/>
      <c r="B15" s="69"/>
      <c r="C15" s="5" t="s">
        <v>548</v>
      </c>
      <c r="D15" s="71"/>
      <c r="E15" s="71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3.5" hidden="false" customHeight="true" outlineLevel="0" collapsed="false">
      <c r="A16" s="68"/>
      <c r="B16" s="69"/>
      <c r="C16" s="5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 t="n">
        <v>46063</v>
      </c>
      <c r="E18" s="72" t="n">
        <v>0.625</v>
      </c>
      <c r="F18" s="79" t="n">
        <v>429</v>
      </c>
      <c r="G18" s="79" t="n">
        <v>188</v>
      </c>
      <c r="H18" s="79" t="n">
        <v>166</v>
      </c>
      <c r="I18" s="79" t="n">
        <v>48</v>
      </c>
      <c r="J18" s="79" t="n">
        <v>27</v>
      </c>
      <c r="K18" s="5" t="n">
        <v>4</v>
      </c>
      <c r="L18" s="5" t="n">
        <v>133</v>
      </c>
      <c r="M18" s="5" t="n">
        <v>51</v>
      </c>
      <c r="N18" s="5" t="n">
        <v>7</v>
      </c>
      <c r="O18" s="5" t="n">
        <v>156</v>
      </c>
      <c r="P18" s="5" t="n">
        <v>3</v>
      </c>
      <c r="Q18" s="5" t="n">
        <v>30</v>
      </c>
      <c r="R18" s="5" t="n">
        <v>11</v>
      </c>
      <c r="S18" s="5" t="n">
        <v>7</v>
      </c>
      <c r="T18" s="5" t="n">
        <v>8</v>
      </c>
      <c r="U18" s="5" t="n">
        <v>17</v>
      </c>
      <c r="V18" s="5" t="n">
        <v>2</v>
      </c>
    </row>
    <row r="19" customFormat="false" ht="13.5" hidden="false" customHeight="true" outlineLevel="0" collapsed="false">
      <c r="A19" s="68"/>
      <c r="B19" s="69"/>
      <c r="C19" s="5" t="s">
        <v>548</v>
      </c>
      <c r="D19" s="71"/>
      <c r="E19" s="71"/>
      <c r="F19" s="4" t="n">
        <v>299</v>
      </c>
      <c r="G19" s="4" t="n">
        <v>157</v>
      </c>
      <c r="H19" s="4" t="n">
        <v>93</v>
      </c>
      <c r="I19" s="4" t="n">
        <v>24</v>
      </c>
      <c r="J19" s="4" t="n">
        <v>25</v>
      </c>
      <c r="K19" s="5" t="n">
        <v>5</v>
      </c>
      <c r="L19" s="5" t="n">
        <v>121</v>
      </c>
      <c r="M19" s="5" t="n">
        <v>31</v>
      </c>
      <c r="N19" s="5" t="n">
        <v>9</v>
      </c>
      <c r="O19" s="5" t="n">
        <v>82</v>
      </c>
      <c r="P19" s="5" t="n">
        <v>2</v>
      </c>
      <c r="Q19" s="5" t="n">
        <v>4</v>
      </c>
      <c r="R19" s="5" t="n">
        <v>9</v>
      </c>
      <c r="S19" s="5" t="n">
        <v>11</v>
      </c>
      <c r="T19" s="5" t="n">
        <v>7</v>
      </c>
      <c r="U19" s="5" t="n">
        <v>15</v>
      </c>
      <c r="V19" s="5" t="n">
        <v>3</v>
      </c>
    </row>
    <row r="20" customFormat="false" ht="13.5" hidden="false" customHeight="true" outlineLevel="0" collapsed="false">
      <c r="A20" s="68"/>
      <c r="B20" s="69"/>
      <c r="C20" s="5" t="s">
        <v>549</v>
      </c>
      <c r="D20" s="71"/>
      <c r="E20" s="71"/>
      <c r="F20" s="73" t="n">
        <f aca="false">IFERROR((F19-F18)/F18,"")</f>
        <v>-0.303030303030303</v>
      </c>
      <c r="G20" s="73" t="n">
        <f aca="false">IFERROR((G19-G18)/G18,"")</f>
        <v>-0.164893617021277</v>
      </c>
      <c r="H20" s="73" t="n">
        <f aca="false">IFERROR((H19-H18)/H18,"")</f>
        <v>-0.439759036144578</v>
      </c>
      <c r="I20" s="73" t="n">
        <f aca="false">IFERROR((I19-I18)/I18,"")</f>
        <v>-0.5</v>
      </c>
      <c r="J20" s="73" t="n">
        <f aca="false">IFERROR((J19-J18)/J18,"")</f>
        <v>-0.0740740740740741</v>
      </c>
      <c r="K20" s="73" t="n">
        <f aca="false">IFERROR((K19-K18)/K18,"")</f>
        <v>0.25</v>
      </c>
      <c r="L20" s="73" t="n">
        <f aca="false">IFERROR((L19-L18)/L18,"")</f>
        <v>-0.0902255639097744</v>
      </c>
      <c r="M20" s="73" t="n">
        <f aca="false">IFERROR((M19-M18)/M18,"")</f>
        <v>-0.392156862745098</v>
      </c>
      <c r="N20" s="39" t="n">
        <f aca="false">IFERROR((N19-N18)/N18,"")</f>
        <v>0.285714285714286</v>
      </c>
      <c r="O20" s="39" t="n">
        <f aca="false">IFERROR((O19-O18)/O18,"")</f>
        <v>-0.474358974358974</v>
      </c>
      <c r="P20" s="39" t="n">
        <f aca="false">IFERROR((P19-P18)/P18,"")</f>
        <v>-0.333333333333333</v>
      </c>
      <c r="Q20" s="73" t="n">
        <f aca="false">IFERROR((Q19-Q18)/Q18,"")</f>
        <v>-0.866666666666667</v>
      </c>
      <c r="R20" s="73" t="n">
        <f aca="false">IFERROR((R19-R18)/R18,"")</f>
        <v>-0.181818181818182</v>
      </c>
      <c r="S20" s="73" t="n">
        <f aca="false">IFERROR((S19-S18)/S18,"")</f>
        <v>0.571428571428571</v>
      </c>
      <c r="T20" s="73" t="n">
        <f aca="false">IFERROR((T19-T18)/T18,"")</f>
        <v>-0.125</v>
      </c>
      <c r="U20" s="73" t="n">
        <f aca="false">IFERROR((U19-U18)/U18,"")</f>
        <v>-0.117647058823529</v>
      </c>
      <c r="V20" s="74" t="n">
        <f aca="false">IFERROR((V19-V18)/V18,"")</f>
        <v>0.5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6.81385143869247</v>
      </c>
      <c r="G21" s="76" t="n">
        <f aca="false">IFERROR(SQRT(2*(G19-G18)^2/(G19+G18)),"")</f>
        <v>2.36029966164333</v>
      </c>
      <c r="H21" s="76" t="n">
        <f aca="false">IFERROR(SQRT(2*(H19-H18)^2/(H19+H18)),"")</f>
        <v>6.4148717173907</v>
      </c>
      <c r="I21" s="76" t="n">
        <f aca="false">IFERROR(SQRT(2*(I19-I18)^2/(I19+I18)),"")</f>
        <v>4</v>
      </c>
      <c r="J21" s="76" t="n">
        <f aca="false">IFERROR(SQRT(2*(J19-J18)^2/(J19+J18)),"")</f>
        <v>0.392232270276368</v>
      </c>
      <c r="K21" s="76" t="n">
        <f aca="false">IFERROR(SQRT(2*(K19-K18)^2/(K19+K18)),"")</f>
        <v>0.471404520791032</v>
      </c>
      <c r="L21" s="76" t="n">
        <f aca="false">IFERROR(SQRT(2*(L19-L18)^2/(L19+L18)),"")</f>
        <v>1.06482781129934</v>
      </c>
      <c r="M21" s="76" t="n">
        <f aca="false">IFERROR(SQRT(2*(M19-M18)^2/(M19+M18)),"")</f>
        <v>3.12347523777212</v>
      </c>
      <c r="N21" s="77" t="n">
        <f aca="false">IFERROR(SQRT(2*(N19-N18)^2/(N19+N18)),"")</f>
        <v>0.707106781186548</v>
      </c>
      <c r="O21" s="77" t="n">
        <f aca="false">IFERROR(SQRT(2*(O19-O18)^2/(O19+O18)),"")</f>
        <v>6.78356887800876</v>
      </c>
      <c r="P21" s="77" t="n">
        <f aca="false">IFERROR(SQRT(2*(P19-P18)^2/(P19+P18)),"")</f>
        <v>0.632455532033676</v>
      </c>
      <c r="Q21" s="76" t="n">
        <f aca="false">IFERROR(SQRT(2*(Q19-Q18)^2/(Q19+Q18)),"")</f>
        <v>6.30592625094466</v>
      </c>
      <c r="R21" s="76" t="n">
        <f aca="false">IFERROR(SQRT(2*(R19-R18)^2/(R19+R18)),"")</f>
        <v>0.632455532033676</v>
      </c>
      <c r="S21" s="76" t="n">
        <f aca="false">IFERROR(SQRT(2*(S19-S18)^2/(S19+S18)),"")</f>
        <v>1.33333333333333</v>
      </c>
      <c r="T21" s="76" t="n">
        <f aca="false">IFERROR(SQRT(2*(T19-T18)^2/(T19+T18)),"")</f>
        <v>0.365148371670111</v>
      </c>
      <c r="U21" s="76" t="n">
        <f aca="false">IFERROR(SQRT(2*(U19-U18)^2/(U19+U18)),"")</f>
        <v>0.5</v>
      </c>
      <c r="V21" s="78" t="n">
        <f aca="false">IFERROR(SQRT(2*(V19-V18)^2/(V19+V18)),"")</f>
        <v>0.632455532033676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/>
      <c r="E22" s="72"/>
      <c r="F22" s="79"/>
      <c r="G22" s="79"/>
      <c r="H22" s="79"/>
      <c r="I22" s="79"/>
      <c r="J22" s="79"/>
      <c r="K22" s="79"/>
      <c r="L22" s="79"/>
      <c r="M22" s="79"/>
      <c r="N22" s="4"/>
      <c r="O22" s="4"/>
      <c r="P22" s="4"/>
      <c r="Q22" s="79"/>
      <c r="R22" s="79"/>
      <c r="S22" s="79"/>
      <c r="T22" s="79"/>
      <c r="U22" s="79"/>
      <c r="V22" s="80"/>
    </row>
    <row r="23" customFormat="false" ht="13.5" hidden="false" customHeight="true" outlineLevel="0" collapsed="false">
      <c r="A23" s="68"/>
      <c r="B23" s="69"/>
      <c r="C23" s="5" t="s">
        <v>548</v>
      </c>
      <c r="D23" s="71"/>
      <c r="E23" s="71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3.5" hidden="false" customHeight="true" outlineLevel="0" collapsed="false">
      <c r="A24" s="68"/>
      <c r="B24" s="69"/>
      <c r="C24" s="5" t="s">
        <v>549</v>
      </c>
      <c r="D24" s="71"/>
      <c r="E24" s="71"/>
      <c r="F24" s="73" t="str">
        <f aca="false">IFERROR((F23-F22)/F22,"")</f>
        <v/>
      </c>
      <c r="G24" s="73" t="str">
        <f aca="false">IFERROR((G23-G22)/G22,"")</f>
        <v/>
      </c>
      <c r="H24" s="73" t="str">
        <f aca="false">IFERROR((H23-H22)/H22,"")</f>
        <v/>
      </c>
      <c r="I24" s="73" t="str">
        <f aca="false">IFERROR((I23-I22)/I22,"")</f>
        <v/>
      </c>
      <c r="J24" s="73" t="str">
        <f aca="false">IFERROR((J23-J22)/J22,"")</f>
        <v/>
      </c>
      <c r="K24" s="73" t="str">
        <f aca="false">IFERROR((K23-K22)/K22,"")</f>
        <v/>
      </c>
      <c r="L24" s="73" t="str">
        <f aca="false">IFERROR((L23-L22)/L22,"")</f>
        <v/>
      </c>
      <c r="M24" s="73" t="str">
        <f aca="false">IFERROR((M23-M22)/M22,"")</f>
        <v/>
      </c>
      <c r="N24" s="39" t="str">
        <f aca="false">IFERROR((N23-N22)/N22,"")</f>
        <v/>
      </c>
      <c r="O24" s="39" t="str">
        <f aca="false">IFERROR((O23-O22)/O22,"")</f>
        <v/>
      </c>
      <c r="P24" s="39" t="str">
        <f aca="false">IFERROR((P23-P22)/P22,"")</f>
        <v/>
      </c>
      <c r="Q24" s="73" t="str">
        <f aca="false">IFERROR((Q23-Q22)/Q22,"")</f>
        <v/>
      </c>
      <c r="R24" s="73" t="str">
        <f aca="false">IFERROR((R23-R22)/R22,"")</f>
        <v/>
      </c>
      <c r="S24" s="73" t="str">
        <f aca="false">IFERROR((S23-S22)/S22,"")</f>
        <v/>
      </c>
      <c r="T24" s="73" t="str">
        <f aca="false">IFERROR((T23-T22)/T22,"")</f>
        <v/>
      </c>
      <c r="U24" s="73" t="str">
        <f aca="false">IFERROR((U23-U22)/U22,"")</f>
        <v/>
      </c>
      <c r="V24" s="74" t="str">
        <f aca="false">IFERROR((V23-V22)/V22,"")</f>
        <v/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str">
        <f aca="false">IFERROR(SQRT(2*(F23-F22)^2/(F23+F22)),"")</f>
        <v/>
      </c>
      <c r="G25" s="76" t="str">
        <f aca="false">IFERROR(SQRT(2*(G23-G22)^2/(G23+G22)),"")</f>
        <v/>
      </c>
      <c r="H25" s="76" t="str">
        <f aca="false">IFERROR(SQRT(2*(H23-H22)^2/(H23+H22)),"")</f>
        <v/>
      </c>
      <c r="I25" s="76" t="str">
        <f aca="false">IFERROR(SQRT(2*(I23-I22)^2/(I23+I22)),"")</f>
        <v/>
      </c>
      <c r="J25" s="76" t="str">
        <f aca="false">IFERROR(SQRT(2*(J23-J22)^2/(J23+J22)),"")</f>
        <v/>
      </c>
      <c r="K25" s="76" t="str">
        <f aca="false">IFERROR(SQRT(2*(K23-K22)^2/(K23+K22)),"")</f>
        <v/>
      </c>
      <c r="L25" s="76" t="str">
        <f aca="false">IFERROR(SQRT(2*(L23-L22)^2/(L23+L22)),"")</f>
        <v/>
      </c>
      <c r="M25" s="76" t="str">
        <f aca="false">IFERROR(SQRT(2*(M23-M22)^2/(M23+M22)),"")</f>
        <v/>
      </c>
      <c r="N25" s="77" t="str">
        <f aca="false">IFERROR(SQRT(2*(N23-N22)^2/(N23+N22)),"")</f>
        <v/>
      </c>
      <c r="O25" s="77" t="str">
        <f aca="false">IFERROR(SQRT(2*(O23-O22)^2/(O23+O22)),"")</f>
        <v/>
      </c>
      <c r="P25" s="77" t="str">
        <f aca="false">IFERROR(SQRT(2*(P23-P22)^2/(P23+P22)),"")</f>
        <v/>
      </c>
      <c r="Q25" s="76" t="str">
        <f aca="false">IFERROR(SQRT(2*(Q23-Q22)^2/(Q23+Q22)),"")</f>
        <v/>
      </c>
      <c r="R25" s="76" t="str">
        <f aca="false">IFERROR(SQRT(2*(R23-R22)^2/(R23+R22)),"")</f>
        <v/>
      </c>
      <c r="S25" s="76" t="str">
        <f aca="false">IFERROR(SQRT(2*(S23-S22)^2/(S23+S22)),"")</f>
        <v/>
      </c>
      <c r="T25" s="76" t="str">
        <f aca="false">IFERROR(SQRT(2*(T23-T22)^2/(T23+T22)),"")</f>
        <v/>
      </c>
      <c r="U25" s="76" t="str">
        <f aca="false">IFERROR(SQRT(2*(U23-U22)^2/(U23+U22)),"")</f>
        <v/>
      </c>
      <c r="V25" s="78" t="str">
        <f aca="false">IFERROR(SQRT(2*(V23-V22)^2/(V23+V22)),"")</f>
        <v/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N26" s="4"/>
      <c r="O26" s="4"/>
      <c r="P26" s="4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5" t="s">
        <v>548</v>
      </c>
      <c r="D27" s="81"/>
      <c r="E27" s="8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3.5" hidden="false" customHeight="true" outlineLevel="0" collapsed="false">
      <c r="A28" s="68"/>
      <c r="B28" s="69"/>
      <c r="C28" s="5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81"/>
      <c r="E30" s="81"/>
      <c r="F30" s="79"/>
      <c r="G30" s="79"/>
      <c r="H30" s="79"/>
      <c r="I30" s="79"/>
      <c r="J30" s="79"/>
      <c r="K30" s="79"/>
      <c r="L30" s="79"/>
      <c r="M30" s="79"/>
      <c r="N30" s="4"/>
      <c r="O30" s="4"/>
      <c r="P30" s="4"/>
      <c r="Q30" s="79"/>
      <c r="R30" s="79"/>
      <c r="S30" s="79"/>
      <c r="T30" s="79"/>
      <c r="U30" s="79"/>
      <c r="V30" s="80"/>
    </row>
    <row r="31" customFormat="false" ht="13.5" hidden="false" customHeight="true" outlineLevel="0" collapsed="false">
      <c r="A31" s="68"/>
      <c r="B31" s="69"/>
      <c r="C31" s="5" t="s">
        <v>548</v>
      </c>
      <c r="D31" s="81"/>
      <c r="E31" s="8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customFormat="false" ht="13.5" hidden="false" customHeight="true" outlineLevel="0" collapsed="false">
      <c r="A32" s="68"/>
      <c r="B32" s="69"/>
      <c r="C32" s="5" t="s">
        <v>549</v>
      </c>
      <c r="D32" s="81"/>
      <c r="E32" s="81"/>
      <c r="F32" s="73" t="str">
        <f aca="false">IFERROR((F31-F30)/F30,"")</f>
        <v/>
      </c>
      <c r="G32" s="73" t="str">
        <f aca="false">IFERROR((G31-G30)/G30,"")</f>
        <v/>
      </c>
      <c r="H32" s="73" t="str">
        <f aca="false">IFERROR((H31-H30)/H30,"")</f>
        <v/>
      </c>
      <c r="I32" s="73" t="str">
        <f aca="false">IFERROR((I31-I30)/I30,"")</f>
        <v/>
      </c>
      <c r="J32" s="73" t="str">
        <f aca="false">IFERROR((J31-J30)/J30,"")</f>
        <v/>
      </c>
      <c r="K32" s="73" t="str">
        <f aca="false">IFERROR((K31-K30)/K30,"")</f>
        <v/>
      </c>
      <c r="L32" s="73" t="str">
        <f aca="false">IFERROR((L31-L30)/L30,"")</f>
        <v/>
      </c>
      <c r="M32" s="73" t="str">
        <f aca="false">IFERROR((M31-M30)/M30,"")</f>
        <v/>
      </c>
      <c r="N32" s="39" t="str">
        <f aca="false">IFERROR((N31-N30)/N30,"")</f>
        <v/>
      </c>
      <c r="O32" s="39" t="str">
        <f aca="false">IFERROR((O31-O30)/O30,"")</f>
        <v/>
      </c>
      <c r="P32" s="39" t="str">
        <f aca="false">IFERROR((P31-P30)/P30,"")</f>
        <v/>
      </c>
      <c r="Q32" s="73" t="str">
        <f aca="false">IFERROR((Q31-Q30)/Q30,"")</f>
        <v/>
      </c>
      <c r="R32" s="73" t="str">
        <f aca="false">IFERROR((R31-R30)/R30,"")</f>
        <v/>
      </c>
      <c r="S32" s="73" t="str">
        <f aca="false">IFERROR((S31-S30)/S30,"")</f>
        <v/>
      </c>
      <c r="T32" s="73" t="str">
        <f aca="false">IFERROR((T31-T30)/T30,"")</f>
        <v/>
      </c>
      <c r="U32" s="73" t="str">
        <f aca="false">IFERROR((U31-U30)/U30,"")</f>
        <v/>
      </c>
      <c r="V32" s="74" t="str">
        <f aca="false">IFERROR((V31-V30)/V30,"")</f>
        <v/>
      </c>
    </row>
    <row r="33" customFormat="false" ht="13.5" hidden="false" customHeight="true" outlineLevel="0" collapsed="false">
      <c r="A33" s="68"/>
      <c r="B33" s="69"/>
      <c r="C33" s="75" t="s">
        <v>550</v>
      </c>
      <c r="D33" s="81"/>
      <c r="E33" s="81"/>
      <c r="F33" s="76" t="str">
        <f aca="false">IFERROR(SQRT(2*(F31-F30)^2/(F31+F30)),"")</f>
        <v/>
      </c>
      <c r="G33" s="76" t="str">
        <f aca="false">IFERROR(SQRT(2*(G31-G30)^2/(G31+G30)),"")</f>
        <v/>
      </c>
      <c r="H33" s="76" t="str">
        <f aca="false">IFERROR(SQRT(2*(H31-H30)^2/(H31+H30)),"")</f>
        <v/>
      </c>
      <c r="I33" s="76" t="str">
        <f aca="false">IFERROR(SQRT(2*(I31-I30)^2/(I31+I30)),"")</f>
        <v/>
      </c>
      <c r="J33" s="76" t="str">
        <f aca="false">IFERROR(SQRT(2*(J31-J30)^2/(J31+J30)),"")</f>
        <v/>
      </c>
      <c r="K33" s="76" t="str">
        <f aca="false">IFERROR(SQRT(2*(K31-K30)^2/(K31+K30)),"")</f>
        <v/>
      </c>
      <c r="L33" s="76" t="str">
        <f aca="false">IFERROR(SQRT(2*(L31-L30)^2/(L31+L30)),"")</f>
        <v/>
      </c>
      <c r="M33" s="76" t="str">
        <f aca="false">IFERROR(SQRT(2*(M31-M30)^2/(M31+M30)),"")</f>
        <v/>
      </c>
      <c r="N33" s="77" t="str">
        <f aca="false">IFERROR(SQRT(2*(N31-N30)^2/(N31+N30)),"")</f>
        <v/>
      </c>
      <c r="O33" s="77" t="str">
        <f aca="false">IFERROR(SQRT(2*(O31-O30)^2/(O31+O30)),"")</f>
        <v/>
      </c>
      <c r="P33" s="77" t="str">
        <f aca="false">IFERROR(SQRT(2*(P31-P30)^2/(P31+P30)),"")</f>
        <v/>
      </c>
      <c r="Q33" s="76" t="str">
        <f aca="false">IFERROR(SQRT(2*(Q31-Q30)^2/(Q31+Q30)),"")</f>
        <v/>
      </c>
      <c r="R33" s="76" t="str">
        <f aca="false">IFERROR(SQRT(2*(R31-R30)^2/(R31+R30)),"")</f>
        <v/>
      </c>
      <c r="S33" s="76" t="str">
        <f aca="false">IFERROR(SQRT(2*(S31-S30)^2/(S31+S30)),"")</f>
        <v/>
      </c>
      <c r="T33" s="76" t="str">
        <f aca="false">IFERROR(SQRT(2*(T31-T30)^2/(T31+T30)),"")</f>
        <v/>
      </c>
      <c r="U33" s="76" t="str">
        <f aca="false">IFERROR(SQRT(2*(U31-U30)^2/(U31+U30)),"")</f>
        <v/>
      </c>
      <c r="V33" s="78" t="str">
        <f aca="false">IFERROR(SQRT(2*(V31-V30)^2/(V31+V30)),"")</f>
        <v/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/>
      <c r="E34" s="72"/>
      <c r="F34" s="79"/>
      <c r="G34" s="79"/>
      <c r="H34" s="79"/>
      <c r="I34" s="79"/>
      <c r="J34" s="79"/>
      <c r="K34" s="79"/>
      <c r="L34" s="79"/>
      <c r="M34" s="79"/>
      <c r="N34" s="4"/>
      <c r="O34" s="4"/>
      <c r="P34" s="4"/>
      <c r="Q34" s="79"/>
      <c r="R34" s="79"/>
      <c r="S34" s="79"/>
      <c r="T34" s="79"/>
      <c r="U34" s="79"/>
      <c r="V34" s="80"/>
    </row>
    <row r="35" customFormat="false" ht="13.5" hidden="false" customHeight="true" outlineLevel="0" collapsed="false">
      <c r="A35" s="68"/>
      <c r="B35" s="69"/>
      <c r="C35" s="5" t="s">
        <v>548</v>
      </c>
      <c r="D35" s="71"/>
      <c r="E35" s="71"/>
      <c r="F35" s="5"/>
      <c r="G35" s="5"/>
      <c r="H35" s="5"/>
      <c r="I35" s="5"/>
      <c r="J35" s="5"/>
      <c r="K35" s="5"/>
      <c r="L35" s="5"/>
      <c r="M35" s="5"/>
      <c r="N35" s="4"/>
      <c r="O35" s="4"/>
      <c r="P35" s="4"/>
      <c r="Q35" s="5"/>
      <c r="R35" s="5"/>
      <c r="S35" s="5"/>
      <c r="T35" s="5"/>
      <c r="U35" s="5"/>
      <c r="V35" s="82"/>
    </row>
    <row r="36" customFormat="false" ht="13.5" hidden="false" customHeight="true" outlineLevel="0" collapsed="false">
      <c r="A36" s="68"/>
      <c r="B36" s="69"/>
      <c r="C36" s="5" t="s">
        <v>549</v>
      </c>
      <c r="D36" s="71"/>
      <c r="E36" s="71"/>
      <c r="F36" s="73" t="str">
        <f aca="false">IFERROR((F35-F34)/F34,"")</f>
        <v/>
      </c>
      <c r="G36" s="73" t="str">
        <f aca="false">IFERROR((G35-G34)/G34,"")</f>
        <v/>
      </c>
      <c r="H36" s="73" t="str">
        <f aca="false">IFERROR((H35-H34)/H34,"")</f>
        <v/>
      </c>
      <c r="I36" s="73" t="str">
        <f aca="false">IFERROR((I35-I34)/I34,"")</f>
        <v/>
      </c>
      <c r="J36" s="73" t="str">
        <f aca="false">IFERROR((J35-J34)/J34,"")</f>
        <v/>
      </c>
      <c r="K36" s="73" t="str">
        <f aca="false">IFERROR((K35-K34)/K34,"")</f>
        <v/>
      </c>
      <c r="L36" s="73" t="str">
        <f aca="false">IFERROR((L35-L34)/L34,"")</f>
        <v/>
      </c>
      <c r="M36" s="73" t="str">
        <f aca="false">IFERROR((M35-M34)/M34,"")</f>
        <v/>
      </c>
      <c r="N36" s="39" t="str">
        <f aca="false">IFERROR((N35-N34)/N34,"")</f>
        <v/>
      </c>
      <c r="O36" s="39" t="str">
        <f aca="false">IFERROR((O35-O34)/O34,"")</f>
        <v/>
      </c>
      <c r="P36" s="39" t="str">
        <f aca="false">IFERROR((P35-P34)/P34,"")</f>
        <v/>
      </c>
      <c r="Q36" s="73" t="str">
        <f aca="false">IFERROR((Q35-Q34)/Q34,"")</f>
        <v/>
      </c>
      <c r="R36" s="73" t="str">
        <f aca="false">IFERROR((R35-R34)/R34,"")</f>
        <v/>
      </c>
      <c r="S36" s="73" t="str">
        <f aca="false">IFERROR((S35-S34)/S34,"")</f>
        <v/>
      </c>
      <c r="T36" s="73" t="str">
        <f aca="false">IFERROR((T35-T34)/T34,"")</f>
        <v/>
      </c>
      <c r="U36" s="73" t="str">
        <f aca="false">IFERROR((U35-U34)/U34,"")</f>
        <v/>
      </c>
      <c r="V36" s="74" t="str">
        <f aca="false">IFERROR((V35-V34)/V34,"")</f>
        <v/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str">
        <f aca="false">IFERROR(SQRT(2*(F35-F34)^2/(F35+F34)),"")</f>
        <v/>
      </c>
      <c r="G37" s="76" t="str">
        <f aca="false">IFERROR(SQRT(2*(G35-G34)^2/(G35+G34)),"")</f>
        <v/>
      </c>
      <c r="H37" s="76" t="str">
        <f aca="false">IFERROR(SQRT(2*(H35-H34)^2/(H35+H34)),"")</f>
        <v/>
      </c>
      <c r="I37" s="76" t="str">
        <f aca="false">IFERROR(SQRT(2*(I35-I34)^2/(I35+I34)),"")</f>
        <v/>
      </c>
      <c r="J37" s="76" t="str">
        <f aca="false">IFERROR(SQRT(2*(J35-J34)^2/(J35+J34)),"")</f>
        <v/>
      </c>
      <c r="K37" s="76" t="str">
        <f aca="false">IFERROR(SQRT(2*(K35-K34)^2/(K35+K34)),"")</f>
        <v/>
      </c>
      <c r="L37" s="76" t="str">
        <f aca="false">IFERROR(SQRT(2*(L35-L34)^2/(L35+L34)),"")</f>
        <v/>
      </c>
      <c r="M37" s="76" t="str">
        <f aca="false">IFERROR(SQRT(2*(M35-M34)^2/(M35+M34)),"")</f>
        <v/>
      </c>
      <c r="N37" s="77" t="str">
        <f aca="false">IFERROR(SQRT(2*(N35-N34)^2/(N35+N34)),"")</f>
        <v/>
      </c>
      <c r="O37" s="77" t="str">
        <f aca="false">IFERROR(SQRT(2*(O35-O34)^2/(O35+O34)),"")</f>
        <v/>
      </c>
      <c r="P37" s="77" t="str">
        <f aca="false">IFERROR(SQRT(2*(P35-P34)^2/(P35+P34)),"")</f>
        <v/>
      </c>
      <c r="Q37" s="76" t="str">
        <f aca="false">IFERROR(SQRT(2*(Q35-Q34)^2/(Q35+Q34)),"")</f>
        <v/>
      </c>
      <c r="R37" s="76" t="str">
        <f aca="false">IFERROR(SQRT(2*(R35-R34)^2/(R35+R34)),"")</f>
        <v/>
      </c>
      <c r="S37" s="76" t="str">
        <f aca="false">IFERROR(SQRT(2*(S35-S34)^2/(S35+S34)),"")</f>
        <v/>
      </c>
      <c r="T37" s="76" t="str">
        <f aca="false">IFERROR(SQRT(2*(T35-T34)^2/(T35+T34)),"")</f>
        <v/>
      </c>
      <c r="U37" s="76" t="str">
        <f aca="false">IFERROR(SQRT(2*(U35-U34)^2/(U35+U34)),"")</f>
        <v/>
      </c>
      <c r="V37" s="78" t="str">
        <f aca="false">IFERROR(SQRT(2*(V35-V34)^2/(V35+V34)),"")</f>
        <v/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3.5" hidden="false" customHeight="true" outlineLevel="0" collapsed="false">
      <c r="A39" s="68"/>
      <c r="B39" s="69"/>
      <c r="C39" s="5" t="s">
        <v>548</v>
      </c>
      <c r="D39" s="71"/>
      <c r="E39" s="7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customFormat="false" ht="13.5" hidden="false" customHeight="true" outlineLevel="0" collapsed="false">
      <c r="A40" s="68"/>
      <c r="B40" s="69"/>
      <c r="C40" s="5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customFormat="false" ht="13.5" hidden="false" customHeight="true" outlineLevel="0" collapsed="false">
      <c r="A43" s="68"/>
      <c r="B43" s="69"/>
      <c r="C43" s="5" t="s">
        <v>548</v>
      </c>
      <c r="D43" s="71"/>
      <c r="E43" s="7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3.5" hidden="false" customHeight="true" outlineLevel="0" collapsed="false">
      <c r="A44" s="68"/>
      <c r="B44" s="69"/>
      <c r="C44" s="5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3.5" hidden="false" customHeight="true" outlineLevel="0" collapsed="false">
      <c r="A47" s="68"/>
      <c r="B47" s="69"/>
      <c r="C47" s="5" t="s">
        <v>548</v>
      </c>
      <c r="D47" s="71"/>
      <c r="E47" s="7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3.5" hidden="false" customHeight="true" outlineLevel="0" collapsed="false">
      <c r="A48" s="68"/>
      <c r="B48" s="69"/>
      <c r="C48" s="5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3.5" hidden="false" customHeight="true" outlineLevel="0" collapsed="false">
      <c r="A51" s="68"/>
      <c r="B51" s="69"/>
      <c r="C51" s="5" t="s">
        <v>548</v>
      </c>
      <c r="D51" s="71"/>
      <c r="E51" s="7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3.5" hidden="false" customHeight="true" outlineLevel="0" collapsed="false">
      <c r="A52" s="68"/>
      <c r="B52" s="69"/>
      <c r="C52" s="5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N54" s="4"/>
      <c r="O54" s="4"/>
      <c r="P54" s="4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5" t="s">
        <v>548</v>
      </c>
      <c r="D55" s="81"/>
      <c r="E55" s="81"/>
      <c r="F55" s="5"/>
      <c r="G55" s="5"/>
      <c r="H55" s="5"/>
      <c r="I55" s="5"/>
      <c r="J55" s="5"/>
      <c r="K55" s="5"/>
      <c r="L55" s="5"/>
      <c r="M55" s="5"/>
      <c r="N55" s="4"/>
      <c r="O55" s="4"/>
      <c r="P55" s="4"/>
      <c r="Q55" s="5"/>
      <c r="R55" s="5"/>
      <c r="S55" s="5"/>
      <c r="T55" s="5"/>
      <c r="U55" s="5"/>
      <c r="V55" s="82"/>
    </row>
    <row r="56" customFormat="false" ht="13.5" hidden="false" customHeight="true" outlineLevel="0" collapsed="false">
      <c r="A56" s="68"/>
      <c r="B56" s="69"/>
      <c r="C56" s="5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N58" s="4"/>
      <c r="O58" s="4"/>
      <c r="P58" s="4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5" t="s">
        <v>548</v>
      </c>
      <c r="D59" s="81"/>
      <c r="E59" s="81"/>
      <c r="F59" s="5"/>
      <c r="G59" s="5"/>
      <c r="H59" s="5"/>
      <c r="I59" s="5"/>
      <c r="J59" s="5"/>
      <c r="K59" s="5"/>
      <c r="L59" s="5"/>
      <c r="M59" s="5"/>
      <c r="N59" s="4"/>
      <c r="O59" s="4"/>
      <c r="P59" s="4"/>
      <c r="Q59" s="5"/>
      <c r="R59" s="5"/>
      <c r="S59" s="5"/>
      <c r="T59" s="5"/>
      <c r="U59" s="5"/>
      <c r="V59" s="82"/>
    </row>
    <row r="60" customFormat="false" ht="13.5" hidden="false" customHeight="true" outlineLevel="0" collapsed="false">
      <c r="A60" s="68"/>
      <c r="B60" s="69"/>
      <c r="C60" s="5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N62" s="4"/>
      <c r="O62" s="4"/>
      <c r="P62" s="4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5" t="s">
        <v>548</v>
      </c>
      <c r="D63" s="81"/>
      <c r="E63" s="81"/>
      <c r="F63" s="5"/>
      <c r="G63" s="5"/>
      <c r="H63" s="5"/>
      <c r="I63" s="5"/>
      <c r="J63" s="5"/>
      <c r="K63" s="5"/>
      <c r="L63" s="5"/>
      <c r="M63" s="5"/>
      <c r="N63" s="4"/>
      <c r="O63" s="4"/>
      <c r="P63" s="4"/>
      <c r="Q63" s="5"/>
      <c r="R63" s="5"/>
      <c r="S63" s="5"/>
      <c r="T63" s="5"/>
      <c r="U63" s="5"/>
      <c r="V63" s="82"/>
    </row>
    <row r="64" customFormat="false" ht="13.5" hidden="false" customHeight="true" outlineLevel="0" collapsed="false">
      <c r="A64" s="68"/>
      <c r="B64" s="69"/>
      <c r="C64" s="5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N66" s="4"/>
      <c r="O66" s="4"/>
      <c r="P66" s="4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5" t="s">
        <v>548</v>
      </c>
      <c r="D67" s="81"/>
      <c r="E67" s="81"/>
      <c r="F67" s="5"/>
      <c r="G67" s="5"/>
      <c r="H67" s="5"/>
      <c r="I67" s="5"/>
      <c r="J67" s="5"/>
      <c r="K67" s="5"/>
      <c r="L67" s="5"/>
      <c r="M67" s="5"/>
      <c r="N67" s="4"/>
      <c r="O67" s="4"/>
      <c r="P67" s="4"/>
      <c r="Q67" s="5"/>
      <c r="R67" s="5"/>
      <c r="S67" s="5"/>
      <c r="T67" s="5"/>
      <c r="U67" s="5"/>
      <c r="V67" s="82"/>
    </row>
    <row r="68" customFormat="false" ht="13.5" hidden="false" customHeight="true" outlineLevel="0" collapsed="false">
      <c r="A68" s="68"/>
      <c r="B68" s="69"/>
      <c r="C68" s="5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3.5" hidden="false" customHeight="true" outlineLevel="0" collapsed="false">
      <c r="A71" s="68"/>
      <c r="B71" s="69"/>
      <c r="C71" s="5" t="s">
        <v>548</v>
      </c>
      <c r="D71" s="71"/>
      <c r="E71" s="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3.5" hidden="false" customHeight="true" outlineLevel="0" collapsed="false">
      <c r="A72" s="68"/>
      <c r="B72" s="69"/>
      <c r="C72" s="5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81"/>
      <c r="E74" s="81"/>
      <c r="F74" s="79"/>
      <c r="G74" s="79"/>
      <c r="H74" s="79"/>
      <c r="I74" s="79"/>
      <c r="J74" s="79"/>
      <c r="K74" s="79"/>
      <c r="L74" s="79"/>
      <c r="M74" s="79"/>
      <c r="N74" s="4"/>
      <c r="O74" s="4"/>
      <c r="P74" s="4"/>
      <c r="Q74" s="79"/>
      <c r="R74" s="79"/>
      <c r="S74" s="79"/>
      <c r="T74" s="79"/>
      <c r="U74" s="79"/>
      <c r="V74" s="80"/>
    </row>
    <row r="75" customFormat="false" ht="13.5" hidden="false" customHeight="true" outlineLevel="0" collapsed="false">
      <c r="A75" s="68"/>
      <c r="B75" s="69"/>
      <c r="C75" s="5" t="s">
        <v>548</v>
      </c>
      <c r="D75" s="81"/>
      <c r="E75" s="81"/>
      <c r="F75" s="5"/>
      <c r="G75" s="5"/>
      <c r="H75" s="5"/>
      <c r="I75" s="5"/>
      <c r="J75" s="5"/>
      <c r="K75" s="5"/>
      <c r="L75" s="5"/>
      <c r="M75" s="5"/>
      <c r="N75" s="4"/>
      <c r="O75" s="4"/>
      <c r="P75" s="4"/>
      <c r="Q75" s="5"/>
      <c r="R75" s="5"/>
      <c r="S75" s="5"/>
      <c r="T75" s="5"/>
      <c r="U75" s="5"/>
      <c r="V75" s="82"/>
    </row>
    <row r="76" customFormat="false" ht="13.5" hidden="false" customHeight="true" outlineLevel="0" collapsed="false">
      <c r="A76" s="68"/>
      <c r="B76" s="69"/>
      <c r="C76" s="5" t="s">
        <v>549</v>
      </c>
      <c r="D76" s="81"/>
      <c r="E76" s="81"/>
      <c r="F76" s="73" t="str">
        <f aca="false">IFERROR((F75-F74)/F74,"")</f>
        <v/>
      </c>
      <c r="G76" s="73" t="str">
        <f aca="false">IFERROR((G75-G74)/G74,"")</f>
        <v/>
      </c>
      <c r="H76" s="73" t="str">
        <f aca="false">IFERROR((H75-H74)/H74,"")</f>
        <v/>
      </c>
      <c r="I76" s="73" t="str">
        <f aca="false">IFERROR((I75-I74)/I74,"")</f>
        <v/>
      </c>
      <c r="J76" s="73" t="str">
        <f aca="false">IFERROR((J75-J74)/J74,"")</f>
        <v/>
      </c>
      <c r="K76" s="73" t="str">
        <f aca="false">IFERROR((K75-K74)/K74,"")</f>
        <v/>
      </c>
      <c r="L76" s="73" t="str">
        <f aca="false">IFERROR((L75-L74)/L74,"")</f>
        <v/>
      </c>
      <c r="M76" s="73" t="str">
        <f aca="false">IFERROR((M75-M74)/M74,"")</f>
        <v/>
      </c>
      <c r="N76" s="39" t="str">
        <f aca="false">IFERROR((N75-N74)/N74,"")</f>
        <v/>
      </c>
      <c r="O76" s="39" t="str">
        <f aca="false">IFERROR((O75-O74)/O74,"")</f>
        <v/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str">
        <f aca="false">IFERROR((S75-S74)/S74,"")</f>
        <v/>
      </c>
      <c r="T76" s="73" t="str">
        <f aca="false">IFERROR((T75-T74)/T74,"")</f>
        <v/>
      </c>
      <c r="U76" s="73" t="str">
        <f aca="false">IFERROR((U75-U74)/U74,"")</f>
        <v/>
      </c>
      <c r="V76" s="74" t="str">
        <f aca="false">IFERROR((V75-V74)/V74,"")</f>
        <v/>
      </c>
    </row>
    <row r="77" customFormat="false" ht="13.5" hidden="false" customHeight="true" outlineLevel="0" collapsed="false">
      <c r="A77" s="68"/>
      <c r="B77" s="69"/>
      <c r="C77" s="75" t="s">
        <v>550</v>
      </c>
      <c r="D77" s="81"/>
      <c r="E77" s="81"/>
      <c r="F77" s="76" t="str">
        <f aca="false">IFERROR(SQRT(2*(F75-F74)^2/(F75+F74)),"")</f>
        <v/>
      </c>
      <c r="G77" s="76" t="str">
        <f aca="false">IFERROR(SQRT(2*(G75-G74)^2/(G75+G74)),"")</f>
        <v/>
      </c>
      <c r="H77" s="76" t="str">
        <f aca="false">IFERROR(SQRT(2*(H75-H74)^2/(H75+H74)),"")</f>
        <v/>
      </c>
      <c r="I77" s="76" t="str">
        <f aca="false">IFERROR(SQRT(2*(I75-I74)^2/(I75+I74)),"")</f>
        <v/>
      </c>
      <c r="J77" s="76" t="str">
        <f aca="false">IFERROR(SQRT(2*(J75-J74)^2/(J75+J74)),"")</f>
        <v/>
      </c>
      <c r="K77" s="76" t="str">
        <f aca="false">IFERROR(SQRT(2*(K75-K74)^2/(K75+K74)),"")</f>
        <v/>
      </c>
      <c r="L77" s="76" t="str">
        <f aca="false">IFERROR(SQRT(2*(L75-L74)^2/(L75+L74)),"")</f>
        <v/>
      </c>
      <c r="M77" s="76" t="str">
        <f aca="false">IFERROR(SQRT(2*(M75-M74)^2/(M75+M74)),"")</f>
        <v/>
      </c>
      <c r="N77" s="83" t="str">
        <f aca="false">IFERROR(SQRT(2*(N75-N74)^2/(N75+N74)),"")</f>
        <v/>
      </c>
      <c r="O77" s="83" t="str">
        <f aca="false">IFERROR(SQRT(2*(O75-O74)^2/(O75+O74)),"")</f>
        <v/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str">
        <f aca="false">IFERROR(SQRT(2*(S75-S74)^2/(S75+S74)),"")</f>
        <v/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str">
        <f aca="false">IFERROR(SQRT(2*(V75-V74)^2/(V75+V74)),"")</f>
        <v/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81"/>
      <c r="E78" s="81"/>
      <c r="F78" s="70"/>
      <c r="G78" s="70"/>
      <c r="H78" s="70"/>
      <c r="I78" s="70"/>
      <c r="J78" s="70"/>
      <c r="K78" s="70"/>
      <c r="L78" s="70"/>
      <c r="M78" s="70"/>
      <c r="N78" s="4"/>
      <c r="O78" s="4"/>
      <c r="P78" s="4"/>
      <c r="Q78" s="70"/>
      <c r="R78" s="70"/>
      <c r="S78" s="70"/>
      <c r="T78" s="70"/>
      <c r="U78" s="70"/>
      <c r="V78" s="84"/>
    </row>
    <row r="79" customFormat="false" ht="13.5" hidden="false" customHeight="true" outlineLevel="0" collapsed="false">
      <c r="A79" s="68"/>
      <c r="B79" s="69"/>
      <c r="C79" s="5" t="s">
        <v>548</v>
      </c>
      <c r="D79" s="81"/>
      <c r="E79" s="81"/>
      <c r="F79" s="5"/>
      <c r="G79" s="5"/>
      <c r="H79" s="5"/>
      <c r="I79" s="5"/>
      <c r="J79" s="5"/>
      <c r="K79" s="5"/>
      <c r="L79" s="5"/>
      <c r="M79" s="5"/>
      <c r="N79" s="4"/>
      <c r="O79" s="4"/>
      <c r="P79" s="4"/>
      <c r="Q79" s="5"/>
      <c r="R79" s="5"/>
      <c r="S79" s="5"/>
      <c r="T79" s="5"/>
      <c r="U79" s="5"/>
      <c r="V79" s="82"/>
    </row>
    <row r="80" customFormat="false" ht="13.5" hidden="false" customHeight="true" outlineLevel="0" collapsed="false">
      <c r="A80" s="68"/>
      <c r="B80" s="69"/>
      <c r="C80" s="5" t="s">
        <v>549</v>
      </c>
      <c r="D80" s="81"/>
      <c r="E80" s="81"/>
      <c r="F80" s="73" t="str">
        <f aca="false">IFERROR((F79-F78)/F78,"")</f>
        <v/>
      </c>
      <c r="G80" s="73" t="str">
        <f aca="false">IFERROR((G79-G78)/G78,"")</f>
        <v/>
      </c>
      <c r="H80" s="73" t="str">
        <f aca="false">IFERROR((H79-H78)/H78,"")</f>
        <v/>
      </c>
      <c r="I80" s="73" t="str">
        <f aca="false">IFERROR((I79-I78)/I78,"")</f>
        <v/>
      </c>
      <c r="J80" s="73" t="str">
        <f aca="false">IFERROR((J79-J78)/J78,"")</f>
        <v/>
      </c>
      <c r="K80" s="73" t="str">
        <f aca="false">IFERROR((K79-K78)/K78,"")</f>
        <v/>
      </c>
      <c r="L80" s="73" t="str">
        <f aca="false">IFERROR((L79-L78)/L78,"")</f>
        <v/>
      </c>
      <c r="M80" s="73" t="str">
        <f aca="false">IFERROR((M79-M78)/M78,"")</f>
        <v/>
      </c>
      <c r="N80" s="39" t="str">
        <f aca="false">IFERROR((N79-N78)/N78,"")</f>
        <v/>
      </c>
      <c r="O80" s="39" t="str">
        <f aca="false">IFERROR((O79-O78)/O78,"")</f>
        <v/>
      </c>
      <c r="P80" s="39" t="str">
        <f aca="false">IFERROR((P79-P78)/P78,"")</f>
        <v/>
      </c>
      <c r="Q80" s="73" t="str">
        <f aca="false">IFERROR((Q79-Q78)/Q78,"")</f>
        <v/>
      </c>
      <c r="R80" s="73" t="str">
        <f aca="false">IFERROR((R79-R78)/R78,"")</f>
        <v/>
      </c>
      <c r="S80" s="73" t="str">
        <f aca="false">IFERROR((S79-S78)/S78,"")</f>
        <v/>
      </c>
      <c r="T80" s="73" t="str">
        <f aca="false">IFERROR((T79-T78)/T78,"")</f>
        <v/>
      </c>
      <c r="U80" s="73" t="str">
        <f aca="false">IFERROR((U79-U78)/U78,"")</f>
        <v/>
      </c>
      <c r="V80" s="74" t="str">
        <f aca="false">IFERROR((V79-V78)/V78,"")</f>
        <v/>
      </c>
    </row>
    <row r="81" customFormat="false" ht="13.5" hidden="false" customHeight="true" outlineLevel="0" collapsed="false">
      <c r="A81" s="68"/>
      <c r="B81" s="69"/>
      <c r="C81" s="75" t="s">
        <v>550</v>
      </c>
      <c r="D81" s="81"/>
      <c r="E81" s="81"/>
      <c r="F81" s="76" t="str">
        <f aca="false">IFERROR(SQRT(2*(F79-F78)^2/(F79+F78)),"")</f>
        <v/>
      </c>
      <c r="G81" s="76" t="str">
        <f aca="false">IFERROR(SQRT(2*(G79-G78)^2/(G79+G78)),"")</f>
        <v/>
      </c>
      <c r="H81" s="76" t="str">
        <f aca="false">IFERROR(SQRT(2*(H79-H78)^2/(H79+H78)),"")</f>
        <v/>
      </c>
      <c r="I81" s="76" t="str">
        <f aca="false">IFERROR(SQRT(2*(I79-I78)^2/(I79+I78)),"")</f>
        <v/>
      </c>
      <c r="J81" s="76" t="str">
        <f aca="false">IFERROR(SQRT(2*(J79-J78)^2/(J79+J78)),"")</f>
        <v/>
      </c>
      <c r="K81" s="76" t="str">
        <f aca="false">IFERROR(SQRT(2*(K79-K78)^2/(K79+K78)),"")</f>
        <v/>
      </c>
      <c r="L81" s="76" t="str">
        <f aca="false">IFERROR(SQRT(2*(L79-L78)^2/(L79+L78)),"")</f>
        <v/>
      </c>
      <c r="M81" s="76" t="str">
        <f aca="false">IFERROR(SQRT(2*(M79-M78)^2/(M79+M78)),"")</f>
        <v/>
      </c>
      <c r="N81" s="83" t="str">
        <f aca="false">IFERROR(SQRT(2*(N79-N78)^2/(N79+N78)),"")</f>
        <v/>
      </c>
      <c r="O81" s="83" t="str">
        <f aca="false">IFERROR(SQRT(2*(O79-O78)^2/(O79+O78)),"")</f>
        <v/>
      </c>
      <c r="P81" s="83" t="str">
        <f aca="false">IFERROR(SQRT(2*(P79-P78)^2/(P79+P78)),"")</f>
        <v/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str">
        <f aca="false">IFERROR(SQRT(2*(S79-S78)^2/(S79+S78)),"")</f>
        <v/>
      </c>
      <c r="T81" s="76" t="str">
        <f aca="false">IFERROR(SQRT(2*(T79-T78)^2/(T79+T78)),"")</f>
        <v/>
      </c>
      <c r="U81" s="76" t="str">
        <f aca="false">IFERROR(SQRT(2*(U79-U78)^2/(U79+U78)),"")</f>
        <v/>
      </c>
      <c r="V81" s="78" t="str">
        <f aca="false">IFERROR(SQRT(2*(V79-V78)^2/(V79+V78)),"")</f>
        <v/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N82" s="4"/>
      <c r="O82" s="4"/>
      <c r="P82" s="4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5" t="s">
        <v>548</v>
      </c>
      <c r="D83" s="81"/>
      <c r="E83" s="81"/>
      <c r="F83" s="5"/>
      <c r="G83" s="5"/>
      <c r="H83" s="5"/>
      <c r="I83" s="5"/>
      <c r="J83" s="5"/>
      <c r="K83" s="5"/>
      <c r="L83" s="5"/>
      <c r="M83" s="5"/>
      <c r="N83" s="4"/>
      <c r="O83" s="4"/>
      <c r="P83" s="4"/>
      <c r="Q83" s="5"/>
      <c r="R83" s="5"/>
      <c r="S83" s="5"/>
      <c r="T83" s="5"/>
      <c r="U83" s="5"/>
      <c r="V83" s="82"/>
    </row>
    <row r="84" customFormat="false" ht="13.5" hidden="false" customHeight="true" outlineLevel="0" collapsed="false">
      <c r="A84" s="68"/>
      <c r="B84" s="69"/>
      <c r="C84" s="5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N86" s="4"/>
      <c r="O86" s="4"/>
      <c r="P86" s="4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5" t="s">
        <v>548</v>
      </c>
      <c r="D87" s="81"/>
      <c r="E87" s="81"/>
      <c r="F87" s="5"/>
      <c r="G87" s="5"/>
      <c r="H87" s="5"/>
      <c r="I87" s="5"/>
      <c r="J87" s="5"/>
      <c r="K87" s="5"/>
      <c r="L87" s="5"/>
      <c r="M87" s="5"/>
      <c r="N87" s="4"/>
      <c r="O87" s="4"/>
      <c r="P87" s="4"/>
      <c r="Q87" s="5"/>
      <c r="R87" s="5"/>
      <c r="S87" s="5"/>
      <c r="T87" s="5"/>
      <c r="U87" s="5"/>
      <c r="V87" s="82"/>
    </row>
    <row r="88" customFormat="false" ht="13.5" hidden="false" customHeight="true" outlineLevel="0" collapsed="false">
      <c r="A88" s="68"/>
      <c r="B88" s="69"/>
      <c r="C88" s="5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N90" s="4"/>
      <c r="O90" s="4"/>
      <c r="P90" s="4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5" t="s">
        <v>548</v>
      </c>
      <c r="D91" s="81"/>
      <c r="E91" s="81"/>
      <c r="F91" s="5"/>
      <c r="G91" s="5"/>
      <c r="H91" s="5"/>
      <c r="I91" s="5"/>
      <c r="J91" s="5"/>
      <c r="K91" s="5"/>
      <c r="L91" s="5"/>
      <c r="M91" s="5"/>
      <c r="N91" s="4"/>
      <c r="O91" s="4"/>
      <c r="P91" s="4"/>
      <c r="Q91" s="5"/>
      <c r="R91" s="5"/>
      <c r="S91" s="5"/>
      <c r="T91" s="5"/>
      <c r="U91" s="5"/>
      <c r="V91" s="82"/>
    </row>
    <row r="92" customFormat="false" ht="13.5" hidden="false" customHeight="true" outlineLevel="0" collapsed="false">
      <c r="A92" s="68"/>
      <c r="B92" s="69"/>
      <c r="C92" s="5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N94" s="4"/>
      <c r="O94" s="4"/>
      <c r="P94" s="4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5" t="s">
        <v>548</v>
      </c>
      <c r="D95" s="81"/>
      <c r="E95" s="81"/>
      <c r="F95" s="5"/>
      <c r="G95" s="5"/>
      <c r="H95" s="5"/>
      <c r="I95" s="5"/>
      <c r="J95" s="5"/>
      <c r="K95" s="5"/>
      <c r="L95" s="5"/>
      <c r="M95" s="5"/>
      <c r="N95" s="4"/>
      <c r="O95" s="4"/>
      <c r="P95" s="4"/>
      <c r="Q95" s="5"/>
      <c r="R95" s="5"/>
      <c r="S95" s="5"/>
      <c r="T95" s="5"/>
      <c r="U95" s="5"/>
      <c r="V95" s="82"/>
    </row>
    <row r="96" customFormat="false" ht="13.5" hidden="false" customHeight="true" outlineLevel="0" collapsed="false">
      <c r="A96" s="68"/>
      <c r="B96" s="69"/>
      <c r="C96" s="5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N98" s="4"/>
      <c r="O98" s="4"/>
      <c r="P98" s="4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5" t="s">
        <v>548</v>
      </c>
      <c r="D99" s="81"/>
      <c r="E99" s="81"/>
      <c r="F99" s="5"/>
      <c r="G99" s="5"/>
      <c r="H99" s="5"/>
      <c r="I99" s="5"/>
      <c r="J99" s="5"/>
      <c r="K99" s="5"/>
      <c r="L99" s="5"/>
      <c r="M99" s="5"/>
      <c r="N99" s="4"/>
      <c r="O99" s="4"/>
      <c r="P99" s="4"/>
      <c r="Q99" s="5"/>
      <c r="R99" s="5"/>
      <c r="S99" s="5"/>
      <c r="T99" s="5"/>
      <c r="U99" s="5"/>
      <c r="V99" s="82"/>
    </row>
    <row r="100" customFormat="false" ht="13.5" hidden="false" customHeight="true" outlineLevel="0" collapsed="false">
      <c r="A100" s="68"/>
      <c r="B100" s="69"/>
      <c r="C100" s="5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N102" s="4"/>
      <c r="O102" s="4"/>
      <c r="P102" s="4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5" t="s">
        <v>548</v>
      </c>
      <c r="D103" s="81"/>
      <c r="E103" s="81"/>
      <c r="F103" s="5"/>
      <c r="G103" s="5"/>
      <c r="H103" s="5"/>
      <c r="I103" s="5"/>
      <c r="J103" s="5"/>
      <c r="K103" s="5"/>
      <c r="L103" s="5"/>
      <c r="M103" s="5"/>
      <c r="N103" s="4"/>
      <c r="O103" s="4"/>
      <c r="P103" s="4"/>
      <c r="Q103" s="5"/>
      <c r="R103" s="5"/>
      <c r="S103" s="5"/>
      <c r="T103" s="5"/>
      <c r="U103" s="5"/>
      <c r="V103" s="82"/>
    </row>
    <row r="104" customFormat="false" ht="13.5" hidden="false" customHeight="true" outlineLevel="0" collapsed="false">
      <c r="A104" s="68"/>
      <c r="B104" s="69"/>
      <c r="C104" s="5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N106" s="4"/>
      <c r="O106" s="4"/>
      <c r="P106" s="4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5" t="s">
        <v>548</v>
      </c>
      <c r="D107" s="81"/>
      <c r="E107" s="81"/>
      <c r="F107" s="5"/>
      <c r="G107" s="5"/>
      <c r="H107" s="5"/>
      <c r="I107" s="5"/>
      <c r="J107" s="5"/>
      <c r="K107" s="5"/>
      <c r="L107" s="5"/>
      <c r="M107" s="5"/>
      <c r="N107" s="4"/>
      <c r="O107" s="4"/>
      <c r="P107" s="4"/>
      <c r="Q107" s="5"/>
      <c r="R107" s="5"/>
      <c r="S107" s="5"/>
      <c r="T107" s="5"/>
      <c r="U107" s="5"/>
      <c r="V107" s="82"/>
    </row>
    <row r="108" customFormat="false" ht="13.5" hidden="false" customHeight="true" outlineLevel="0" collapsed="false">
      <c r="A108" s="68"/>
      <c r="B108" s="69"/>
      <c r="C108" s="5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/>
      <c r="E110" s="7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customFormat="false" ht="13.5" hidden="false" customHeight="true" outlineLevel="0" collapsed="false">
      <c r="A111" s="68"/>
      <c r="B111" s="69"/>
      <c r="C111" s="5" t="s">
        <v>548</v>
      </c>
      <c r="D111" s="71"/>
      <c r="E111" s="71"/>
      <c r="F111" s="5"/>
      <c r="G111" s="5"/>
      <c r="H111" s="5"/>
      <c r="I111" s="5"/>
      <c r="J111" s="5"/>
      <c r="K111" s="5"/>
      <c r="L111" s="5"/>
      <c r="M111" s="5"/>
      <c r="N111" s="4"/>
      <c r="O111" s="4"/>
      <c r="P111" s="4"/>
      <c r="Q111" s="5"/>
      <c r="R111" s="5"/>
      <c r="S111" s="5"/>
      <c r="T111" s="5"/>
      <c r="U111" s="5"/>
      <c r="V111" s="82"/>
    </row>
    <row r="112" customFormat="false" ht="13.5" hidden="false" customHeight="true" outlineLevel="0" collapsed="false">
      <c r="A112" s="68"/>
      <c r="B112" s="69"/>
      <c r="C112" s="5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3.5" hidden="false" customHeight="true" outlineLevel="0" collapsed="false">
      <c r="A115" s="68"/>
      <c r="B115" s="69"/>
      <c r="C115" s="5" t="s">
        <v>548</v>
      </c>
      <c r="D115" s="71"/>
      <c r="E115" s="71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customFormat="false" ht="13.5" hidden="false" customHeight="true" outlineLevel="0" collapsed="false">
      <c r="A116" s="68"/>
      <c r="B116" s="69"/>
      <c r="C116" s="5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N118" s="4"/>
      <c r="O118" s="4"/>
      <c r="P118" s="4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5" t="s">
        <v>548</v>
      </c>
      <c r="D119" s="81"/>
      <c r="E119" s="81"/>
      <c r="F119" s="5"/>
      <c r="G119" s="5"/>
      <c r="H119" s="5"/>
      <c r="I119" s="5"/>
      <c r="J119" s="5"/>
      <c r="K119" s="5"/>
      <c r="L119" s="5"/>
      <c r="M119" s="5"/>
      <c r="N119" s="4"/>
      <c r="O119" s="4"/>
      <c r="P119" s="4"/>
      <c r="Q119" s="5"/>
      <c r="R119" s="5"/>
      <c r="S119" s="5"/>
      <c r="T119" s="5"/>
      <c r="U119" s="5"/>
      <c r="V119" s="82"/>
    </row>
    <row r="120" customFormat="false" ht="13.5" hidden="false" customHeight="true" outlineLevel="0" collapsed="false">
      <c r="A120" s="68"/>
      <c r="B120" s="69"/>
      <c r="C120" s="5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N122" s="4"/>
      <c r="O122" s="4"/>
      <c r="P122" s="4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5" t="s">
        <v>548</v>
      </c>
      <c r="D123" s="81"/>
      <c r="E123" s="81"/>
      <c r="F123" s="5"/>
      <c r="G123" s="5"/>
      <c r="H123" s="5"/>
      <c r="I123" s="5"/>
      <c r="J123" s="5"/>
      <c r="K123" s="5"/>
      <c r="L123" s="5"/>
      <c r="M123" s="5"/>
      <c r="N123" s="4"/>
      <c r="O123" s="4"/>
      <c r="P123" s="4"/>
      <c r="Q123" s="5"/>
      <c r="R123" s="5"/>
      <c r="S123" s="5"/>
      <c r="T123" s="5"/>
      <c r="U123" s="5"/>
      <c r="V123" s="82"/>
    </row>
    <row r="124" customFormat="false" ht="13.5" hidden="false" customHeight="true" outlineLevel="0" collapsed="false">
      <c r="A124" s="68"/>
      <c r="B124" s="69"/>
      <c r="C124" s="5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N126" s="4"/>
      <c r="O126" s="4"/>
      <c r="P126" s="4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5" t="s">
        <v>548</v>
      </c>
      <c r="D127" s="81"/>
      <c r="E127" s="81"/>
      <c r="F127" s="5"/>
      <c r="G127" s="5"/>
      <c r="H127" s="5"/>
      <c r="I127" s="5"/>
      <c r="J127" s="5"/>
      <c r="K127" s="5"/>
      <c r="L127" s="5"/>
      <c r="M127" s="5"/>
      <c r="N127" s="4"/>
      <c r="O127" s="4"/>
      <c r="P127" s="4"/>
      <c r="Q127" s="5"/>
      <c r="R127" s="5"/>
      <c r="S127" s="5"/>
      <c r="T127" s="5"/>
      <c r="U127" s="5"/>
      <c r="V127" s="82"/>
    </row>
    <row r="128" customFormat="false" ht="13.5" hidden="false" customHeight="true" outlineLevel="0" collapsed="false">
      <c r="A128" s="68"/>
      <c r="B128" s="69"/>
      <c r="C128" s="5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N130" s="4"/>
      <c r="O130" s="4"/>
      <c r="P130" s="4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5" t="s">
        <v>548</v>
      </c>
      <c r="D131" s="81"/>
      <c r="E131" s="81"/>
      <c r="F131" s="5"/>
      <c r="G131" s="5"/>
      <c r="H131" s="5"/>
      <c r="I131" s="5"/>
      <c r="J131" s="5"/>
      <c r="K131" s="5"/>
      <c r="L131" s="5"/>
      <c r="M131" s="5"/>
      <c r="N131" s="4"/>
      <c r="O131" s="4"/>
      <c r="P131" s="4"/>
      <c r="Q131" s="5"/>
      <c r="R131" s="5"/>
      <c r="S131" s="5"/>
      <c r="T131" s="5"/>
      <c r="U131" s="5"/>
      <c r="V131" s="82"/>
    </row>
    <row r="132" customFormat="false" ht="13.5" hidden="false" customHeight="true" outlineLevel="0" collapsed="false">
      <c r="A132" s="68"/>
      <c r="B132" s="69"/>
      <c r="C132" s="5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N134" s="4"/>
      <c r="O134" s="4"/>
      <c r="P134" s="4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5" t="s">
        <v>548</v>
      </c>
      <c r="D135" s="81"/>
      <c r="E135" s="81"/>
      <c r="F135" s="5"/>
      <c r="G135" s="5"/>
      <c r="H135" s="5"/>
      <c r="I135" s="5"/>
      <c r="J135" s="5"/>
      <c r="K135" s="5"/>
      <c r="L135" s="5"/>
      <c r="M135" s="5"/>
      <c r="N135" s="4"/>
      <c r="O135" s="4"/>
      <c r="P135" s="4"/>
      <c r="Q135" s="5"/>
      <c r="R135" s="5"/>
      <c r="S135" s="5"/>
      <c r="T135" s="5"/>
      <c r="U135" s="5"/>
      <c r="V135" s="82"/>
    </row>
    <row r="136" customFormat="false" ht="13.5" hidden="false" customHeight="true" outlineLevel="0" collapsed="false">
      <c r="A136" s="68"/>
      <c r="B136" s="69"/>
      <c r="C136" s="5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N138" s="4"/>
      <c r="O138" s="4"/>
      <c r="P138" s="4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5" t="s">
        <v>548</v>
      </c>
      <c r="D139" s="86"/>
      <c r="E139" s="81"/>
      <c r="F139" s="5"/>
      <c r="G139" s="5"/>
      <c r="H139" s="5"/>
      <c r="I139" s="5"/>
      <c r="J139" s="5"/>
      <c r="K139" s="5"/>
      <c r="L139" s="5"/>
      <c r="M139" s="5"/>
      <c r="N139" s="4"/>
      <c r="O139" s="4"/>
      <c r="P139" s="4"/>
      <c r="Q139" s="5"/>
      <c r="R139" s="5"/>
      <c r="S139" s="5"/>
      <c r="T139" s="5"/>
      <c r="U139" s="5"/>
      <c r="V139" s="82"/>
    </row>
    <row r="140" customFormat="false" ht="13.5" hidden="false" customHeight="true" outlineLevel="0" collapsed="false">
      <c r="A140" s="68"/>
      <c r="B140" s="69"/>
      <c r="C140" s="5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N142" s="4"/>
      <c r="O142" s="4"/>
      <c r="P142" s="4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5" t="s">
        <v>548</v>
      </c>
      <c r="D143" s="86"/>
      <c r="E143" s="81"/>
      <c r="F143" s="5"/>
      <c r="G143" s="5"/>
      <c r="H143" s="5"/>
      <c r="I143" s="5"/>
      <c r="J143" s="5"/>
      <c r="K143" s="5"/>
      <c r="L143" s="5"/>
      <c r="M143" s="5"/>
      <c r="N143" s="4"/>
      <c r="O143" s="4"/>
      <c r="P143" s="4"/>
      <c r="Q143" s="5"/>
      <c r="R143" s="5"/>
      <c r="S143" s="5"/>
      <c r="T143" s="5"/>
      <c r="U143" s="5"/>
      <c r="V143" s="82"/>
    </row>
    <row r="144" customFormat="false" ht="13.5" hidden="false" customHeight="true" outlineLevel="0" collapsed="false">
      <c r="A144" s="68"/>
      <c r="B144" s="69"/>
      <c r="C144" s="5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N146" s="4"/>
      <c r="O146" s="4"/>
      <c r="P146" s="4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5" t="s">
        <v>548</v>
      </c>
      <c r="D147" s="86"/>
      <c r="E147" s="81"/>
      <c r="F147" s="5"/>
      <c r="G147" s="5"/>
      <c r="H147" s="5"/>
      <c r="I147" s="5"/>
      <c r="J147" s="5"/>
      <c r="K147" s="5"/>
      <c r="L147" s="5"/>
      <c r="M147" s="5"/>
      <c r="N147" s="4"/>
      <c r="O147" s="4"/>
      <c r="P147" s="4"/>
      <c r="Q147" s="5"/>
      <c r="R147" s="5"/>
      <c r="S147" s="5"/>
      <c r="T147" s="5"/>
      <c r="U147" s="5"/>
      <c r="V147" s="82"/>
    </row>
    <row r="148" customFormat="false" ht="13.5" hidden="false" customHeight="true" outlineLevel="0" collapsed="false">
      <c r="A148" s="68"/>
      <c r="B148" s="69"/>
      <c r="C148" s="5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3.5" hidden="false" customHeight="true" outlineLevel="0" collapsed="false">
      <c r="A151" s="68"/>
      <c r="B151" s="69"/>
      <c r="C151" s="5" t="s">
        <v>548</v>
      </c>
      <c r="D151" s="71"/>
      <c r="E151" s="71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customFormat="false" ht="13.5" hidden="false" customHeight="true" outlineLevel="0" collapsed="false">
      <c r="A152" s="68"/>
      <c r="B152" s="69"/>
      <c r="C152" s="5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3.5" hidden="false" customHeight="true" outlineLevel="0" collapsed="false">
      <c r="A155" s="68"/>
      <c r="B155" s="69"/>
      <c r="C155" s="5" t="s">
        <v>548</v>
      </c>
      <c r="D155" s="71"/>
      <c r="E155" s="71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3.5" hidden="false" customHeight="true" outlineLevel="0" collapsed="false">
      <c r="A156" s="68"/>
      <c r="B156" s="69"/>
      <c r="C156" s="5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N158" s="4"/>
      <c r="O158" s="4"/>
      <c r="P158" s="4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5" t="s">
        <v>548</v>
      </c>
      <c r="D159" s="81"/>
      <c r="E159" s="81"/>
      <c r="F159" s="5"/>
      <c r="G159" s="5"/>
      <c r="H159" s="5"/>
      <c r="I159" s="5"/>
      <c r="J159" s="5"/>
      <c r="K159" s="5"/>
      <c r="L159" s="5"/>
      <c r="M159" s="5"/>
      <c r="N159" s="4"/>
      <c r="O159" s="4"/>
      <c r="P159" s="4"/>
      <c r="Q159" s="5"/>
      <c r="R159" s="5"/>
      <c r="S159" s="5"/>
      <c r="T159" s="5"/>
      <c r="U159" s="5"/>
      <c r="V159" s="82"/>
    </row>
    <row r="160" customFormat="false" ht="13.5" hidden="false" customHeight="true" outlineLevel="0" collapsed="false">
      <c r="A160" s="68"/>
      <c r="B160" s="69"/>
      <c r="C160" s="5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3.5" hidden="false" customHeight="true" outlineLevel="0" collapsed="false">
      <c r="A163" s="68"/>
      <c r="B163" s="69"/>
      <c r="C163" s="5" t="s">
        <v>548</v>
      </c>
      <c r="D163" s="71"/>
      <c r="E163" s="71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3.5" hidden="false" customHeight="true" outlineLevel="0" collapsed="false">
      <c r="A164" s="68"/>
      <c r="B164" s="69"/>
      <c r="C164" s="5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N166" s="4"/>
      <c r="O166" s="4"/>
      <c r="P166" s="4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5" t="s">
        <v>548</v>
      </c>
      <c r="D167" s="86"/>
      <c r="E167" s="81"/>
      <c r="F167" s="5"/>
      <c r="G167" s="5"/>
      <c r="H167" s="5"/>
      <c r="I167" s="5"/>
      <c r="J167" s="5"/>
      <c r="K167" s="5"/>
      <c r="L167" s="5"/>
      <c r="M167" s="5"/>
      <c r="N167" s="4"/>
      <c r="O167" s="4"/>
      <c r="P167" s="4"/>
      <c r="Q167" s="5"/>
      <c r="R167" s="5"/>
      <c r="S167" s="5"/>
      <c r="T167" s="5"/>
      <c r="U167" s="5"/>
      <c r="V167" s="82"/>
    </row>
    <row r="168" customFormat="false" ht="13.5" hidden="false" customHeight="true" outlineLevel="0" collapsed="false">
      <c r="A168" s="68"/>
      <c r="B168" s="69"/>
      <c r="C168" s="5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N170" s="4"/>
      <c r="O170" s="4"/>
      <c r="P170" s="4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5" t="s">
        <v>548</v>
      </c>
      <c r="D171" s="86"/>
      <c r="E171" s="81"/>
      <c r="F171" s="5"/>
      <c r="G171" s="5"/>
      <c r="H171" s="5"/>
      <c r="I171" s="5"/>
      <c r="J171" s="5"/>
      <c r="K171" s="5"/>
      <c r="L171" s="5"/>
      <c r="M171" s="5"/>
      <c r="N171" s="4"/>
      <c r="O171" s="4"/>
      <c r="P171" s="4"/>
      <c r="Q171" s="5"/>
      <c r="R171" s="5"/>
      <c r="S171" s="5"/>
      <c r="T171" s="5"/>
      <c r="U171" s="5"/>
      <c r="V171" s="82"/>
    </row>
    <row r="172" customFormat="false" ht="13.5" hidden="false" customHeight="true" outlineLevel="0" collapsed="false">
      <c r="A172" s="68"/>
      <c r="B172" s="69"/>
      <c r="C172" s="5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N174" s="4"/>
      <c r="O174" s="4"/>
      <c r="P174" s="4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5" t="s">
        <v>548</v>
      </c>
      <c r="D175" s="86"/>
      <c r="E175" s="81"/>
      <c r="F175" s="5"/>
      <c r="G175" s="5"/>
      <c r="H175" s="5"/>
      <c r="I175" s="5"/>
      <c r="J175" s="5"/>
      <c r="K175" s="5"/>
      <c r="L175" s="5"/>
      <c r="M175" s="5"/>
      <c r="N175" s="4"/>
      <c r="O175" s="4"/>
      <c r="P175" s="4"/>
      <c r="Q175" s="5"/>
      <c r="R175" s="5"/>
      <c r="S175" s="5"/>
      <c r="T175" s="5"/>
      <c r="U175" s="5"/>
      <c r="V175" s="82"/>
    </row>
    <row r="176" customFormat="false" ht="13.5" hidden="false" customHeight="true" outlineLevel="0" collapsed="false">
      <c r="A176" s="68"/>
      <c r="B176" s="69"/>
      <c r="C176" s="5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N178" s="4"/>
      <c r="O178" s="4"/>
      <c r="P178" s="4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5" t="s">
        <v>548</v>
      </c>
      <c r="D179" s="86"/>
      <c r="E179" s="81"/>
      <c r="F179" s="5"/>
      <c r="G179" s="5"/>
      <c r="H179" s="5"/>
      <c r="I179" s="5"/>
      <c r="J179" s="5"/>
      <c r="K179" s="5"/>
      <c r="L179" s="5"/>
      <c r="M179" s="5"/>
      <c r="N179" s="4"/>
      <c r="O179" s="4"/>
      <c r="P179" s="4"/>
      <c r="Q179" s="5"/>
      <c r="R179" s="5"/>
      <c r="S179" s="5"/>
      <c r="T179" s="5"/>
      <c r="U179" s="5"/>
      <c r="V179" s="82"/>
    </row>
    <row r="180" customFormat="false" ht="13.5" hidden="false" customHeight="true" outlineLevel="0" collapsed="false">
      <c r="A180" s="68"/>
      <c r="B180" s="69"/>
      <c r="C180" s="5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N182" s="4"/>
      <c r="O182" s="4"/>
      <c r="P182" s="4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5" t="s">
        <v>548</v>
      </c>
      <c r="D183" s="86"/>
      <c r="E183" s="81"/>
      <c r="F183" s="5"/>
      <c r="G183" s="5"/>
      <c r="H183" s="5"/>
      <c r="I183" s="5"/>
      <c r="J183" s="5"/>
      <c r="K183" s="5"/>
      <c r="L183" s="5"/>
      <c r="M183" s="5"/>
      <c r="N183" s="4"/>
      <c r="O183" s="4"/>
      <c r="P183" s="4"/>
      <c r="Q183" s="5"/>
      <c r="R183" s="5"/>
      <c r="S183" s="5"/>
      <c r="T183" s="5"/>
      <c r="U183" s="5"/>
      <c r="V183" s="82"/>
    </row>
    <row r="184" customFormat="false" ht="13.5" hidden="false" customHeight="true" outlineLevel="0" collapsed="false">
      <c r="A184" s="68"/>
      <c r="B184" s="69"/>
      <c r="C184" s="5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N186" s="4"/>
      <c r="O186" s="4"/>
      <c r="P186" s="4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5" t="s">
        <v>548</v>
      </c>
      <c r="D187" s="86"/>
      <c r="E187" s="81"/>
      <c r="F187" s="5"/>
      <c r="G187" s="5"/>
      <c r="H187" s="5"/>
      <c r="I187" s="5"/>
      <c r="J187" s="5"/>
      <c r="K187" s="5"/>
      <c r="L187" s="5"/>
      <c r="M187" s="5"/>
      <c r="N187" s="4"/>
      <c r="O187" s="4"/>
      <c r="P187" s="4"/>
      <c r="Q187" s="5"/>
      <c r="R187" s="5"/>
      <c r="S187" s="5"/>
      <c r="T187" s="5"/>
      <c r="U187" s="5"/>
      <c r="V187" s="82"/>
    </row>
    <row r="188" customFormat="false" ht="13.5" hidden="false" customHeight="true" outlineLevel="0" collapsed="false">
      <c r="A188" s="68"/>
      <c r="B188" s="69"/>
      <c r="C188" s="5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3.5" hidden="false" customHeight="true" outlineLevel="0" collapsed="false">
      <c r="A191" s="68"/>
      <c r="B191" s="69"/>
      <c r="C191" s="5" t="s">
        <v>548</v>
      </c>
      <c r="D191" s="71"/>
      <c r="E191" s="71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3.5" hidden="false" customHeight="true" outlineLevel="0" collapsed="false">
      <c r="A192" s="68"/>
      <c r="B192" s="69"/>
      <c r="C192" s="5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N194" s="4"/>
      <c r="O194" s="4"/>
      <c r="P194" s="4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5" t="s">
        <v>548</v>
      </c>
      <c r="D195" s="86"/>
      <c r="E195" s="81"/>
      <c r="F195" s="5"/>
      <c r="G195" s="5"/>
      <c r="H195" s="5"/>
      <c r="I195" s="5"/>
      <c r="J195" s="5"/>
      <c r="K195" s="5"/>
      <c r="L195" s="5"/>
      <c r="M195" s="5"/>
      <c r="N195" s="4"/>
      <c r="O195" s="4"/>
      <c r="P195" s="4"/>
      <c r="Q195" s="5"/>
      <c r="R195" s="5"/>
      <c r="S195" s="5"/>
      <c r="T195" s="5"/>
      <c r="U195" s="5"/>
      <c r="V195" s="82"/>
    </row>
    <row r="196" customFormat="false" ht="13.5" hidden="false" customHeight="true" outlineLevel="0" collapsed="false">
      <c r="A196" s="68"/>
      <c r="B196" s="69"/>
      <c r="C196" s="5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N198" s="4"/>
      <c r="O198" s="4"/>
      <c r="P198" s="4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5" t="s">
        <v>548</v>
      </c>
      <c r="D199" s="86"/>
      <c r="E199" s="81"/>
      <c r="F199" s="5"/>
      <c r="G199" s="5"/>
      <c r="H199" s="5"/>
      <c r="I199" s="5"/>
      <c r="J199" s="5"/>
      <c r="K199" s="5"/>
      <c r="L199" s="5"/>
      <c r="M199" s="5"/>
      <c r="N199" s="4"/>
      <c r="O199" s="4"/>
      <c r="P199" s="4"/>
      <c r="Q199" s="5"/>
      <c r="R199" s="5"/>
      <c r="S199" s="5"/>
      <c r="T199" s="5"/>
      <c r="U199" s="5"/>
      <c r="V199" s="82"/>
    </row>
    <row r="200" customFormat="false" ht="13.5" hidden="false" customHeight="true" outlineLevel="0" collapsed="false">
      <c r="A200" s="68"/>
      <c r="B200" s="69"/>
      <c r="C200" s="5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N202" s="4"/>
      <c r="O202" s="4"/>
      <c r="P202" s="4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5" t="s">
        <v>548</v>
      </c>
      <c r="D203" s="86"/>
      <c r="E203" s="81"/>
      <c r="F203" s="5"/>
      <c r="G203" s="5"/>
      <c r="H203" s="5"/>
      <c r="I203" s="5"/>
      <c r="J203" s="5"/>
      <c r="K203" s="5"/>
      <c r="L203" s="5"/>
      <c r="M203" s="5"/>
      <c r="N203" s="4"/>
      <c r="O203" s="4"/>
      <c r="P203" s="4"/>
      <c r="Q203" s="5"/>
      <c r="R203" s="5"/>
      <c r="S203" s="5"/>
      <c r="T203" s="5"/>
      <c r="U203" s="5"/>
      <c r="V203" s="82"/>
    </row>
    <row r="204" customFormat="false" ht="13.5" hidden="false" customHeight="true" outlineLevel="0" collapsed="false">
      <c r="A204" s="68"/>
      <c r="B204" s="69"/>
      <c r="C204" s="5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N206" s="4"/>
      <c r="O206" s="4"/>
      <c r="P206" s="4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5" t="s">
        <v>548</v>
      </c>
      <c r="D207" s="86"/>
      <c r="E207" s="81"/>
      <c r="F207" s="5"/>
      <c r="G207" s="5"/>
      <c r="H207" s="5"/>
      <c r="I207" s="5"/>
      <c r="J207" s="5"/>
      <c r="K207" s="5"/>
      <c r="L207" s="5"/>
      <c r="M207" s="5"/>
      <c r="N207" s="4"/>
      <c r="O207" s="4"/>
      <c r="P207" s="4"/>
      <c r="Q207" s="5"/>
      <c r="R207" s="5"/>
      <c r="S207" s="5"/>
      <c r="T207" s="5"/>
      <c r="U207" s="5"/>
      <c r="V207" s="82"/>
    </row>
    <row r="208" customFormat="false" ht="13.5" hidden="false" customHeight="true" outlineLevel="0" collapsed="false">
      <c r="A208" s="68"/>
      <c r="B208" s="69"/>
      <c r="C208" s="5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/>
      <c r="E210" s="72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customFormat="false" ht="13.5" hidden="false" customHeight="true" outlineLevel="0" collapsed="false">
      <c r="A211" s="68"/>
      <c r="B211" s="69"/>
      <c r="C211" s="5" t="s">
        <v>548</v>
      </c>
      <c r="D211" s="71"/>
      <c r="E211" s="71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customFormat="false" ht="13.5" hidden="false" customHeight="true" outlineLevel="0" collapsed="false">
      <c r="A212" s="68"/>
      <c r="B212" s="69"/>
      <c r="C212" s="5" t="s">
        <v>549</v>
      </c>
      <c r="D212" s="71"/>
      <c r="E212" s="71"/>
      <c r="F212" s="73" t="str">
        <f aca="false">IFERROR((F211-F210)/F210,"")</f>
        <v/>
      </c>
      <c r="G212" s="73" t="str">
        <f aca="false">IFERROR((G211-G210)/G210,"")</f>
        <v/>
      </c>
      <c r="H212" s="73" t="str">
        <f aca="false">IFERROR((H211-H210)/H210,"")</f>
        <v/>
      </c>
      <c r="I212" s="73" t="str">
        <f aca="false">IFERROR((I211-I210)/I210,"")</f>
        <v/>
      </c>
      <c r="J212" s="73" t="str">
        <f aca="false">IFERROR((J211-J210)/J210,"")</f>
        <v/>
      </c>
      <c r="K212" s="73" t="str">
        <f aca="false">IFERROR((K211-K210)/K210,"")</f>
        <v/>
      </c>
      <c r="L212" s="73" t="str">
        <f aca="false">IFERROR((L211-L210)/L210,"")</f>
        <v/>
      </c>
      <c r="M212" s="73" t="str">
        <f aca="false">IFERROR((M211-M210)/M210,"")</f>
        <v/>
      </c>
      <c r="N212" s="39" t="str">
        <f aca="false">IFERROR((N211-N210)/N210,"")</f>
        <v/>
      </c>
      <c r="O212" s="39" t="str">
        <f aca="false">IFERROR((O211-O210)/O210,"")</f>
        <v/>
      </c>
      <c r="P212" s="39" t="str">
        <f aca="false">IFERROR((P211-P210)/P210,"")</f>
        <v/>
      </c>
      <c r="Q212" s="73" t="str">
        <f aca="false">IFERROR((Q211-Q210)/Q210,"")</f>
        <v/>
      </c>
      <c r="R212" s="73" t="str">
        <f aca="false">IFERROR((R211-R210)/R210,"")</f>
        <v/>
      </c>
      <c r="S212" s="73" t="str">
        <f aca="false">IFERROR((S211-S210)/S210,"")</f>
        <v/>
      </c>
      <c r="T212" s="73" t="str">
        <f aca="false">IFERROR((T211-T210)/T210,"")</f>
        <v/>
      </c>
      <c r="U212" s="73" t="str">
        <f aca="false">IFERROR((U211-U210)/U210,"")</f>
        <v/>
      </c>
      <c r="V212" s="74" t="str">
        <f aca="false">IFERROR((V211-V210)/V210,"")</f>
        <v/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str">
        <f aca="false">IFERROR(SQRT(2*(F211-F210)^2/(F211+F210)),"")</f>
        <v/>
      </c>
      <c r="G213" s="76" t="str">
        <f aca="false">IFERROR(SQRT(2*(G211-G210)^2/(G211+G210)),"")</f>
        <v/>
      </c>
      <c r="H213" s="76" t="str">
        <f aca="false">IFERROR(SQRT(2*(H211-H210)^2/(H211+H210)),"")</f>
        <v/>
      </c>
      <c r="I213" s="76" t="str">
        <f aca="false">IFERROR(SQRT(2*(I211-I210)^2/(I211+I210)),"")</f>
        <v/>
      </c>
      <c r="J213" s="76" t="str">
        <f aca="false">IFERROR(SQRT(2*(J211-J210)^2/(J211+J210)),"")</f>
        <v/>
      </c>
      <c r="K213" s="76" t="str">
        <f aca="false">IFERROR(SQRT(2*(K211-K210)^2/(K211+K210)),"")</f>
        <v/>
      </c>
      <c r="L213" s="76" t="str">
        <f aca="false">IFERROR(SQRT(2*(L211-L210)^2/(L211+L210)),"")</f>
        <v/>
      </c>
      <c r="M213" s="76" t="str">
        <f aca="false">IFERROR(SQRT(2*(M211-M210)^2/(M211+M210)),"")</f>
        <v/>
      </c>
      <c r="N213" s="77" t="str">
        <f aca="false">IFERROR(SQRT(2*(N211-N210)^2/(N211+N210)),"")</f>
        <v/>
      </c>
      <c r="O213" s="77" t="str">
        <f aca="false">IFERROR(SQRT(2*(O211-O210)^2/(O211+O210)),"")</f>
        <v/>
      </c>
      <c r="P213" s="77" t="str">
        <f aca="false">IFERROR(SQRT(2*(P211-P210)^2/(P211+P210)),"")</f>
        <v/>
      </c>
      <c r="Q213" s="76" t="str">
        <f aca="false">IFERROR(SQRT(2*(Q211-Q210)^2/(Q211+Q210)),"")</f>
        <v/>
      </c>
      <c r="R213" s="76" t="str">
        <f aca="false">IFERROR(SQRT(2*(R211-R210)^2/(R211+R210)),"")</f>
        <v/>
      </c>
      <c r="S213" s="76" t="str">
        <f aca="false">IFERROR(SQRT(2*(S211-S210)^2/(S211+S210)),"")</f>
        <v/>
      </c>
      <c r="T213" s="76" t="str">
        <f aca="false">IFERROR(SQRT(2*(T211-T210)^2/(T211+T210)),"")</f>
        <v/>
      </c>
      <c r="U213" s="76" t="str">
        <f aca="false">IFERROR(SQRT(2*(U211-U210)^2/(U211+U210)),"")</f>
        <v/>
      </c>
      <c r="V213" s="78" t="str">
        <f aca="false">IFERROR(SQRT(2*(V211-V210)^2/(V211+V210)),"")</f>
        <v/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/>
      <c r="E214" s="72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customFormat="false" ht="13.5" hidden="false" customHeight="true" outlineLevel="0" collapsed="false">
      <c r="A215" s="68"/>
      <c r="B215" s="69"/>
      <c r="C215" s="5" t="s">
        <v>548</v>
      </c>
      <c r="D215" s="71"/>
      <c r="E215" s="71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customFormat="false" ht="13.5" hidden="false" customHeight="true" outlineLevel="0" collapsed="false">
      <c r="A216" s="68"/>
      <c r="B216" s="69"/>
      <c r="C216" s="5" t="s">
        <v>549</v>
      </c>
      <c r="D216" s="71"/>
      <c r="E216" s="71"/>
      <c r="F216" s="73" t="str">
        <f aca="false">IFERROR((F215-F214)/F214,"")</f>
        <v/>
      </c>
      <c r="G216" s="73" t="str">
        <f aca="false">IFERROR((G215-G214)/G214,"")</f>
        <v/>
      </c>
      <c r="H216" s="73" t="str">
        <f aca="false">IFERROR((H215-H214)/H214,"")</f>
        <v/>
      </c>
      <c r="I216" s="73" t="str">
        <f aca="false">IFERROR((I215-I214)/I214,"")</f>
        <v/>
      </c>
      <c r="J216" s="73" t="str">
        <f aca="false">IFERROR((J215-J214)/J214,"")</f>
        <v/>
      </c>
      <c r="K216" s="73" t="str">
        <f aca="false">IFERROR((K215-K214)/K214,"")</f>
        <v/>
      </c>
      <c r="L216" s="73" t="str">
        <f aca="false">IFERROR((L215-L214)/L214,"")</f>
        <v/>
      </c>
      <c r="M216" s="73" t="str">
        <f aca="false">IFERROR((M215-M214)/M214,"")</f>
        <v/>
      </c>
      <c r="N216" s="39" t="str">
        <f aca="false">IFERROR((N215-N214)/N214,"")</f>
        <v/>
      </c>
      <c r="O216" s="39" t="str">
        <f aca="false">IFERROR((O215-O214)/O214,"")</f>
        <v/>
      </c>
      <c r="P216" s="39" t="str">
        <f aca="false">IFERROR((P215-P214)/P214,"")</f>
        <v/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str">
        <f aca="false">IFERROR((T215-T214)/T214,"")</f>
        <v/>
      </c>
      <c r="U216" s="73" t="str">
        <f aca="false">IFERROR((U215-U214)/U214,"")</f>
        <v/>
      </c>
      <c r="V216" s="74" t="str">
        <f aca="false">IFERROR((V215-V214)/V214,"")</f>
        <v/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str">
        <f aca="false">IFERROR(SQRT(2*(F215-F214)^2/(F215+F214)),"")</f>
        <v/>
      </c>
      <c r="G217" s="76" t="str">
        <f aca="false">IFERROR(SQRT(2*(G215-G214)^2/(G215+G214)),"")</f>
        <v/>
      </c>
      <c r="H217" s="76" t="str">
        <f aca="false">IFERROR(SQRT(2*(H215-H214)^2/(H215+H214)),"")</f>
        <v/>
      </c>
      <c r="I217" s="76" t="str">
        <f aca="false">IFERROR(SQRT(2*(I215-I214)^2/(I215+I214)),"")</f>
        <v/>
      </c>
      <c r="J217" s="76" t="str">
        <f aca="false">IFERROR(SQRT(2*(J215-J214)^2/(J215+J214)),"")</f>
        <v/>
      </c>
      <c r="K217" s="76" t="str">
        <f aca="false">IFERROR(SQRT(2*(K215-K214)^2/(K215+K214)),"")</f>
        <v/>
      </c>
      <c r="L217" s="76" t="str">
        <f aca="false">IFERROR(SQRT(2*(L215-L214)^2/(L215+L214)),"")</f>
        <v/>
      </c>
      <c r="M217" s="76" t="str">
        <f aca="false">IFERROR(SQRT(2*(M215-M214)^2/(M215+M214)),"")</f>
        <v/>
      </c>
      <c r="N217" s="77" t="str">
        <f aca="false">IFERROR(SQRT(2*(N215-N214)^2/(N215+N214)),"")</f>
        <v/>
      </c>
      <c r="O217" s="77" t="str">
        <f aca="false">IFERROR(SQRT(2*(O215-O214)^2/(O215+O214)),"")</f>
        <v/>
      </c>
      <c r="P217" s="77" t="str">
        <f aca="false">IFERROR(SQRT(2*(P215-P214)^2/(P215+P214)),"")</f>
        <v/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str">
        <f aca="false">IFERROR(SQRT(2*(T215-T214)^2/(T215+T214)),"")</f>
        <v/>
      </c>
      <c r="U217" s="76" t="str">
        <f aca="false">IFERROR(SQRT(2*(U215-U214)^2/(U215+U214)),"")</f>
        <v/>
      </c>
      <c r="V217" s="78" t="str">
        <f aca="false">IFERROR(SQRT(2*(V215-V214)^2/(V215+V214)),"")</f>
        <v/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N218" s="4"/>
      <c r="O218" s="4"/>
      <c r="P218" s="4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5" t="s">
        <v>548</v>
      </c>
      <c r="D219" s="86"/>
      <c r="E219" s="81"/>
      <c r="F219" s="5"/>
      <c r="G219" s="5"/>
      <c r="H219" s="5"/>
      <c r="I219" s="5"/>
      <c r="J219" s="5"/>
      <c r="K219" s="5"/>
      <c r="L219" s="5"/>
      <c r="M219" s="5"/>
      <c r="N219" s="4"/>
      <c r="O219" s="4"/>
      <c r="P219" s="4"/>
      <c r="Q219" s="5"/>
      <c r="R219" s="5"/>
      <c r="S219" s="5"/>
      <c r="T219" s="5"/>
      <c r="U219" s="5"/>
      <c r="V219" s="82"/>
    </row>
    <row r="220" customFormat="false" ht="13.5" hidden="false" customHeight="true" outlineLevel="0" collapsed="false">
      <c r="A220" s="68"/>
      <c r="B220" s="69"/>
      <c r="C220" s="5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N222" s="4"/>
      <c r="O222" s="4"/>
      <c r="P222" s="4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5" t="s">
        <v>548</v>
      </c>
      <c r="D223" s="86"/>
      <c r="E223" s="81"/>
      <c r="F223" s="5"/>
      <c r="G223" s="5"/>
      <c r="H223" s="5"/>
      <c r="I223" s="5"/>
      <c r="J223" s="5"/>
      <c r="K223" s="5"/>
      <c r="L223" s="5"/>
      <c r="M223" s="5"/>
      <c r="N223" s="4"/>
      <c r="O223" s="4"/>
      <c r="P223" s="4"/>
      <c r="Q223" s="5"/>
      <c r="R223" s="5"/>
      <c r="S223" s="5"/>
      <c r="T223" s="5"/>
      <c r="U223" s="5"/>
      <c r="V223" s="82"/>
    </row>
    <row r="224" customFormat="false" ht="13.5" hidden="false" customHeight="true" outlineLevel="0" collapsed="false">
      <c r="A224" s="68"/>
      <c r="B224" s="69"/>
      <c r="C224" s="5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N226" s="4"/>
      <c r="O226" s="4"/>
      <c r="P226" s="4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5" t="s">
        <v>548</v>
      </c>
      <c r="D227" s="86"/>
      <c r="E227" s="81"/>
      <c r="F227" s="5"/>
      <c r="G227" s="5"/>
      <c r="H227" s="5"/>
      <c r="I227" s="5"/>
      <c r="J227" s="5"/>
      <c r="K227" s="5"/>
      <c r="L227" s="5"/>
      <c r="M227" s="5"/>
      <c r="N227" s="4"/>
      <c r="O227" s="4"/>
      <c r="P227" s="4"/>
      <c r="Q227" s="5"/>
      <c r="R227" s="5"/>
      <c r="S227" s="5"/>
      <c r="T227" s="5"/>
      <c r="U227" s="5"/>
      <c r="V227" s="82"/>
    </row>
    <row r="228" customFormat="false" ht="13.5" hidden="false" customHeight="true" outlineLevel="0" collapsed="false">
      <c r="A228" s="68"/>
      <c r="B228" s="69"/>
      <c r="C228" s="5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N230" s="4"/>
      <c r="O230" s="4"/>
      <c r="P230" s="4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5" t="s">
        <v>548</v>
      </c>
      <c r="D231" s="86"/>
      <c r="E231" s="81"/>
      <c r="F231" s="5"/>
      <c r="G231" s="5"/>
      <c r="H231" s="5"/>
      <c r="I231" s="5"/>
      <c r="J231" s="5"/>
      <c r="K231" s="5"/>
      <c r="L231" s="5"/>
      <c r="M231" s="5"/>
      <c r="N231" s="4"/>
      <c r="O231" s="4"/>
      <c r="P231" s="4"/>
      <c r="Q231" s="5"/>
      <c r="R231" s="5"/>
      <c r="S231" s="5"/>
      <c r="T231" s="5"/>
      <c r="U231" s="5"/>
      <c r="V231" s="82"/>
    </row>
    <row r="232" customFormat="false" ht="13.5" hidden="false" customHeight="true" outlineLevel="0" collapsed="false">
      <c r="A232" s="68"/>
      <c r="B232" s="69"/>
      <c r="C232" s="5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3.5" hidden="false" customHeight="true" outlineLevel="0" collapsed="false">
      <c r="A235" s="68"/>
      <c r="B235" s="69"/>
      <c r="C235" s="5" t="s">
        <v>548</v>
      </c>
      <c r="D235" s="71"/>
      <c r="E235" s="71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3.5" hidden="false" customHeight="true" outlineLevel="0" collapsed="false">
      <c r="A236" s="68"/>
      <c r="B236" s="69"/>
      <c r="C236" s="5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N238" s="4"/>
      <c r="O238" s="4"/>
      <c r="P238" s="4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5" t="s">
        <v>548</v>
      </c>
      <c r="D239" s="86"/>
      <c r="E239" s="81"/>
      <c r="F239" s="5"/>
      <c r="G239" s="5"/>
      <c r="H239" s="5"/>
      <c r="I239" s="5"/>
      <c r="J239" s="5"/>
      <c r="K239" s="5"/>
      <c r="L239" s="5"/>
      <c r="M239" s="5"/>
      <c r="N239" s="4"/>
      <c r="O239" s="4"/>
      <c r="P239" s="4"/>
      <c r="Q239" s="5"/>
      <c r="R239" s="5"/>
      <c r="S239" s="5"/>
      <c r="T239" s="5"/>
      <c r="U239" s="5"/>
      <c r="V239" s="82"/>
    </row>
    <row r="240" customFormat="false" ht="13.5" hidden="false" customHeight="true" outlineLevel="0" collapsed="false">
      <c r="A240" s="68"/>
      <c r="B240" s="69"/>
      <c r="C240" s="5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N242" s="4"/>
      <c r="O242" s="4"/>
      <c r="P242" s="4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5" t="s">
        <v>548</v>
      </c>
      <c r="D243" s="86"/>
      <c r="E243" s="81"/>
      <c r="F243" s="5"/>
      <c r="G243" s="5"/>
      <c r="H243" s="5"/>
      <c r="I243" s="5"/>
      <c r="J243" s="5"/>
      <c r="K243" s="5"/>
      <c r="L243" s="5"/>
      <c r="M243" s="5"/>
      <c r="N243" s="4"/>
      <c r="O243" s="4"/>
      <c r="P243" s="4"/>
      <c r="Q243" s="5"/>
      <c r="R243" s="5"/>
      <c r="S243" s="5"/>
      <c r="T243" s="5"/>
      <c r="U243" s="5"/>
      <c r="V243" s="82"/>
    </row>
    <row r="244" customFormat="false" ht="13.5" hidden="false" customHeight="true" outlineLevel="0" collapsed="false">
      <c r="A244" s="68"/>
      <c r="B244" s="69"/>
      <c r="C244" s="5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N246" s="4"/>
      <c r="O246" s="4"/>
      <c r="P246" s="4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5" t="s">
        <v>548</v>
      </c>
      <c r="D247" s="86"/>
      <c r="E247" s="81"/>
      <c r="F247" s="5"/>
      <c r="G247" s="5"/>
      <c r="H247" s="5"/>
      <c r="I247" s="5"/>
      <c r="J247" s="5"/>
      <c r="K247" s="5"/>
      <c r="L247" s="5"/>
      <c r="M247" s="5"/>
      <c r="N247" s="4"/>
      <c r="O247" s="4"/>
      <c r="P247" s="4"/>
      <c r="Q247" s="5"/>
      <c r="R247" s="5"/>
      <c r="S247" s="5"/>
      <c r="T247" s="5"/>
      <c r="U247" s="5"/>
      <c r="V247" s="82"/>
    </row>
    <row r="248" customFormat="false" ht="13.5" hidden="false" customHeight="true" outlineLevel="0" collapsed="false">
      <c r="A248" s="68"/>
      <c r="B248" s="69"/>
      <c r="C248" s="5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customFormat="false" ht="13.5" hidden="false" customHeight="true" outlineLevel="0" collapsed="false">
      <c r="A251" s="68"/>
      <c r="B251" s="69"/>
      <c r="C251" s="5" t="s">
        <v>548</v>
      </c>
      <c r="D251" s="71"/>
      <c r="E251" s="71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customFormat="false" ht="13.5" hidden="false" customHeight="true" outlineLevel="0" collapsed="false">
      <c r="A252" s="68"/>
      <c r="B252" s="69"/>
      <c r="C252" s="5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customFormat="false" ht="13.5" hidden="false" customHeight="true" outlineLevel="0" collapsed="false">
      <c r="A255" s="68"/>
      <c r="B255" s="69"/>
      <c r="C255" s="5" t="s">
        <v>548</v>
      </c>
      <c r="D255" s="71"/>
      <c r="E255" s="71"/>
      <c r="F255" s="4"/>
      <c r="G255" s="4"/>
      <c r="H255" s="4"/>
      <c r="I255" s="4"/>
      <c r="J255" s="4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5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</row>
    <row r="259" customFormat="false" ht="13.5" hidden="false" customHeight="true" outlineLevel="0" collapsed="false">
      <c r="A259" s="68"/>
      <c r="B259" s="69"/>
      <c r="C259" s="5" t="s">
        <v>548</v>
      </c>
      <c r="D259" s="71"/>
      <c r="E259" s="71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</row>
    <row r="260" customFormat="false" ht="13.5" hidden="false" customHeight="true" outlineLevel="0" collapsed="false">
      <c r="A260" s="68"/>
      <c r="B260" s="69"/>
      <c r="C260" s="5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</row>
    <row r="263" customFormat="false" ht="13.5" hidden="false" customHeight="true" outlineLevel="0" collapsed="false">
      <c r="A263" s="68"/>
      <c r="B263" s="69"/>
      <c r="C263" s="5" t="s">
        <v>548</v>
      </c>
      <c r="D263" s="71"/>
      <c r="E263" s="71"/>
      <c r="F263" s="4"/>
      <c r="G263" s="4"/>
      <c r="H263" s="4"/>
      <c r="I263" s="4"/>
      <c r="J263" s="4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5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N266" s="4"/>
      <c r="O266" s="4"/>
      <c r="P266" s="4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5" t="s">
        <v>548</v>
      </c>
      <c r="D267" s="86"/>
      <c r="E267" s="81"/>
      <c r="F267" s="5"/>
      <c r="G267" s="5"/>
      <c r="H267" s="5"/>
      <c r="I267" s="5"/>
      <c r="J267" s="5"/>
      <c r="K267" s="5"/>
      <c r="L267" s="5"/>
      <c r="M267" s="5"/>
      <c r="N267" s="4"/>
      <c r="O267" s="4"/>
      <c r="P267" s="4"/>
      <c r="Q267" s="5"/>
      <c r="R267" s="5"/>
      <c r="S267" s="5"/>
      <c r="T267" s="5"/>
      <c r="U267" s="5"/>
      <c r="V267" s="82"/>
    </row>
    <row r="268" customFormat="false" ht="13.5" hidden="false" customHeight="true" outlineLevel="0" collapsed="false">
      <c r="A268" s="68"/>
      <c r="B268" s="69"/>
      <c r="C268" s="5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N270" s="4"/>
      <c r="O270" s="4"/>
      <c r="P270" s="4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5" t="s">
        <v>548</v>
      </c>
      <c r="D271" s="86"/>
      <c r="E271" s="81"/>
      <c r="F271" s="5"/>
      <c r="G271" s="5"/>
      <c r="H271" s="5"/>
      <c r="I271" s="5"/>
      <c r="J271" s="5"/>
      <c r="K271" s="5"/>
      <c r="L271" s="5"/>
      <c r="M271" s="5"/>
      <c r="N271" s="4"/>
      <c r="O271" s="4"/>
      <c r="P271" s="4"/>
      <c r="Q271" s="5"/>
      <c r="R271" s="5"/>
      <c r="S271" s="5"/>
      <c r="T271" s="5"/>
      <c r="U271" s="5"/>
      <c r="V271" s="82"/>
    </row>
    <row r="272" customFormat="false" ht="13.5" hidden="false" customHeight="true" outlineLevel="0" collapsed="false">
      <c r="A272" s="68"/>
      <c r="B272" s="69"/>
      <c r="C272" s="5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N274" s="4"/>
      <c r="O274" s="4"/>
      <c r="P274" s="4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5" t="s">
        <v>548</v>
      </c>
      <c r="D275" s="86"/>
      <c r="E275" s="81"/>
      <c r="F275" s="5"/>
      <c r="G275" s="5"/>
      <c r="H275" s="5"/>
      <c r="I275" s="5"/>
      <c r="J275" s="5"/>
      <c r="K275" s="5"/>
      <c r="L275" s="5"/>
      <c r="M275" s="5"/>
      <c r="N275" s="4"/>
      <c r="O275" s="4"/>
      <c r="P275" s="4"/>
      <c r="Q275" s="5"/>
      <c r="R275" s="5"/>
      <c r="S275" s="5"/>
      <c r="T275" s="5"/>
      <c r="U275" s="5"/>
      <c r="V275" s="82"/>
    </row>
    <row r="276" customFormat="false" ht="13.5" hidden="false" customHeight="true" outlineLevel="0" collapsed="false">
      <c r="A276" s="68"/>
      <c r="B276" s="69"/>
      <c r="C276" s="5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N278" s="4"/>
      <c r="O278" s="4"/>
      <c r="P278" s="4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5" t="s">
        <v>548</v>
      </c>
      <c r="D279" s="86"/>
      <c r="E279" s="81"/>
      <c r="F279" s="5"/>
      <c r="G279" s="5"/>
      <c r="H279" s="5"/>
      <c r="I279" s="5"/>
      <c r="J279" s="5"/>
      <c r="K279" s="5"/>
      <c r="L279" s="5"/>
      <c r="M279" s="5"/>
      <c r="N279" s="4"/>
      <c r="O279" s="4"/>
      <c r="P279" s="4"/>
      <c r="Q279" s="5"/>
      <c r="R279" s="5"/>
      <c r="S279" s="5"/>
      <c r="T279" s="5"/>
      <c r="U279" s="5"/>
      <c r="V279" s="82"/>
    </row>
    <row r="280" customFormat="false" ht="13.5" hidden="false" customHeight="true" outlineLevel="0" collapsed="false">
      <c r="A280" s="68"/>
      <c r="B280" s="69"/>
      <c r="C280" s="5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N282" s="4"/>
      <c r="O282" s="4"/>
      <c r="P282" s="4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5" t="s">
        <v>548</v>
      </c>
      <c r="D283" s="86"/>
      <c r="E283" s="81"/>
      <c r="F283" s="5"/>
      <c r="G283" s="5"/>
      <c r="H283" s="5"/>
      <c r="I283" s="5"/>
      <c r="J283" s="5"/>
      <c r="K283" s="5"/>
      <c r="L283" s="5"/>
      <c r="M283" s="5"/>
      <c r="N283" s="4"/>
      <c r="O283" s="4"/>
      <c r="P283" s="4"/>
      <c r="Q283" s="5"/>
      <c r="R283" s="5"/>
      <c r="S283" s="5"/>
      <c r="T283" s="5"/>
      <c r="U283" s="5"/>
      <c r="V283" s="82"/>
    </row>
    <row r="284" customFormat="false" ht="13.5" hidden="false" customHeight="true" outlineLevel="0" collapsed="false">
      <c r="A284" s="68"/>
      <c r="B284" s="69"/>
      <c r="C284" s="5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N286" s="4"/>
      <c r="O286" s="4"/>
      <c r="P286" s="4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5" t="s">
        <v>548</v>
      </c>
      <c r="D287" s="86"/>
      <c r="E287" s="81"/>
      <c r="F287" s="5"/>
      <c r="G287" s="5"/>
      <c r="H287" s="5"/>
      <c r="I287" s="5"/>
      <c r="J287" s="5"/>
      <c r="K287" s="5"/>
      <c r="L287" s="5"/>
      <c r="M287" s="5"/>
      <c r="N287" s="4"/>
      <c r="O287" s="4"/>
      <c r="P287" s="4"/>
      <c r="Q287" s="5"/>
      <c r="R287" s="5"/>
      <c r="S287" s="5"/>
      <c r="T287" s="5"/>
      <c r="U287" s="5"/>
      <c r="V287" s="82"/>
    </row>
    <row r="288" customFormat="false" ht="13.5" hidden="false" customHeight="true" outlineLevel="0" collapsed="false">
      <c r="A288" s="68"/>
      <c r="B288" s="69"/>
      <c r="C288" s="5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customFormat="false" ht="13.5" hidden="false" customHeight="true" outlineLevel="0" collapsed="false">
      <c r="A291" s="68"/>
      <c r="B291" s="69"/>
      <c r="C291" s="5" t="s">
        <v>548</v>
      </c>
      <c r="D291" s="71"/>
      <c r="E291" s="71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customFormat="false" ht="13.5" hidden="false" customHeight="true" outlineLevel="0" collapsed="false">
      <c r="A292" s="68"/>
      <c r="B292" s="69"/>
      <c r="C292" s="5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customFormat="false" ht="13.5" hidden="false" customHeight="true" outlineLevel="0" collapsed="false">
      <c r="A295" s="68"/>
      <c r="B295" s="69"/>
      <c r="C295" s="5" t="s">
        <v>548</v>
      </c>
      <c r="D295" s="71"/>
      <c r="E295" s="71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customFormat="false" ht="13.5" hidden="false" customHeight="true" outlineLevel="0" collapsed="false">
      <c r="A296" s="68"/>
      <c r="B296" s="69"/>
      <c r="C296" s="5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customFormat="false" ht="13.5" hidden="false" customHeight="true" outlineLevel="0" collapsed="false">
      <c r="A299" s="68"/>
      <c r="B299" s="69"/>
      <c r="C299" s="5" t="s">
        <v>548</v>
      </c>
      <c r="D299" s="71"/>
      <c r="E299" s="71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customFormat="false" ht="13.5" hidden="false" customHeight="true" outlineLevel="0" collapsed="false">
      <c r="A300" s="68"/>
      <c r="B300" s="69"/>
      <c r="C300" s="5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customFormat="false" ht="13.5" hidden="false" customHeight="true" outlineLevel="0" collapsed="false">
      <c r="A303" s="68"/>
      <c r="B303" s="69"/>
      <c r="C303" s="5" t="s">
        <v>548</v>
      </c>
      <c r="D303" s="71"/>
      <c r="E303" s="71"/>
      <c r="F303" s="4"/>
      <c r="G303" s="4"/>
      <c r="H303" s="4"/>
      <c r="I303" s="4"/>
      <c r="J303" s="4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5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N306" s="4"/>
      <c r="O306" s="4"/>
      <c r="P306" s="4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5" t="s">
        <v>548</v>
      </c>
      <c r="D307" s="86"/>
      <c r="E307" s="81"/>
      <c r="F307" s="5"/>
      <c r="G307" s="5"/>
      <c r="H307" s="5"/>
      <c r="I307" s="5"/>
      <c r="J307" s="5"/>
      <c r="K307" s="5"/>
      <c r="L307" s="5"/>
      <c r="M307" s="5"/>
      <c r="N307" s="4"/>
      <c r="O307" s="4"/>
      <c r="P307" s="4"/>
      <c r="Q307" s="5"/>
      <c r="R307" s="5"/>
      <c r="S307" s="5"/>
      <c r="T307" s="5"/>
      <c r="U307" s="5"/>
      <c r="V307" s="82"/>
    </row>
    <row r="308" customFormat="false" ht="13.5" hidden="false" customHeight="true" outlineLevel="0" collapsed="false">
      <c r="A308" s="68"/>
      <c r="B308" s="69"/>
      <c r="C308" s="5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N310" s="4"/>
      <c r="O310" s="4"/>
      <c r="P310" s="4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5" t="s">
        <v>548</v>
      </c>
      <c r="D311" s="86"/>
      <c r="E311" s="81"/>
      <c r="F311" s="5"/>
      <c r="G311" s="5"/>
      <c r="H311" s="5"/>
      <c r="I311" s="5"/>
      <c r="J311" s="5"/>
      <c r="K311" s="5"/>
      <c r="L311" s="5"/>
      <c r="M311" s="5"/>
      <c r="N311" s="4"/>
      <c r="O311" s="4"/>
      <c r="P311" s="4"/>
      <c r="Q311" s="5"/>
      <c r="R311" s="5"/>
      <c r="S311" s="5"/>
      <c r="T311" s="5"/>
      <c r="U311" s="5"/>
      <c r="V311" s="82"/>
    </row>
    <row r="312" customFormat="false" ht="13.5" hidden="false" customHeight="true" outlineLevel="0" collapsed="false">
      <c r="A312" s="68"/>
      <c r="B312" s="69"/>
      <c r="C312" s="5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</row>
    <row r="315" customFormat="false" ht="13.5" hidden="false" customHeight="true" outlineLevel="0" collapsed="false">
      <c r="A315" s="68"/>
      <c r="B315" s="69"/>
      <c r="C315" s="5" t="s">
        <v>548</v>
      </c>
      <c r="D315" s="71"/>
      <c r="E315" s="71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</row>
    <row r="316" customFormat="false" ht="13.5" hidden="false" customHeight="true" outlineLevel="0" collapsed="false">
      <c r="A316" s="68"/>
      <c r="B316" s="69"/>
      <c r="C316" s="5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N318" s="4"/>
      <c r="O318" s="4"/>
      <c r="P318" s="4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5" t="s">
        <v>548</v>
      </c>
      <c r="D319" s="86"/>
      <c r="E319" s="81"/>
      <c r="F319" s="5"/>
      <c r="G319" s="5"/>
      <c r="H319" s="5"/>
      <c r="I319" s="5"/>
      <c r="J319" s="5"/>
      <c r="K319" s="5"/>
      <c r="L319" s="5"/>
      <c r="M319" s="5"/>
      <c r="N319" s="4"/>
      <c r="O319" s="4"/>
      <c r="P319" s="4"/>
      <c r="Q319" s="5"/>
      <c r="R319" s="5"/>
      <c r="S319" s="5"/>
      <c r="T319" s="5"/>
      <c r="U319" s="5"/>
      <c r="V319" s="82"/>
    </row>
    <row r="320" customFormat="false" ht="13.5" hidden="false" customHeight="true" outlineLevel="0" collapsed="false">
      <c r="A320" s="68"/>
      <c r="B320" s="69"/>
      <c r="C320" s="5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N322" s="4"/>
      <c r="O322" s="4"/>
      <c r="P322" s="4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5" t="s">
        <v>548</v>
      </c>
      <c r="D323" s="86"/>
      <c r="E323" s="81"/>
      <c r="F323" s="5"/>
      <c r="G323" s="5"/>
      <c r="H323" s="5"/>
      <c r="I323" s="5"/>
      <c r="J323" s="5"/>
      <c r="K323" s="5"/>
      <c r="L323" s="5"/>
      <c r="M323" s="5"/>
      <c r="N323" s="4"/>
      <c r="O323" s="4"/>
      <c r="P323" s="4"/>
      <c r="Q323" s="5"/>
      <c r="R323" s="5"/>
      <c r="S323" s="5"/>
      <c r="T323" s="5"/>
      <c r="U323" s="5"/>
      <c r="V323" s="82"/>
    </row>
    <row r="324" customFormat="false" ht="13.5" hidden="false" customHeight="true" outlineLevel="0" collapsed="false">
      <c r="A324" s="68"/>
      <c r="B324" s="69"/>
      <c r="C324" s="5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N326" s="4"/>
      <c r="O326" s="4"/>
      <c r="P326" s="4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5" t="s">
        <v>548</v>
      </c>
      <c r="D327" s="86"/>
      <c r="E327" s="81"/>
      <c r="F327" s="5"/>
      <c r="G327" s="5"/>
      <c r="H327" s="5"/>
      <c r="I327" s="5"/>
      <c r="J327" s="5"/>
      <c r="K327" s="5"/>
      <c r="L327" s="5"/>
      <c r="M327" s="5"/>
      <c r="N327" s="4"/>
      <c r="O327" s="4"/>
      <c r="P327" s="4"/>
      <c r="Q327" s="5"/>
      <c r="R327" s="5"/>
      <c r="S327" s="5"/>
      <c r="T327" s="5"/>
      <c r="U327" s="5"/>
      <c r="V327" s="82"/>
    </row>
    <row r="328" customFormat="false" ht="13.5" hidden="false" customHeight="true" outlineLevel="0" collapsed="false">
      <c r="A328" s="68"/>
      <c r="B328" s="69"/>
      <c r="C328" s="5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</row>
    <row r="331" customFormat="false" ht="13.5" hidden="false" customHeight="true" outlineLevel="0" collapsed="false">
      <c r="A331" s="68"/>
      <c r="B331" s="69"/>
      <c r="C331" s="5" t="s">
        <v>548</v>
      </c>
      <c r="D331" s="71"/>
      <c r="E331" s="71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</row>
    <row r="332" customFormat="false" ht="13.5" hidden="false" customHeight="true" outlineLevel="0" collapsed="false">
      <c r="A332" s="68"/>
      <c r="B332" s="69"/>
      <c r="C332" s="5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N334" s="4"/>
      <c r="O334" s="4"/>
      <c r="P334" s="4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5" t="s">
        <v>548</v>
      </c>
      <c r="D335" s="86"/>
      <c r="E335" s="81"/>
      <c r="F335" s="5"/>
      <c r="G335" s="5"/>
      <c r="H335" s="5"/>
      <c r="I335" s="5"/>
      <c r="J335" s="5"/>
      <c r="K335" s="5"/>
      <c r="L335" s="5"/>
      <c r="M335" s="5"/>
      <c r="N335" s="4"/>
      <c r="O335" s="4"/>
      <c r="P335" s="4"/>
      <c r="Q335" s="5"/>
      <c r="R335" s="5"/>
      <c r="S335" s="5"/>
      <c r="T335" s="5"/>
      <c r="U335" s="5"/>
      <c r="V335" s="82"/>
    </row>
    <row r="336" customFormat="false" ht="13.5" hidden="false" customHeight="true" outlineLevel="0" collapsed="false">
      <c r="A336" s="68"/>
      <c r="B336" s="69"/>
      <c r="C336" s="5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N338" s="4"/>
      <c r="O338" s="4"/>
      <c r="P338" s="4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5" t="s">
        <v>548</v>
      </c>
      <c r="D339" s="86"/>
      <c r="E339" s="81"/>
      <c r="F339" s="5"/>
      <c r="G339" s="5"/>
      <c r="H339" s="5"/>
      <c r="I339" s="5"/>
      <c r="J339" s="5"/>
      <c r="K339" s="5"/>
      <c r="L339" s="5"/>
      <c r="M339" s="5"/>
      <c r="N339" s="4"/>
      <c r="O339" s="4"/>
      <c r="P339" s="4"/>
      <c r="Q339" s="5"/>
      <c r="R339" s="5"/>
      <c r="S339" s="5"/>
      <c r="T339" s="5"/>
      <c r="U339" s="5"/>
      <c r="V339" s="82"/>
    </row>
    <row r="340" customFormat="false" ht="13.5" hidden="false" customHeight="true" outlineLevel="0" collapsed="false">
      <c r="A340" s="68"/>
      <c r="B340" s="69"/>
      <c r="C340" s="5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N342" s="4"/>
      <c r="O342" s="4"/>
      <c r="P342" s="4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5" t="s">
        <v>548</v>
      </c>
      <c r="D343" s="86"/>
      <c r="E343" s="81"/>
      <c r="F343" s="5"/>
      <c r="G343" s="5"/>
      <c r="H343" s="5"/>
      <c r="I343" s="5"/>
      <c r="J343" s="5"/>
      <c r="K343" s="5"/>
      <c r="L343" s="5"/>
      <c r="M343" s="5"/>
      <c r="N343" s="4"/>
      <c r="O343" s="4"/>
      <c r="P343" s="4"/>
      <c r="Q343" s="5"/>
      <c r="R343" s="5"/>
      <c r="S343" s="5"/>
      <c r="T343" s="5"/>
      <c r="U343" s="5"/>
      <c r="V343" s="82"/>
    </row>
    <row r="344" customFormat="false" ht="13.5" hidden="false" customHeight="true" outlineLevel="0" collapsed="false">
      <c r="A344" s="68"/>
      <c r="B344" s="69"/>
      <c r="C344" s="5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</row>
    <row r="347" customFormat="false" ht="13.5" hidden="false" customHeight="true" outlineLevel="0" collapsed="false">
      <c r="A347" s="68"/>
      <c r="B347" s="69"/>
      <c r="C347" s="5" t="s">
        <v>548</v>
      </c>
      <c r="D347" s="71"/>
      <c r="E347" s="71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</row>
    <row r="348" customFormat="false" ht="13.5" hidden="false" customHeight="true" outlineLevel="0" collapsed="false">
      <c r="A348" s="68"/>
      <c r="B348" s="69"/>
      <c r="C348" s="5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N350" s="4"/>
      <c r="O350" s="4"/>
      <c r="P350" s="4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5" t="s">
        <v>548</v>
      </c>
      <c r="D351" s="81"/>
      <c r="E351" s="81"/>
      <c r="F351" s="5"/>
      <c r="G351" s="5"/>
      <c r="H351" s="5"/>
      <c r="I351" s="5"/>
      <c r="J351" s="5"/>
      <c r="K351" s="5"/>
      <c r="L351" s="5"/>
      <c r="M351" s="5"/>
      <c r="N351" s="4"/>
      <c r="O351" s="4"/>
      <c r="P351" s="4"/>
      <c r="Q351" s="5"/>
      <c r="R351" s="5"/>
      <c r="S351" s="5"/>
      <c r="T351" s="5"/>
      <c r="U351" s="5"/>
      <c r="V351" s="82"/>
    </row>
    <row r="352" customFormat="false" ht="13.5" hidden="false" customHeight="true" outlineLevel="0" collapsed="false">
      <c r="A352" s="68"/>
      <c r="B352" s="69"/>
      <c r="C352" s="5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N354" s="4"/>
      <c r="O354" s="4"/>
      <c r="P354" s="4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5" t="s">
        <v>548</v>
      </c>
      <c r="D355" s="86"/>
      <c r="E355" s="81"/>
      <c r="F355" s="5"/>
      <c r="G355" s="5"/>
      <c r="H355" s="5"/>
      <c r="I355" s="5"/>
      <c r="J355" s="5"/>
      <c r="K355" s="5"/>
      <c r="L355" s="5"/>
      <c r="M355" s="5"/>
      <c r="N355" s="4"/>
      <c r="O355" s="4"/>
      <c r="P355" s="4"/>
      <c r="Q355" s="5"/>
      <c r="R355" s="5"/>
      <c r="S355" s="5"/>
      <c r="T355" s="5"/>
      <c r="U355" s="5"/>
      <c r="V355" s="82"/>
    </row>
    <row r="356" customFormat="false" ht="13.5" hidden="false" customHeight="true" outlineLevel="0" collapsed="false">
      <c r="A356" s="68"/>
      <c r="B356" s="69"/>
      <c r="C356" s="5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N358" s="4"/>
      <c r="O358" s="4"/>
      <c r="P358" s="4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5" t="s">
        <v>548</v>
      </c>
      <c r="D359" s="86"/>
      <c r="E359" s="81"/>
      <c r="F359" s="5"/>
      <c r="G359" s="5"/>
      <c r="H359" s="5"/>
      <c r="I359" s="5"/>
      <c r="J359" s="5"/>
      <c r="K359" s="5"/>
      <c r="L359" s="5"/>
      <c r="M359" s="5"/>
      <c r="N359" s="4"/>
      <c r="O359" s="4"/>
      <c r="P359" s="4"/>
      <c r="Q359" s="5"/>
      <c r="R359" s="5"/>
      <c r="S359" s="5"/>
      <c r="T359" s="5"/>
      <c r="U359" s="5"/>
      <c r="V359" s="82"/>
    </row>
    <row r="360" customFormat="false" ht="13.5" hidden="false" customHeight="true" outlineLevel="0" collapsed="false">
      <c r="A360" s="68"/>
      <c r="B360" s="69"/>
      <c r="C360" s="5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N362" s="4"/>
      <c r="O362" s="4"/>
      <c r="P362" s="4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5" t="s">
        <v>548</v>
      </c>
      <c r="D363" s="86"/>
      <c r="E363" s="81"/>
      <c r="F363" s="5"/>
      <c r="G363" s="5"/>
      <c r="H363" s="5"/>
      <c r="I363" s="5"/>
      <c r="J363" s="5"/>
      <c r="K363" s="5"/>
      <c r="L363" s="5"/>
      <c r="M363" s="5"/>
      <c r="N363" s="4"/>
      <c r="O363" s="4"/>
      <c r="P363" s="4"/>
      <c r="Q363" s="5"/>
      <c r="R363" s="5"/>
      <c r="S363" s="5"/>
      <c r="T363" s="5"/>
      <c r="U363" s="5"/>
      <c r="V363" s="82"/>
    </row>
    <row r="364" customFormat="false" ht="13.5" hidden="false" customHeight="true" outlineLevel="0" collapsed="false">
      <c r="A364" s="68"/>
      <c r="B364" s="69"/>
      <c r="C364" s="5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</row>
    <row r="367" customFormat="false" ht="13.5" hidden="false" customHeight="true" outlineLevel="0" collapsed="false">
      <c r="A367" s="68"/>
      <c r="B367" s="69"/>
      <c r="C367" s="5" t="s">
        <v>548</v>
      </c>
      <c r="D367" s="71"/>
      <c r="E367" s="71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</row>
    <row r="368" customFormat="false" ht="13.5" hidden="false" customHeight="true" outlineLevel="0" collapsed="false">
      <c r="A368" s="68"/>
      <c r="B368" s="69"/>
      <c r="C368" s="5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39" t="str">
        <f aca="false">IFERROR((N367-N366)/N366,"")</f>
        <v/>
      </c>
      <c r="O368" s="39" t="str">
        <f aca="false">IFERROR((O367-O366)/O366,"")</f>
        <v/>
      </c>
      <c r="P368" s="39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N370" s="4"/>
      <c r="O370" s="4"/>
      <c r="P370" s="4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5" t="s">
        <v>548</v>
      </c>
      <c r="D371" s="86"/>
      <c r="E371" s="81"/>
      <c r="F371" s="5"/>
      <c r="G371" s="5"/>
      <c r="H371" s="5"/>
      <c r="I371" s="5"/>
      <c r="J371" s="5"/>
      <c r="K371" s="5"/>
      <c r="L371" s="5"/>
      <c r="M371" s="5"/>
      <c r="N371" s="4"/>
      <c r="O371" s="4"/>
      <c r="P371" s="4"/>
      <c r="Q371" s="5"/>
      <c r="R371" s="5"/>
      <c r="S371" s="5"/>
      <c r="T371" s="5"/>
      <c r="U371" s="5"/>
      <c r="V371" s="82"/>
    </row>
    <row r="372" customFormat="false" ht="13.5" hidden="false" customHeight="true" outlineLevel="0" collapsed="false">
      <c r="A372" s="68"/>
      <c r="B372" s="69"/>
      <c r="C372" s="5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N374" s="4"/>
      <c r="O374" s="4"/>
      <c r="P374" s="4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5" t="s">
        <v>548</v>
      </c>
      <c r="D375" s="86"/>
      <c r="E375" s="81"/>
      <c r="F375" s="5"/>
      <c r="G375" s="5"/>
      <c r="H375" s="5"/>
      <c r="I375" s="5"/>
      <c r="J375" s="5"/>
      <c r="K375" s="5"/>
      <c r="L375" s="5"/>
      <c r="M375" s="5"/>
      <c r="N375" s="4"/>
      <c r="O375" s="4"/>
      <c r="P375" s="4"/>
      <c r="Q375" s="5"/>
      <c r="R375" s="5"/>
      <c r="S375" s="5"/>
      <c r="T375" s="5"/>
      <c r="U375" s="5"/>
      <c r="V375" s="82"/>
    </row>
    <row r="376" customFormat="false" ht="13.5" hidden="false" customHeight="true" outlineLevel="0" collapsed="false">
      <c r="A376" s="68"/>
      <c r="B376" s="69"/>
      <c r="C376" s="5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N378" s="4"/>
      <c r="O378" s="4"/>
      <c r="P378" s="4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5" t="s">
        <v>548</v>
      </c>
      <c r="D379" s="86"/>
      <c r="E379" s="81"/>
      <c r="F379" s="5"/>
      <c r="G379" s="5"/>
      <c r="H379" s="5"/>
      <c r="I379" s="5"/>
      <c r="J379" s="5"/>
      <c r="K379" s="5"/>
      <c r="L379" s="5"/>
      <c r="M379" s="5"/>
      <c r="N379" s="4"/>
      <c r="O379" s="4"/>
      <c r="P379" s="4"/>
      <c r="Q379" s="5"/>
      <c r="R379" s="5"/>
      <c r="S379" s="5"/>
      <c r="T379" s="5"/>
      <c r="U379" s="5"/>
      <c r="V379" s="82"/>
    </row>
    <row r="380" customFormat="false" ht="13.5" hidden="false" customHeight="true" outlineLevel="0" collapsed="false">
      <c r="A380" s="68"/>
      <c r="B380" s="69"/>
      <c r="C380" s="5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N382" s="4"/>
      <c r="O382" s="4"/>
      <c r="P382" s="4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5" t="s">
        <v>548</v>
      </c>
      <c r="D383" s="86"/>
      <c r="E383" s="81"/>
      <c r="F383" s="5"/>
      <c r="G383" s="5"/>
      <c r="H383" s="5"/>
      <c r="I383" s="5"/>
      <c r="J383" s="5"/>
      <c r="K383" s="5"/>
      <c r="L383" s="5"/>
      <c r="M383" s="5"/>
      <c r="N383" s="4"/>
      <c r="O383" s="4"/>
      <c r="P383" s="4"/>
      <c r="Q383" s="5"/>
      <c r="R383" s="5"/>
      <c r="S383" s="5"/>
      <c r="T383" s="5"/>
      <c r="U383" s="5"/>
      <c r="V383" s="82"/>
    </row>
    <row r="384" customFormat="false" ht="13.5" hidden="false" customHeight="true" outlineLevel="0" collapsed="false">
      <c r="A384" s="68"/>
      <c r="B384" s="69"/>
      <c r="C384" s="5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N386" s="4"/>
      <c r="O386" s="4"/>
      <c r="P386" s="4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5" t="s">
        <v>548</v>
      </c>
      <c r="D387" s="86"/>
      <c r="E387" s="81"/>
      <c r="F387" s="5"/>
      <c r="G387" s="5"/>
      <c r="H387" s="5"/>
      <c r="I387" s="5"/>
      <c r="J387" s="5"/>
      <c r="K387" s="5"/>
      <c r="L387" s="5"/>
      <c r="M387" s="5"/>
      <c r="N387" s="4"/>
      <c r="O387" s="4"/>
      <c r="P387" s="4"/>
      <c r="Q387" s="5"/>
      <c r="R387" s="5"/>
      <c r="S387" s="5"/>
      <c r="T387" s="5"/>
      <c r="U387" s="5"/>
      <c r="V387" s="82"/>
    </row>
    <row r="388" customFormat="false" ht="13.5" hidden="false" customHeight="true" outlineLevel="0" collapsed="false">
      <c r="A388" s="68"/>
      <c r="B388" s="69"/>
      <c r="C388" s="5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N390" s="4"/>
      <c r="O390" s="4"/>
      <c r="P390" s="4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5" t="s">
        <v>548</v>
      </c>
      <c r="D391" s="86"/>
      <c r="E391" s="81"/>
      <c r="F391" s="5"/>
      <c r="G391" s="5"/>
      <c r="H391" s="5"/>
      <c r="I391" s="5"/>
      <c r="J391" s="5"/>
      <c r="K391" s="5"/>
      <c r="L391" s="5"/>
      <c r="M391" s="5"/>
      <c r="N391" s="4"/>
      <c r="O391" s="4"/>
      <c r="P391" s="4"/>
      <c r="Q391" s="5"/>
      <c r="R391" s="5"/>
      <c r="S391" s="5"/>
      <c r="T391" s="5"/>
      <c r="U391" s="5"/>
      <c r="V391" s="82"/>
    </row>
    <row r="392" customFormat="false" ht="13.5" hidden="false" customHeight="true" outlineLevel="0" collapsed="false">
      <c r="A392" s="68"/>
      <c r="B392" s="69"/>
      <c r="C392" s="5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N394" s="4"/>
      <c r="O394" s="4"/>
      <c r="P394" s="4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5" t="s">
        <v>548</v>
      </c>
      <c r="D395" s="86"/>
      <c r="E395" s="81"/>
      <c r="F395" s="5"/>
      <c r="G395" s="5"/>
      <c r="H395" s="5"/>
      <c r="I395" s="5"/>
      <c r="J395" s="5"/>
      <c r="K395" s="5"/>
      <c r="L395" s="5"/>
      <c r="M395" s="5"/>
      <c r="N395" s="4"/>
      <c r="O395" s="4"/>
      <c r="P395" s="4"/>
      <c r="Q395" s="5"/>
      <c r="R395" s="5"/>
      <c r="S395" s="5"/>
      <c r="T395" s="5"/>
      <c r="U395" s="5"/>
      <c r="V395" s="82"/>
    </row>
    <row r="396" customFormat="false" ht="13.5" hidden="false" customHeight="true" outlineLevel="0" collapsed="false">
      <c r="A396" s="68"/>
      <c r="B396" s="69"/>
      <c r="C396" s="5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N398" s="4"/>
      <c r="O398" s="4"/>
      <c r="P398" s="4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5" t="s">
        <v>548</v>
      </c>
      <c r="D399" s="86"/>
      <c r="E399" s="81"/>
      <c r="F399" s="5"/>
      <c r="G399" s="5"/>
      <c r="H399" s="5"/>
      <c r="I399" s="5"/>
      <c r="J399" s="5"/>
      <c r="K399" s="5"/>
      <c r="L399" s="5"/>
      <c r="M399" s="5"/>
      <c r="N399" s="4"/>
      <c r="O399" s="4"/>
      <c r="P399" s="4"/>
      <c r="Q399" s="5"/>
      <c r="R399" s="5"/>
      <c r="S399" s="5"/>
      <c r="T399" s="5"/>
      <c r="U399" s="5"/>
      <c r="V399" s="82"/>
    </row>
    <row r="400" customFormat="false" ht="13.5" hidden="false" customHeight="true" outlineLevel="0" collapsed="false">
      <c r="A400" s="68"/>
      <c r="B400" s="69"/>
      <c r="C400" s="5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N402" s="4"/>
      <c r="O402" s="4"/>
      <c r="P402" s="4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5" t="s">
        <v>548</v>
      </c>
      <c r="D403" s="86"/>
      <c r="E403" s="81"/>
      <c r="F403" s="5"/>
      <c r="G403" s="5"/>
      <c r="H403" s="5"/>
      <c r="I403" s="5"/>
      <c r="J403" s="5"/>
      <c r="K403" s="5"/>
      <c r="L403" s="5"/>
      <c r="M403" s="5"/>
      <c r="N403" s="4"/>
      <c r="O403" s="4"/>
      <c r="P403" s="4"/>
      <c r="Q403" s="5"/>
      <c r="R403" s="5"/>
      <c r="S403" s="5"/>
      <c r="T403" s="5"/>
      <c r="U403" s="5"/>
      <c r="V403" s="82"/>
    </row>
    <row r="404" customFormat="false" ht="13.5" hidden="false" customHeight="true" outlineLevel="0" collapsed="false">
      <c r="A404" s="68"/>
      <c r="B404" s="69"/>
      <c r="C404" s="5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N406" s="4"/>
      <c r="O406" s="4"/>
      <c r="P406" s="4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5" t="s">
        <v>548</v>
      </c>
      <c r="D407" s="86"/>
      <c r="E407" s="81"/>
      <c r="F407" s="5"/>
      <c r="G407" s="5"/>
      <c r="H407" s="5"/>
      <c r="I407" s="5"/>
      <c r="J407" s="5"/>
      <c r="K407" s="5"/>
      <c r="L407" s="5"/>
      <c r="M407" s="5"/>
      <c r="N407" s="4"/>
      <c r="O407" s="4"/>
      <c r="P407" s="4"/>
      <c r="Q407" s="5"/>
      <c r="R407" s="5"/>
      <c r="S407" s="5"/>
      <c r="T407" s="5"/>
      <c r="U407" s="5"/>
      <c r="V407" s="82"/>
    </row>
    <row r="408" customFormat="false" ht="13.5" hidden="false" customHeight="true" outlineLevel="0" collapsed="false">
      <c r="A408" s="68"/>
      <c r="B408" s="69"/>
      <c r="C408" s="5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39" t="str">
        <f aca="false">IFERROR((N407-N406)/N406,"")</f>
        <v/>
      </c>
      <c r="O408" s="39" t="str">
        <f aca="false">IFERROR((O407-O406)/O406,"")</f>
        <v/>
      </c>
      <c r="P408" s="39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</row>
    <row r="411" customFormat="false" ht="13.5" hidden="false" customHeight="true" outlineLevel="0" collapsed="false">
      <c r="A411" s="68"/>
      <c r="B411" s="69"/>
      <c r="C411" s="5" t="s">
        <v>548</v>
      </c>
      <c r="D411" s="71"/>
      <c r="E411" s="71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82"/>
    </row>
    <row r="412" customFormat="false" ht="13.5" hidden="false" customHeight="true" outlineLevel="0" collapsed="false">
      <c r="A412" s="68"/>
      <c r="B412" s="69"/>
      <c r="C412" s="5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</row>
    <row r="415" customFormat="false" ht="13.5" hidden="false" customHeight="true" outlineLevel="0" collapsed="false">
      <c r="A415" s="68"/>
      <c r="B415" s="69"/>
      <c r="C415" s="5" t="s">
        <v>548</v>
      </c>
      <c r="D415" s="71"/>
      <c r="E415" s="71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82"/>
    </row>
    <row r="416" customFormat="false" ht="13.5" hidden="false" customHeight="true" outlineLevel="0" collapsed="false">
      <c r="A416" s="68"/>
      <c r="B416" s="69"/>
      <c r="C416" s="5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N418" s="4"/>
      <c r="O418" s="4"/>
      <c r="P418" s="4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5" t="s">
        <v>548</v>
      </c>
      <c r="D419" s="86"/>
      <c r="E419" s="81"/>
      <c r="F419" s="5"/>
      <c r="G419" s="5"/>
      <c r="H419" s="5"/>
      <c r="I419" s="5"/>
      <c r="J419" s="5"/>
      <c r="K419" s="5"/>
      <c r="L419" s="5"/>
      <c r="M419" s="5"/>
      <c r="N419" s="4"/>
      <c r="O419" s="4"/>
      <c r="P419" s="4"/>
      <c r="Q419" s="5"/>
      <c r="R419" s="5"/>
      <c r="S419" s="5"/>
      <c r="T419" s="5"/>
      <c r="U419" s="5"/>
      <c r="V419" s="82"/>
    </row>
    <row r="420" customFormat="false" ht="13.5" hidden="false" customHeight="true" outlineLevel="0" collapsed="false">
      <c r="A420" s="68"/>
      <c r="B420" s="69"/>
      <c r="C420" s="5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N422" s="4"/>
      <c r="O422" s="4"/>
      <c r="P422" s="4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5" t="s">
        <v>548</v>
      </c>
      <c r="D423" s="86"/>
      <c r="E423" s="81"/>
      <c r="F423" s="5"/>
      <c r="G423" s="5"/>
      <c r="H423" s="5"/>
      <c r="I423" s="5"/>
      <c r="J423" s="5"/>
      <c r="K423" s="5"/>
      <c r="L423" s="5"/>
      <c r="M423" s="5"/>
      <c r="N423" s="4"/>
      <c r="O423" s="4"/>
      <c r="P423" s="4"/>
      <c r="Q423" s="5"/>
      <c r="R423" s="5"/>
      <c r="S423" s="5"/>
      <c r="T423" s="5"/>
      <c r="U423" s="5"/>
      <c r="V423" s="82"/>
    </row>
    <row r="424" customFormat="false" ht="13.5" hidden="false" customHeight="true" outlineLevel="0" collapsed="false">
      <c r="A424" s="68"/>
      <c r="B424" s="69"/>
      <c r="C424" s="5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</row>
    <row r="427" customFormat="false" ht="13.5" hidden="false" customHeight="true" outlineLevel="0" collapsed="false">
      <c r="A427" s="68"/>
      <c r="B427" s="69"/>
      <c r="C427" s="5" t="s">
        <v>548</v>
      </c>
      <c r="D427" s="71"/>
      <c r="E427" s="71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</row>
    <row r="428" customFormat="false" ht="13.5" hidden="false" customHeight="true" outlineLevel="0" collapsed="false">
      <c r="A428" s="68"/>
      <c r="B428" s="69"/>
      <c r="C428" s="5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</row>
    <row r="431" customFormat="false" ht="13.5" hidden="false" customHeight="true" outlineLevel="0" collapsed="false">
      <c r="A431" s="68"/>
      <c r="B431" s="69"/>
      <c r="C431" s="5" t="s">
        <v>548</v>
      </c>
      <c r="D431" s="71"/>
      <c r="E431" s="71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</row>
    <row r="432" customFormat="false" ht="13.5" hidden="false" customHeight="true" outlineLevel="0" collapsed="false">
      <c r="A432" s="68"/>
      <c r="B432" s="69"/>
      <c r="C432" s="5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/>
      <c r="E434" s="72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</row>
    <row r="435" customFormat="false" ht="13.5" hidden="false" customHeight="true" outlineLevel="0" collapsed="false">
      <c r="A435" s="68"/>
      <c r="B435" s="69"/>
      <c r="C435" s="5" t="s">
        <v>548</v>
      </c>
      <c r="D435" s="71"/>
      <c r="E435" s="71"/>
      <c r="F435" s="4"/>
      <c r="G435" s="4"/>
      <c r="H435" s="4"/>
      <c r="I435" s="4"/>
      <c r="J435" s="4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5" t="s">
        <v>549</v>
      </c>
      <c r="D436" s="71"/>
      <c r="E436" s="71"/>
      <c r="F436" s="73" t="str">
        <f aca="false">IFERROR((F435-F434)/F434,"")</f>
        <v/>
      </c>
      <c r="G436" s="73" t="str">
        <f aca="false">IFERROR((G435-G434)/G434,"")</f>
        <v/>
      </c>
      <c r="H436" s="73" t="str">
        <f aca="false">IFERROR((H435-H434)/H434,"")</f>
        <v/>
      </c>
      <c r="I436" s="73" t="str">
        <f aca="false">IFERROR((I435-I434)/I434,"")</f>
        <v/>
      </c>
      <c r="J436" s="73" t="str">
        <f aca="false">IFERROR((J435-J434)/J434,"")</f>
        <v/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str">
        <f aca="false">IFERROR(SQRT(2*(F435-F434)^2/(F435+F434)),"")</f>
        <v/>
      </c>
      <c r="G437" s="76" t="str">
        <f aca="false">IFERROR(SQRT(2*(G435-G434)^2/(G435+G434)),"")</f>
        <v/>
      </c>
      <c r="H437" s="76" t="str">
        <f aca="false">IFERROR(SQRT(2*(H435-H434)^2/(H435+H434)),"")</f>
        <v/>
      </c>
      <c r="I437" s="76" t="str">
        <f aca="false">IFERROR(SQRT(2*(I435-I434)^2/(I435+I434)),"")</f>
        <v/>
      </c>
      <c r="J437" s="76" t="str">
        <f aca="false">IFERROR(SQRT(2*(J435-J434)^2/(J435+J434)),"")</f>
        <v/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N438" s="4"/>
      <c r="O438" s="4"/>
      <c r="P438" s="4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5" t="s">
        <v>548</v>
      </c>
      <c r="D439" s="86"/>
      <c r="E439" s="81"/>
      <c r="F439" s="5"/>
      <c r="G439" s="5"/>
      <c r="H439" s="5"/>
      <c r="I439" s="5"/>
      <c r="J439" s="5"/>
      <c r="K439" s="5"/>
      <c r="L439" s="5"/>
      <c r="M439" s="5"/>
      <c r="N439" s="4"/>
      <c r="O439" s="4"/>
      <c r="P439" s="4"/>
      <c r="Q439" s="5"/>
      <c r="R439" s="5"/>
      <c r="S439" s="5"/>
      <c r="T439" s="5"/>
      <c r="U439" s="5"/>
      <c r="V439" s="82"/>
    </row>
    <row r="440" customFormat="false" ht="13.5" hidden="false" customHeight="true" outlineLevel="0" collapsed="false">
      <c r="A440" s="68"/>
      <c r="B440" s="69"/>
      <c r="C440" s="5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</row>
    <row r="443" customFormat="false" ht="13.5" hidden="false" customHeight="true" outlineLevel="0" collapsed="false">
      <c r="A443" s="68"/>
      <c r="B443" s="69"/>
      <c r="C443" s="5" t="s">
        <v>548</v>
      </c>
      <c r="D443" s="71"/>
      <c r="E443" s="71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</row>
    <row r="444" customFormat="false" ht="13.5" hidden="false" customHeight="true" outlineLevel="0" collapsed="false">
      <c r="A444" s="68"/>
      <c r="B444" s="69"/>
      <c r="C444" s="5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str">
        <f aca="false">IFERROR((N443-N442)/N442,"")</f>
        <v/>
      </c>
      <c r="O444" s="39" t="str">
        <f aca="false">IFERROR((O443-O442)/O442,"")</f>
        <v/>
      </c>
      <c r="P444" s="39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N446" s="4"/>
      <c r="O446" s="4"/>
      <c r="P446" s="4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5" t="s">
        <v>548</v>
      </c>
      <c r="D447" s="86"/>
      <c r="E447" s="81"/>
      <c r="F447" s="5"/>
      <c r="G447" s="5"/>
      <c r="H447" s="5"/>
      <c r="I447" s="5"/>
      <c r="J447" s="5"/>
      <c r="K447" s="5"/>
      <c r="L447" s="5"/>
      <c r="M447" s="5"/>
      <c r="N447" s="4"/>
      <c r="O447" s="4"/>
      <c r="P447" s="4"/>
      <c r="Q447" s="5"/>
      <c r="R447" s="5"/>
      <c r="S447" s="5"/>
      <c r="T447" s="5"/>
      <c r="U447" s="5"/>
      <c r="V447" s="82"/>
    </row>
    <row r="448" customFormat="false" ht="13.5" hidden="false" customHeight="true" outlineLevel="0" collapsed="false">
      <c r="A448" s="68"/>
      <c r="B448" s="69"/>
      <c r="C448" s="5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N450" s="4"/>
      <c r="O450" s="4"/>
      <c r="P450" s="4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5" t="s">
        <v>548</v>
      </c>
      <c r="D451" s="86"/>
      <c r="E451" s="81"/>
      <c r="F451" s="5"/>
      <c r="G451" s="5"/>
      <c r="H451" s="5"/>
      <c r="I451" s="5"/>
      <c r="J451" s="5"/>
      <c r="K451" s="5"/>
      <c r="L451" s="5"/>
      <c r="M451" s="5"/>
      <c r="N451" s="4"/>
      <c r="O451" s="4"/>
      <c r="P451" s="4"/>
      <c r="Q451" s="5"/>
      <c r="R451" s="5"/>
      <c r="S451" s="5"/>
      <c r="T451" s="5"/>
      <c r="U451" s="5"/>
      <c r="V451" s="82"/>
    </row>
    <row r="452" customFormat="false" ht="13.5" hidden="false" customHeight="true" outlineLevel="0" collapsed="false">
      <c r="A452" s="68"/>
      <c r="B452" s="69"/>
      <c r="C452" s="5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F454" s="4"/>
      <c r="G454" s="4"/>
      <c r="H454" s="4"/>
      <c r="I454" s="4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5" t="s">
        <v>548</v>
      </c>
      <c r="D455" s="71"/>
      <c r="E455" s="71"/>
      <c r="F455" s="4"/>
      <c r="G455" s="4"/>
      <c r="H455" s="4"/>
      <c r="I455" s="4"/>
      <c r="J455" s="4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5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N458" s="4"/>
      <c r="O458" s="4"/>
      <c r="P458" s="4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5" t="s">
        <v>548</v>
      </c>
      <c r="D459" s="86"/>
      <c r="E459" s="81"/>
      <c r="F459" s="5"/>
      <c r="G459" s="5"/>
      <c r="H459" s="5"/>
      <c r="I459" s="5"/>
      <c r="J459" s="5"/>
      <c r="K459" s="5"/>
      <c r="L459" s="5"/>
      <c r="M459" s="5"/>
      <c r="N459" s="4"/>
      <c r="O459" s="4"/>
      <c r="P459" s="4"/>
      <c r="Q459" s="5"/>
      <c r="R459" s="5"/>
      <c r="S459" s="5"/>
      <c r="T459" s="5"/>
      <c r="U459" s="5"/>
      <c r="V459" s="82"/>
    </row>
    <row r="460" customFormat="false" ht="13.5" hidden="false" customHeight="true" outlineLevel="0" collapsed="false">
      <c r="A460" s="68"/>
      <c r="B460" s="69"/>
      <c r="C460" s="5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N462" s="4"/>
      <c r="O462" s="4"/>
      <c r="P462" s="4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5" t="s">
        <v>548</v>
      </c>
      <c r="D463" s="86"/>
      <c r="E463" s="81"/>
      <c r="F463" s="5"/>
      <c r="G463" s="5"/>
      <c r="H463" s="5"/>
      <c r="I463" s="5"/>
      <c r="J463" s="5"/>
      <c r="K463" s="5"/>
      <c r="L463" s="5"/>
      <c r="M463" s="5"/>
      <c r="N463" s="4"/>
      <c r="O463" s="4"/>
      <c r="P463" s="4"/>
      <c r="Q463" s="5"/>
      <c r="R463" s="5"/>
      <c r="S463" s="5"/>
      <c r="T463" s="5"/>
      <c r="U463" s="5"/>
      <c r="V463" s="82"/>
    </row>
    <row r="464" customFormat="false" ht="13.5" hidden="false" customHeight="true" outlineLevel="0" collapsed="false">
      <c r="A464" s="68"/>
      <c r="B464" s="69"/>
      <c r="C464" s="5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N466" s="4"/>
      <c r="O466" s="4"/>
      <c r="P466" s="4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5" t="s">
        <v>548</v>
      </c>
      <c r="D467" s="86"/>
      <c r="E467" s="81"/>
      <c r="F467" s="5"/>
      <c r="G467" s="5"/>
      <c r="H467" s="5"/>
      <c r="I467" s="5"/>
      <c r="J467" s="5"/>
      <c r="K467" s="5"/>
      <c r="L467" s="5"/>
      <c r="M467" s="5"/>
      <c r="N467" s="4"/>
      <c r="O467" s="4"/>
      <c r="P467" s="4"/>
      <c r="Q467" s="5"/>
      <c r="R467" s="5"/>
      <c r="S467" s="5"/>
      <c r="T467" s="5"/>
      <c r="U467" s="5"/>
      <c r="V467" s="82"/>
    </row>
    <row r="468" customFormat="false" ht="13.5" hidden="false" customHeight="true" outlineLevel="0" collapsed="false">
      <c r="A468" s="68"/>
      <c r="B468" s="69"/>
      <c r="C468" s="5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N470" s="4"/>
      <c r="O470" s="4"/>
      <c r="P470" s="4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5" t="s">
        <v>548</v>
      </c>
      <c r="D471" s="86"/>
      <c r="E471" s="81"/>
      <c r="F471" s="5"/>
      <c r="G471" s="5"/>
      <c r="H471" s="5"/>
      <c r="I471" s="5"/>
      <c r="J471" s="5"/>
      <c r="K471" s="5"/>
      <c r="L471" s="5"/>
      <c r="M471" s="5"/>
      <c r="N471" s="4"/>
      <c r="O471" s="4"/>
      <c r="P471" s="4"/>
      <c r="Q471" s="5"/>
      <c r="R471" s="5"/>
      <c r="S471" s="5"/>
      <c r="T471" s="5"/>
      <c r="U471" s="5"/>
      <c r="V471" s="82"/>
    </row>
    <row r="472" customFormat="false" ht="13.5" hidden="false" customHeight="true" outlineLevel="0" collapsed="false">
      <c r="A472" s="68"/>
      <c r="B472" s="69"/>
      <c r="C472" s="5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N474" s="4"/>
      <c r="O474" s="4"/>
      <c r="P474" s="4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5" t="s">
        <v>548</v>
      </c>
      <c r="D475" s="86"/>
      <c r="E475" s="81"/>
      <c r="F475" s="5"/>
      <c r="G475" s="5"/>
      <c r="H475" s="5"/>
      <c r="I475" s="5"/>
      <c r="J475" s="5"/>
      <c r="K475" s="5"/>
      <c r="L475" s="5"/>
      <c r="M475" s="5"/>
      <c r="N475" s="4"/>
      <c r="O475" s="4"/>
      <c r="P475" s="4"/>
      <c r="Q475" s="5"/>
      <c r="R475" s="5"/>
      <c r="S475" s="5"/>
      <c r="T475" s="5"/>
      <c r="U475" s="5"/>
      <c r="V475" s="82"/>
    </row>
    <row r="476" customFormat="false" ht="13.5" hidden="false" customHeight="true" outlineLevel="0" collapsed="false">
      <c r="A476" s="68"/>
      <c r="B476" s="69"/>
      <c r="C476" s="5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N478" s="4"/>
      <c r="O478" s="4"/>
      <c r="P478" s="4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5" t="s">
        <v>548</v>
      </c>
      <c r="D479" s="86"/>
      <c r="E479" s="81"/>
      <c r="F479" s="5"/>
      <c r="G479" s="5"/>
      <c r="H479" s="5"/>
      <c r="I479" s="5"/>
      <c r="J479" s="5"/>
      <c r="K479" s="5"/>
      <c r="L479" s="5"/>
      <c r="M479" s="5"/>
      <c r="N479" s="4"/>
      <c r="O479" s="4"/>
      <c r="P479" s="4"/>
      <c r="Q479" s="5"/>
      <c r="R479" s="5"/>
      <c r="S479" s="5"/>
      <c r="T479" s="5"/>
      <c r="U479" s="5"/>
      <c r="V479" s="82"/>
    </row>
    <row r="480" customFormat="false" ht="13.5" hidden="false" customHeight="true" outlineLevel="0" collapsed="false">
      <c r="A480" s="68"/>
      <c r="B480" s="69"/>
      <c r="C480" s="5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N482" s="4"/>
      <c r="O482" s="4"/>
      <c r="P482" s="4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5" t="s">
        <v>548</v>
      </c>
      <c r="D483" s="86"/>
      <c r="E483" s="81"/>
      <c r="F483" s="5"/>
      <c r="G483" s="5"/>
      <c r="H483" s="5"/>
      <c r="I483" s="5"/>
      <c r="J483" s="5"/>
      <c r="K483" s="5"/>
      <c r="L483" s="5"/>
      <c r="M483" s="5"/>
      <c r="N483" s="4"/>
      <c r="O483" s="4"/>
      <c r="P483" s="4"/>
      <c r="Q483" s="5"/>
      <c r="R483" s="5"/>
      <c r="S483" s="5"/>
      <c r="T483" s="5"/>
      <c r="U483" s="5"/>
      <c r="V483" s="82"/>
    </row>
    <row r="484" customFormat="false" ht="13.5" hidden="false" customHeight="true" outlineLevel="0" collapsed="false">
      <c r="A484" s="68"/>
      <c r="B484" s="69"/>
      <c r="C484" s="5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N486" s="4"/>
      <c r="O486" s="4"/>
      <c r="P486" s="4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5" t="s">
        <v>548</v>
      </c>
      <c r="D487" s="86"/>
      <c r="E487" s="81"/>
      <c r="F487" s="5"/>
      <c r="G487" s="5"/>
      <c r="H487" s="5"/>
      <c r="I487" s="5"/>
      <c r="J487" s="5"/>
      <c r="K487" s="5"/>
      <c r="L487" s="5"/>
      <c r="M487" s="5"/>
      <c r="N487" s="4"/>
      <c r="O487" s="4"/>
      <c r="P487" s="4"/>
      <c r="Q487" s="5"/>
      <c r="R487" s="5"/>
      <c r="S487" s="5"/>
      <c r="T487" s="5"/>
      <c r="U487" s="5"/>
      <c r="V487" s="82"/>
    </row>
    <row r="488" customFormat="false" ht="13.5" hidden="false" customHeight="true" outlineLevel="0" collapsed="false">
      <c r="A488" s="68"/>
      <c r="B488" s="69"/>
      <c r="C488" s="5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N490" s="4"/>
      <c r="O490" s="4"/>
      <c r="P490" s="4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5" t="s">
        <v>548</v>
      </c>
      <c r="D491" s="86"/>
      <c r="E491" s="81"/>
      <c r="F491" s="5"/>
      <c r="G491" s="5"/>
      <c r="H491" s="5"/>
      <c r="I491" s="5"/>
      <c r="J491" s="5"/>
      <c r="K491" s="5"/>
      <c r="L491" s="5"/>
      <c r="M491" s="5"/>
      <c r="N491" s="4"/>
      <c r="O491" s="4"/>
      <c r="P491" s="4"/>
      <c r="Q491" s="5"/>
      <c r="R491" s="5"/>
      <c r="S491" s="5"/>
      <c r="T491" s="5"/>
      <c r="U491" s="5"/>
      <c r="V491" s="82"/>
    </row>
    <row r="492" customFormat="false" ht="13.5" hidden="false" customHeight="true" outlineLevel="0" collapsed="false">
      <c r="A492" s="68"/>
      <c r="B492" s="69"/>
      <c r="C492" s="5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N494" s="4"/>
      <c r="O494" s="4"/>
      <c r="P494" s="4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5" t="s">
        <v>548</v>
      </c>
      <c r="D495" s="86"/>
      <c r="E495" s="81"/>
      <c r="F495" s="5"/>
      <c r="G495" s="5"/>
      <c r="H495" s="5"/>
      <c r="I495" s="5"/>
      <c r="J495" s="5"/>
      <c r="K495" s="5"/>
      <c r="L495" s="5"/>
      <c r="M495" s="5"/>
      <c r="N495" s="4"/>
      <c r="O495" s="4"/>
      <c r="P495" s="4"/>
      <c r="Q495" s="5"/>
      <c r="R495" s="5"/>
      <c r="S495" s="5"/>
      <c r="T495" s="5"/>
      <c r="U495" s="5"/>
      <c r="V495" s="82"/>
    </row>
    <row r="496" customFormat="false" ht="13.5" hidden="false" customHeight="true" outlineLevel="0" collapsed="false">
      <c r="A496" s="68"/>
      <c r="B496" s="69"/>
      <c r="C496" s="5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N498" s="4"/>
      <c r="O498" s="4"/>
      <c r="P498" s="4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5" t="s">
        <v>548</v>
      </c>
      <c r="D499" s="86"/>
      <c r="E499" s="81"/>
      <c r="F499" s="5"/>
      <c r="G499" s="5"/>
      <c r="H499" s="5"/>
      <c r="I499" s="5"/>
      <c r="J499" s="5"/>
      <c r="K499" s="5"/>
      <c r="L499" s="5"/>
      <c r="M499" s="5"/>
      <c r="N499" s="4"/>
      <c r="O499" s="4"/>
      <c r="P499" s="4"/>
      <c r="Q499" s="5"/>
      <c r="R499" s="5"/>
      <c r="S499" s="5"/>
      <c r="T499" s="5"/>
      <c r="U499" s="5"/>
      <c r="V499" s="82"/>
    </row>
    <row r="500" customFormat="false" ht="13.5" hidden="false" customHeight="true" outlineLevel="0" collapsed="false">
      <c r="A500" s="68"/>
      <c r="B500" s="69"/>
      <c r="C500" s="5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N502" s="4"/>
      <c r="O502" s="4"/>
      <c r="P502" s="4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5" t="s">
        <v>548</v>
      </c>
      <c r="D503" s="86"/>
      <c r="E503" s="81"/>
      <c r="F503" s="5"/>
      <c r="G503" s="5"/>
      <c r="H503" s="5"/>
      <c r="I503" s="5"/>
      <c r="J503" s="5"/>
      <c r="K503" s="5"/>
      <c r="L503" s="5"/>
      <c r="M503" s="5"/>
      <c r="N503" s="4"/>
      <c r="O503" s="4"/>
      <c r="P503" s="4"/>
      <c r="Q503" s="5"/>
      <c r="R503" s="5"/>
      <c r="S503" s="5"/>
      <c r="T503" s="5"/>
      <c r="U503" s="5"/>
      <c r="V503" s="82"/>
    </row>
    <row r="504" customFormat="false" ht="13.5" hidden="false" customHeight="true" outlineLevel="0" collapsed="false">
      <c r="A504" s="68"/>
      <c r="B504" s="69"/>
      <c r="C504" s="5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N506" s="4"/>
      <c r="O506" s="4"/>
      <c r="P506" s="4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5" t="s">
        <v>548</v>
      </c>
      <c r="D507" s="86"/>
      <c r="E507" s="81"/>
      <c r="F507" s="5"/>
      <c r="G507" s="5"/>
      <c r="H507" s="5"/>
      <c r="I507" s="5"/>
      <c r="J507" s="5"/>
      <c r="K507" s="5"/>
      <c r="L507" s="5"/>
      <c r="M507" s="5"/>
      <c r="N507" s="4"/>
      <c r="O507" s="4"/>
      <c r="P507" s="4"/>
      <c r="Q507" s="5"/>
      <c r="R507" s="5"/>
      <c r="S507" s="5"/>
      <c r="T507" s="5"/>
      <c r="U507" s="5"/>
      <c r="V507" s="82"/>
    </row>
    <row r="508" customFormat="false" ht="13.5" hidden="false" customHeight="true" outlineLevel="0" collapsed="false">
      <c r="A508" s="68"/>
      <c r="B508" s="69"/>
      <c r="C508" s="5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N510" s="4"/>
      <c r="O510" s="4"/>
      <c r="P510" s="4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5" t="s">
        <v>548</v>
      </c>
      <c r="D511" s="86"/>
      <c r="E511" s="81"/>
      <c r="F511" s="5"/>
      <c r="G511" s="5"/>
      <c r="H511" s="5"/>
      <c r="I511" s="5"/>
      <c r="J511" s="5"/>
      <c r="K511" s="5"/>
      <c r="L511" s="5"/>
      <c r="M511" s="5"/>
      <c r="N511" s="4"/>
      <c r="O511" s="4"/>
      <c r="P511" s="4"/>
      <c r="Q511" s="5"/>
      <c r="R511" s="5"/>
      <c r="S511" s="5"/>
      <c r="T511" s="5"/>
      <c r="U511" s="5"/>
      <c r="V511" s="82"/>
    </row>
    <row r="512" customFormat="false" ht="13.5" hidden="false" customHeight="true" outlineLevel="0" collapsed="false">
      <c r="A512" s="68"/>
      <c r="B512" s="69"/>
      <c r="C512" s="5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N514" s="4"/>
      <c r="O514" s="4"/>
      <c r="P514" s="4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5" t="s">
        <v>548</v>
      </c>
      <c r="D515" s="86"/>
      <c r="E515" s="81"/>
      <c r="F515" s="5"/>
      <c r="G515" s="5"/>
      <c r="H515" s="5"/>
      <c r="I515" s="5"/>
      <c r="J515" s="5"/>
      <c r="K515" s="5"/>
      <c r="L515" s="5"/>
      <c r="M515" s="5"/>
      <c r="N515" s="4"/>
      <c r="O515" s="4"/>
      <c r="P515" s="4"/>
      <c r="Q515" s="5"/>
      <c r="R515" s="5"/>
      <c r="S515" s="5"/>
      <c r="T515" s="5"/>
      <c r="U515" s="5"/>
      <c r="V515" s="82"/>
    </row>
    <row r="516" customFormat="false" ht="13.5" hidden="false" customHeight="true" outlineLevel="0" collapsed="false">
      <c r="A516" s="68"/>
      <c r="B516" s="69"/>
      <c r="C516" s="5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N518" s="4"/>
      <c r="O518" s="4"/>
      <c r="P518" s="4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5" t="s">
        <v>548</v>
      </c>
      <c r="D519" s="86"/>
      <c r="E519" s="81"/>
      <c r="F519" s="5"/>
      <c r="G519" s="5"/>
      <c r="H519" s="5"/>
      <c r="I519" s="5"/>
      <c r="J519" s="5"/>
      <c r="K519" s="5"/>
      <c r="L519" s="5"/>
      <c r="M519" s="5"/>
      <c r="N519" s="4"/>
      <c r="O519" s="4"/>
      <c r="P519" s="4"/>
      <c r="Q519" s="5"/>
      <c r="R519" s="5"/>
      <c r="S519" s="5"/>
      <c r="T519" s="5"/>
      <c r="U519" s="5"/>
      <c r="V519" s="82"/>
    </row>
    <row r="520" customFormat="false" ht="13.5" hidden="false" customHeight="true" outlineLevel="0" collapsed="false">
      <c r="A520" s="68"/>
      <c r="B520" s="69"/>
      <c r="C520" s="5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N522" s="4"/>
      <c r="O522" s="4"/>
      <c r="P522" s="4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5" t="s">
        <v>548</v>
      </c>
      <c r="D523" s="86"/>
      <c r="E523" s="81"/>
      <c r="F523" s="5"/>
      <c r="G523" s="5"/>
      <c r="H523" s="5"/>
      <c r="I523" s="5"/>
      <c r="J523" s="5"/>
      <c r="K523" s="5"/>
      <c r="L523" s="5"/>
      <c r="M523" s="5"/>
      <c r="N523" s="4"/>
      <c r="O523" s="4"/>
      <c r="P523" s="4"/>
      <c r="Q523" s="5"/>
      <c r="R523" s="5"/>
      <c r="S523" s="5"/>
      <c r="T523" s="5"/>
      <c r="U523" s="5"/>
      <c r="V523" s="82"/>
    </row>
    <row r="524" customFormat="false" ht="13.5" hidden="false" customHeight="true" outlineLevel="0" collapsed="false">
      <c r="A524" s="68"/>
      <c r="B524" s="69"/>
      <c r="C524" s="5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N526" s="4"/>
      <c r="O526" s="4"/>
      <c r="P526" s="4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5" t="s">
        <v>548</v>
      </c>
      <c r="D527" s="86"/>
      <c r="E527" s="81"/>
      <c r="F527" s="5"/>
      <c r="G527" s="5"/>
      <c r="H527" s="5"/>
      <c r="I527" s="5"/>
      <c r="J527" s="5"/>
      <c r="K527" s="5"/>
      <c r="L527" s="5"/>
      <c r="M527" s="5"/>
      <c r="N527" s="4"/>
      <c r="O527" s="4"/>
      <c r="P527" s="4"/>
      <c r="Q527" s="5"/>
      <c r="R527" s="5"/>
      <c r="S527" s="5"/>
      <c r="T527" s="5"/>
      <c r="U527" s="5"/>
      <c r="V527" s="82"/>
    </row>
    <row r="528" customFormat="false" ht="13.5" hidden="false" customHeight="true" outlineLevel="0" collapsed="false">
      <c r="A528" s="68"/>
      <c r="B528" s="69"/>
      <c r="C528" s="5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N530" s="4"/>
      <c r="O530" s="4"/>
      <c r="P530" s="4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5" t="s">
        <v>548</v>
      </c>
      <c r="D531" s="86"/>
      <c r="E531" s="81"/>
      <c r="F531" s="5"/>
      <c r="G531" s="5"/>
      <c r="H531" s="5"/>
      <c r="I531" s="5"/>
      <c r="J531" s="5"/>
      <c r="K531" s="5"/>
      <c r="L531" s="5"/>
      <c r="M531" s="5"/>
      <c r="N531" s="4"/>
      <c r="O531" s="4"/>
      <c r="P531" s="4"/>
      <c r="Q531" s="5"/>
      <c r="R531" s="5"/>
      <c r="S531" s="5"/>
      <c r="T531" s="5"/>
      <c r="U531" s="5"/>
      <c r="V531" s="82"/>
    </row>
    <row r="532" customFormat="false" ht="13.5" hidden="false" customHeight="true" outlineLevel="0" collapsed="false">
      <c r="A532" s="68"/>
      <c r="B532" s="69"/>
      <c r="C532" s="5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N534" s="4"/>
      <c r="O534" s="4"/>
      <c r="P534" s="4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5" t="s">
        <v>548</v>
      </c>
      <c r="D535" s="86"/>
      <c r="E535" s="81"/>
      <c r="F535" s="5"/>
      <c r="G535" s="5"/>
      <c r="H535" s="5"/>
      <c r="I535" s="5"/>
      <c r="J535" s="5"/>
      <c r="K535" s="5"/>
      <c r="L535" s="5"/>
      <c r="M535" s="5"/>
      <c r="N535" s="4"/>
      <c r="O535" s="4"/>
      <c r="P535" s="4"/>
      <c r="Q535" s="5"/>
      <c r="R535" s="5"/>
      <c r="S535" s="5"/>
      <c r="T535" s="5"/>
      <c r="U535" s="5"/>
      <c r="V535" s="82"/>
    </row>
    <row r="536" customFormat="false" ht="13.5" hidden="false" customHeight="true" outlineLevel="0" collapsed="false">
      <c r="A536" s="68"/>
      <c r="B536" s="69"/>
      <c r="C536" s="5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N538" s="4"/>
      <c r="O538" s="4"/>
      <c r="P538" s="4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5" t="s">
        <v>548</v>
      </c>
      <c r="D539" s="86"/>
      <c r="E539" s="81"/>
      <c r="F539" s="5"/>
      <c r="G539" s="5"/>
      <c r="H539" s="5"/>
      <c r="I539" s="5"/>
      <c r="J539" s="5"/>
      <c r="K539" s="5"/>
      <c r="L539" s="5"/>
      <c r="M539" s="5"/>
      <c r="N539" s="4"/>
      <c r="O539" s="4"/>
      <c r="P539" s="4"/>
      <c r="Q539" s="5"/>
      <c r="R539" s="5"/>
      <c r="S539" s="5"/>
      <c r="T539" s="5"/>
      <c r="U539" s="5"/>
      <c r="V539" s="82"/>
    </row>
    <row r="540" customFormat="false" ht="13.5" hidden="false" customHeight="true" outlineLevel="0" collapsed="false">
      <c r="A540" s="68"/>
      <c r="B540" s="69"/>
      <c r="C540" s="5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N542" s="4"/>
      <c r="O542" s="4"/>
      <c r="P542" s="4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5" t="s">
        <v>548</v>
      </c>
      <c r="D543" s="86"/>
      <c r="E543" s="81"/>
      <c r="F543" s="5"/>
      <c r="G543" s="5"/>
      <c r="H543" s="5"/>
      <c r="I543" s="5"/>
      <c r="J543" s="5"/>
      <c r="K543" s="5"/>
      <c r="L543" s="5"/>
      <c r="M543" s="5"/>
      <c r="N543" s="4"/>
      <c r="O543" s="4"/>
      <c r="P543" s="4"/>
      <c r="Q543" s="5"/>
      <c r="R543" s="5"/>
      <c r="S543" s="5"/>
      <c r="T543" s="5"/>
      <c r="U543" s="5"/>
      <c r="V543" s="82"/>
    </row>
    <row r="544" customFormat="false" ht="13.5" hidden="false" customHeight="true" outlineLevel="0" collapsed="false">
      <c r="A544" s="68"/>
      <c r="B544" s="69"/>
      <c r="C544" s="5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N546" s="4"/>
      <c r="O546" s="4"/>
      <c r="P546" s="4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5" t="s">
        <v>548</v>
      </c>
      <c r="D547" s="86"/>
      <c r="E547" s="81"/>
      <c r="F547" s="5"/>
      <c r="G547" s="5"/>
      <c r="H547" s="5"/>
      <c r="I547" s="5"/>
      <c r="J547" s="5"/>
      <c r="K547" s="5"/>
      <c r="L547" s="5"/>
      <c r="M547" s="5"/>
      <c r="N547" s="4"/>
      <c r="O547" s="4"/>
      <c r="P547" s="4"/>
      <c r="Q547" s="5"/>
      <c r="R547" s="5"/>
      <c r="S547" s="5"/>
      <c r="T547" s="5"/>
      <c r="U547" s="5"/>
      <c r="V547" s="82"/>
    </row>
    <row r="548" customFormat="false" ht="13.5" hidden="false" customHeight="true" outlineLevel="0" collapsed="false">
      <c r="A548" s="68"/>
      <c r="B548" s="69"/>
      <c r="C548" s="5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N550" s="4"/>
      <c r="O550" s="4"/>
      <c r="P550" s="4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5" t="s">
        <v>548</v>
      </c>
      <c r="D551" s="86"/>
      <c r="E551" s="81"/>
      <c r="F551" s="5"/>
      <c r="G551" s="5"/>
      <c r="H551" s="5"/>
      <c r="I551" s="5"/>
      <c r="J551" s="5"/>
      <c r="K551" s="5"/>
      <c r="L551" s="5"/>
      <c r="M551" s="5"/>
      <c r="N551" s="4"/>
      <c r="O551" s="4"/>
      <c r="P551" s="4"/>
      <c r="Q551" s="5"/>
      <c r="R551" s="5"/>
      <c r="S551" s="5"/>
      <c r="T551" s="5"/>
      <c r="U551" s="5"/>
      <c r="V551" s="82"/>
    </row>
    <row r="552" customFormat="false" ht="13.5" hidden="false" customHeight="true" outlineLevel="0" collapsed="false">
      <c r="A552" s="68"/>
      <c r="B552" s="69"/>
      <c r="C552" s="5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N554" s="4"/>
      <c r="O554" s="4"/>
      <c r="P554" s="4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5" t="s">
        <v>548</v>
      </c>
      <c r="D555" s="86"/>
      <c r="E555" s="81"/>
      <c r="F555" s="5"/>
      <c r="G555" s="5"/>
      <c r="H555" s="5"/>
      <c r="I555" s="5"/>
      <c r="J555" s="5"/>
      <c r="K555" s="5"/>
      <c r="L555" s="5"/>
      <c r="M555" s="5"/>
      <c r="N555" s="4"/>
      <c r="O555" s="4"/>
      <c r="P555" s="4"/>
      <c r="Q555" s="5"/>
      <c r="R555" s="5"/>
      <c r="S555" s="5"/>
      <c r="T555" s="5"/>
      <c r="U555" s="5"/>
      <c r="V555" s="82"/>
    </row>
    <row r="556" customFormat="false" ht="13.5" hidden="false" customHeight="true" outlineLevel="0" collapsed="false">
      <c r="A556" s="68"/>
      <c r="B556" s="69"/>
      <c r="C556" s="5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N558" s="4"/>
      <c r="O558" s="4"/>
      <c r="P558" s="4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5" t="s">
        <v>548</v>
      </c>
      <c r="D559" s="86"/>
      <c r="E559" s="81"/>
      <c r="F559" s="5"/>
      <c r="G559" s="5"/>
      <c r="H559" s="5"/>
      <c r="I559" s="5"/>
      <c r="J559" s="5"/>
      <c r="K559" s="5"/>
      <c r="L559" s="5"/>
      <c r="M559" s="5"/>
      <c r="N559" s="4"/>
      <c r="O559" s="4"/>
      <c r="P559" s="4"/>
      <c r="Q559" s="5"/>
      <c r="R559" s="5"/>
      <c r="S559" s="5"/>
      <c r="T559" s="5"/>
      <c r="U559" s="5"/>
      <c r="V559" s="82"/>
    </row>
    <row r="560" customFormat="false" ht="13.5" hidden="false" customHeight="true" outlineLevel="0" collapsed="false">
      <c r="A560" s="68"/>
      <c r="B560" s="69"/>
      <c r="C560" s="5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N562" s="4"/>
      <c r="O562" s="4"/>
      <c r="P562" s="4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5" t="s">
        <v>548</v>
      </c>
      <c r="D563" s="86"/>
      <c r="E563" s="81"/>
      <c r="F563" s="5"/>
      <c r="G563" s="5"/>
      <c r="H563" s="5"/>
      <c r="I563" s="5"/>
      <c r="J563" s="5"/>
      <c r="K563" s="5"/>
      <c r="L563" s="5"/>
      <c r="M563" s="5"/>
      <c r="N563" s="4"/>
      <c r="O563" s="4"/>
      <c r="P563" s="4"/>
      <c r="Q563" s="5"/>
      <c r="R563" s="5"/>
      <c r="S563" s="5"/>
      <c r="T563" s="5"/>
      <c r="U563" s="5"/>
      <c r="V563" s="82"/>
    </row>
    <row r="564" customFormat="false" ht="13.5" hidden="false" customHeight="true" outlineLevel="0" collapsed="false">
      <c r="A564" s="68"/>
      <c r="B564" s="69"/>
      <c r="C564" s="5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N566" s="4"/>
      <c r="O566" s="4"/>
      <c r="P566" s="4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5" t="s">
        <v>548</v>
      </c>
      <c r="D567" s="86"/>
      <c r="E567" s="81"/>
      <c r="F567" s="5"/>
      <c r="G567" s="5"/>
      <c r="H567" s="5"/>
      <c r="I567" s="5"/>
      <c r="J567" s="5"/>
      <c r="K567" s="5"/>
      <c r="L567" s="5"/>
      <c r="M567" s="5"/>
      <c r="N567" s="4"/>
      <c r="O567" s="4"/>
      <c r="P567" s="4"/>
      <c r="Q567" s="5"/>
      <c r="R567" s="5"/>
      <c r="S567" s="5"/>
      <c r="T567" s="5"/>
      <c r="U567" s="5"/>
      <c r="V567" s="82"/>
    </row>
    <row r="568" customFormat="false" ht="13.5" hidden="false" customHeight="true" outlineLevel="0" collapsed="false">
      <c r="A568" s="68"/>
      <c r="B568" s="69"/>
      <c r="C568" s="5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N570" s="4"/>
      <c r="O570" s="4"/>
      <c r="P570" s="4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5" t="s">
        <v>548</v>
      </c>
      <c r="D571" s="86"/>
      <c r="E571" s="81"/>
      <c r="F571" s="5"/>
      <c r="G571" s="5"/>
      <c r="H571" s="5"/>
      <c r="I571" s="5"/>
      <c r="J571" s="5"/>
      <c r="K571" s="5"/>
      <c r="L571" s="5"/>
      <c r="M571" s="5"/>
      <c r="N571" s="4"/>
      <c r="O571" s="4"/>
      <c r="P571" s="4"/>
      <c r="Q571" s="5"/>
      <c r="R571" s="5"/>
      <c r="S571" s="5"/>
      <c r="T571" s="5"/>
      <c r="U571" s="5"/>
      <c r="V571" s="82"/>
    </row>
    <row r="572" customFormat="false" ht="13.5" hidden="false" customHeight="true" outlineLevel="0" collapsed="false">
      <c r="A572" s="68"/>
      <c r="B572" s="69"/>
      <c r="C572" s="5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N574" s="4"/>
      <c r="O574" s="4"/>
      <c r="P574" s="4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5" t="s">
        <v>548</v>
      </c>
      <c r="D575" s="86"/>
      <c r="E575" s="81"/>
      <c r="F575" s="5"/>
      <c r="G575" s="5"/>
      <c r="H575" s="5"/>
      <c r="I575" s="5"/>
      <c r="J575" s="5"/>
      <c r="K575" s="5"/>
      <c r="L575" s="5"/>
      <c r="M575" s="5"/>
      <c r="N575" s="4"/>
      <c r="O575" s="4"/>
      <c r="P575" s="4"/>
      <c r="Q575" s="5"/>
      <c r="R575" s="5"/>
      <c r="S575" s="5"/>
      <c r="T575" s="5"/>
      <c r="U575" s="5"/>
      <c r="V575" s="82"/>
    </row>
    <row r="576" customFormat="false" ht="13.5" hidden="false" customHeight="true" outlineLevel="0" collapsed="false">
      <c r="A576" s="68"/>
      <c r="B576" s="69"/>
      <c r="C576" s="5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N578" s="4"/>
      <c r="O578" s="4"/>
      <c r="P578" s="4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5" t="s">
        <v>548</v>
      </c>
      <c r="D579" s="86"/>
      <c r="E579" s="81"/>
      <c r="F579" s="5"/>
      <c r="G579" s="5"/>
      <c r="H579" s="5"/>
      <c r="I579" s="5"/>
      <c r="J579" s="5"/>
      <c r="K579" s="5"/>
      <c r="L579" s="5"/>
      <c r="M579" s="5"/>
      <c r="N579" s="4"/>
      <c r="O579" s="4"/>
      <c r="P579" s="4"/>
      <c r="Q579" s="5"/>
      <c r="R579" s="5"/>
      <c r="S579" s="5"/>
      <c r="T579" s="5"/>
      <c r="U579" s="5"/>
      <c r="V579" s="82"/>
    </row>
    <row r="580" customFormat="false" ht="13.5" hidden="false" customHeight="true" outlineLevel="0" collapsed="false">
      <c r="A580" s="68"/>
      <c r="B580" s="69"/>
      <c r="C580" s="5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N582" s="4"/>
      <c r="O582" s="4"/>
      <c r="P582" s="4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5" t="s">
        <v>548</v>
      </c>
      <c r="D583" s="86"/>
      <c r="E583" s="81"/>
      <c r="F583" s="5"/>
      <c r="G583" s="5"/>
      <c r="H583" s="5"/>
      <c r="I583" s="5"/>
      <c r="J583" s="5"/>
      <c r="K583" s="5"/>
      <c r="L583" s="5"/>
      <c r="M583" s="5"/>
      <c r="N583" s="4"/>
      <c r="O583" s="4"/>
      <c r="P583" s="4"/>
      <c r="Q583" s="5"/>
      <c r="R583" s="5"/>
      <c r="S583" s="5"/>
      <c r="T583" s="5"/>
      <c r="U583" s="5"/>
      <c r="V583" s="82"/>
    </row>
    <row r="584" customFormat="false" ht="13.5" hidden="false" customHeight="true" outlineLevel="0" collapsed="false">
      <c r="A584" s="68"/>
      <c r="B584" s="69"/>
      <c r="C584" s="5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N586" s="4"/>
      <c r="O586" s="4"/>
      <c r="P586" s="4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5" t="s">
        <v>548</v>
      </c>
      <c r="D587" s="86"/>
      <c r="E587" s="81"/>
      <c r="F587" s="5"/>
      <c r="G587" s="5"/>
      <c r="H587" s="5"/>
      <c r="I587" s="5"/>
      <c r="J587" s="5"/>
      <c r="K587" s="5"/>
      <c r="L587" s="5"/>
      <c r="M587" s="5"/>
      <c r="N587" s="4"/>
      <c r="O587" s="4"/>
      <c r="P587" s="4"/>
      <c r="Q587" s="5"/>
      <c r="R587" s="5"/>
      <c r="S587" s="5"/>
      <c r="T587" s="5"/>
      <c r="U587" s="5"/>
      <c r="V587" s="82"/>
    </row>
    <row r="588" customFormat="false" ht="13.5" hidden="false" customHeight="true" outlineLevel="0" collapsed="false">
      <c r="A588" s="68"/>
      <c r="B588" s="69"/>
      <c r="C588" s="5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N590" s="4"/>
      <c r="O590" s="4"/>
      <c r="P590" s="4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5" t="s">
        <v>548</v>
      </c>
      <c r="D591" s="86"/>
      <c r="E591" s="81"/>
      <c r="F591" s="5"/>
      <c r="G591" s="5"/>
      <c r="H591" s="5"/>
      <c r="I591" s="5"/>
      <c r="J591" s="5"/>
      <c r="K591" s="5"/>
      <c r="L591" s="5"/>
      <c r="M591" s="5"/>
      <c r="N591" s="4"/>
      <c r="O591" s="4"/>
      <c r="P591" s="4"/>
      <c r="Q591" s="5"/>
      <c r="R591" s="5"/>
      <c r="S591" s="5"/>
      <c r="T591" s="5"/>
      <c r="U591" s="5"/>
      <c r="V591" s="82"/>
    </row>
    <row r="592" customFormat="false" ht="13.5" hidden="false" customHeight="true" outlineLevel="0" collapsed="false">
      <c r="A592" s="68"/>
      <c r="B592" s="69"/>
      <c r="C592" s="5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N594" s="4"/>
      <c r="O594" s="4"/>
      <c r="P594" s="4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5" t="s">
        <v>548</v>
      </c>
      <c r="D595" s="86"/>
      <c r="E595" s="81"/>
      <c r="F595" s="5"/>
      <c r="G595" s="5"/>
      <c r="H595" s="5"/>
      <c r="I595" s="5"/>
      <c r="J595" s="5"/>
      <c r="K595" s="5"/>
      <c r="L595" s="5"/>
      <c r="M595" s="5"/>
      <c r="N595" s="4"/>
      <c r="O595" s="4"/>
      <c r="P595" s="4"/>
      <c r="Q595" s="5"/>
      <c r="R595" s="5"/>
      <c r="S595" s="5"/>
      <c r="T595" s="5"/>
      <c r="U595" s="5"/>
      <c r="V595" s="82"/>
    </row>
    <row r="596" customFormat="false" ht="13.5" hidden="false" customHeight="true" outlineLevel="0" collapsed="false">
      <c r="A596" s="68"/>
      <c r="B596" s="69"/>
      <c r="C596" s="5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N598" s="4"/>
      <c r="O598" s="4"/>
      <c r="P598" s="4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5" t="s">
        <v>548</v>
      </c>
      <c r="D599" s="86"/>
      <c r="E599" s="81"/>
      <c r="F599" s="5"/>
      <c r="G599" s="5"/>
      <c r="H599" s="5"/>
      <c r="I599" s="5"/>
      <c r="J599" s="5"/>
      <c r="K599" s="5"/>
      <c r="L599" s="5"/>
      <c r="M599" s="5"/>
      <c r="N599" s="4"/>
      <c r="O599" s="4"/>
      <c r="P599" s="4"/>
      <c r="Q599" s="5"/>
      <c r="R599" s="5"/>
      <c r="S599" s="5"/>
      <c r="T599" s="5"/>
      <c r="U599" s="5"/>
      <c r="V599" s="82"/>
    </row>
    <row r="600" customFormat="false" ht="13.5" hidden="false" customHeight="true" outlineLevel="0" collapsed="false">
      <c r="A600" s="68"/>
      <c r="B600" s="69"/>
      <c r="C600" s="5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N602" s="4"/>
      <c r="O602" s="4"/>
      <c r="P602" s="4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5" t="s">
        <v>548</v>
      </c>
      <c r="D603" s="86"/>
      <c r="E603" s="81"/>
      <c r="F603" s="5"/>
      <c r="G603" s="5"/>
      <c r="H603" s="5"/>
      <c r="I603" s="5"/>
      <c r="J603" s="5"/>
      <c r="K603" s="5"/>
      <c r="L603" s="5"/>
      <c r="M603" s="5"/>
      <c r="N603" s="4"/>
      <c r="O603" s="4"/>
      <c r="P603" s="4"/>
      <c r="Q603" s="5"/>
      <c r="R603" s="5"/>
      <c r="S603" s="5"/>
      <c r="T603" s="5"/>
      <c r="U603" s="5"/>
      <c r="V603" s="82"/>
    </row>
    <row r="604" customFormat="false" ht="13.5" hidden="false" customHeight="true" outlineLevel="0" collapsed="false">
      <c r="A604" s="68"/>
      <c r="B604" s="69"/>
      <c r="C604" s="5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N606" s="4"/>
      <c r="O606" s="4"/>
      <c r="P606" s="4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5" t="s">
        <v>548</v>
      </c>
      <c r="D607" s="86"/>
      <c r="E607" s="81"/>
      <c r="F607" s="5"/>
      <c r="G607" s="5"/>
      <c r="H607" s="5"/>
      <c r="I607" s="5"/>
      <c r="J607" s="5"/>
      <c r="K607" s="5"/>
      <c r="L607" s="5"/>
      <c r="M607" s="5"/>
      <c r="N607" s="4"/>
      <c r="O607" s="4"/>
      <c r="P607" s="4"/>
      <c r="Q607" s="5"/>
      <c r="R607" s="5"/>
      <c r="S607" s="5"/>
      <c r="T607" s="5"/>
      <c r="U607" s="5"/>
      <c r="V607" s="82"/>
    </row>
    <row r="608" customFormat="false" ht="13.5" hidden="false" customHeight="true" outlineLevel="0" collapsed="false">
      <c r="A608" s="68"/>
      <c r="B608" s="69"/>
      <c r="C608" s="5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N610" s="4"/>
      <c r="O610" s="4"/>
      <c r="P610" s="4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5" t="s">
        <v>548</v>
      </c>
      <c r="D611" s="86"/>
      <c r="E611" s="81"/>
      <c r="F611" s="5"/>
      <c r="G611" s="5"/>
      <c r="H611" s="5"/>
      <c r="I611" s="5"/>
      <c r="J611" s="5"/>
      <c r="K611" s="5"/>
      <c r="L611" s="5"/>
      <c r="M611" s="5"/>
      <c r="N611" s="4"/>
      <c r="O611" s="4"/>
      <c r="P611" s="4"/>
      <c r="Q611" s="5"/>
      <c r="R611" s="5"/>
      <c r="S611" s="5"/>
      <c r="T611" s="5"/>
      <c r="U611" s="5"/>
      <c r="V611" s="82"/>
    </row>
    <row r="612" customFormat="false" ht="13.5" hidden="false" customHeight="true" outlineLevel="0" collapsed="false">
      <c r="A612" s="68"/>
      <c r="B612" s="69"/>
      <c r="C612" s="5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N614" s="4"/>
      <c r="O614" s="4"/>
      <c r="P614" s="4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5" t="s">
        <v>548</v>
      </c>
      <c r="D615" s="86"/>
      <c r="E615" s="81"/>
      <c r="F615" s="5"/>
      <c r="G615" s="5"/>
      <c r="H615" s="5"/>
      <c r="I615" s="5"/>
      <c r="J615" s="5"/>
      <c r="K615" s="5"/>
      <c r="L615" s="5"/>
      <c r="M615" s="5"/>
      <c r="N615" s="4"/>
      <c r="O615" s="4"/>
      <c r="P615" s="4"/>
      <c r="Q615" s="5"/>
      <c r="R615" s="5"/>
      <c r="S615" s="5"/>
      <c r="T615" s="5"/>
      <c r="U615" s="5"/>
      <c r="V615" s="82"/>
    </row>
    <row r="616" customFormat="false" ht="13.5" hidden="false" customHeight="true" outlineLevel="0" collapsed="false">
      <c r="A616" s="68"/>
      <c r="B616" s="69"/>
      <c r="C616" s="5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N618" s="4"/>
      <c r="O618" s="4"/>
      <c r="P618" s="4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5" t="s">
        <v>548</v>
      </c>
      <c r="D619" s="86"/>
      <c r="E619" s="81"/>
      <c r="F619" s="5"/>
      <c r="G619" s="5"/>
      <c r="H619" s="5"/>
      <c r="I619" s="5"/>
      <c r="J619" s="5"/>
      <c r="K619" s="5"/>
      <c r="L619" s="5"/>
      <c r="M619" s="5"/>
      <c r="N619" s="4"/>
      <c r="O619" s="4"/>
      <c r="P619" s="4"/>
      <c r="Q619" s="5"/>
      <c r="R619" s="5"/>
      <c r="S619" s="5"/>
      <c r="T619" s="5"/>
      <c r="U619" s="5"/>
      <c r="V619" s="82"/>
    </row>
    <row r="620" customFormat="false" ht="13.5" hidden="false" customHeight="true" outlineLevel="0" collapsed="false">
      <c r="A620" s="68"/>
      <c r="B620" s="69"/>
      <c r="C620" s="5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N622" s="4"/>
      <c r="O622" s="4"/>
      <c r="P622" s="4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5" t="s">
        <v>548</v>
      </c>
      <c r="D623" s="86"/>
      <c r="E623" s="81"/>
      <c r="F623" s="5"/>
      <c r="G623" s="5"/>
      <c r="H623" s="5"/>
      <c r="I623" s="5"/>
      <c r="J623" s="5"/>
      <c r="K623" s="5"/>
      <c r="L623" s="5"/>
      <c r="M623" s="5"/>
      <c r="N623" s="4"/>
      <c r="O623" s="4"/>
      <c r="P623" s="4"/>
      <c r="Q623" s="5"/>
      <c r="R623" s="5"/>
      <c r="S623" s="5"/>
      <c r="T623" s="5"/>
      <c r="U623" s="5"/>
      <c r="V623" s="82"/>
    </row>
    <row r="624" customFormat="false" ht="13.5" hidden="false" customHeight="true" outlineLevel="0" collapsed="false">
      <c r="A624" s="68"/>
      <c r="B624" s="69"/>
      <c r="C624" s="5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N626" s="4"/>
      <c r="O626" s="4"/>
      <c r="P626" s="4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5" t="s">
        <v>548</v>
      </c>
      <c r="D627" s="86"/>
      <c r="E627" s="81"/>
      <c r="F627" s="5"/>
      <c r="G627" s="5"/>
      <c r="H627" s="5"/>
      <c r="I627" s="5"/>
      <c r="J627" s="5"/>
      <c r="K627" s="5"/>
      <c r="L627" s="5"/>
      <c r="M627" s="5"/>
      <c r="N627" s="4"/>
      <c r="O627" s="4"/>
      <c r="P627" s="4"/>
      <c r="Q627" s="5"/>
      <c r="R627" s="5"/>
      <c r="S627" s="5"/>
      <c r="T627" s="5"/>
      <c r="U627" s="5"/>
      <c r="V627" s="82"/>
    </row>
    <row r="628" customFormat="false" ht="13.5" hidden="false" customHeight="true" outlineLevel="0" collapsed="false">
      <c r="A628" s="68"/>
      <c r="B628" s="69"/>
      <c r="C628" s="5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N630" s="4"/>
      <c r="O630" s="4"/>
      <c r="P630" s="4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5" t="s">
        <v>548</v>
      </c>
      <c r="D631" s="86"/>
      <c r="E631" s="81"/>
      <c r="F631" s="5"/>
      <c r="G631" s="5"/>
      <c r="H631" s="5"/>
      <c r="I631" s="5"/>
      <c r="J631" s="5"/>
      <c r="K631" s="5"/>
      <c r="L631" s="5"/>
      <c r="M631" s="5"/>
      <c r="N631" s="4"/>
      <c r="O631" s="4"/>
      <c r="P631" s="4"/>
      <c r="Q631" s="5"/>
      <c r="R631" s="5"/>
      <c r="S631" s="5"/>
      <c r="T631" s="5"/>
      <c r="U631" s="5"/>
      <c r="V631" s="82"/>
    </row>
    <row r="632" customFormat="false" ht="13.5" hidden="false" customHeight="true" outlineLevel="0" collapsed="false">
      <c r="A632" s="68"/>
      <c r="B632" s="69"/>
      <c r="C632" s="5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N634" s="4"/>
      <c r="O634" s="4"/>
      <c r="P634" s="4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5" t="s">
        <v>548</v>
      </c>
      <c r="D635" s="86"/>
      <c r="E635" s="81"/>
      <c r="F635" s="5"/>
      <c r="G635" s="5"/>
      <c r="H635" s="5"/>
      <c r="I635" s="5"/>
      <c r="J635" s="5"/>
      <c r="K635" s="5"/>
      <c r="L635" s="5"/>
      <c r="M635" s="5"/>
      <c r="N635" s="4"/>
      <c r="O635" s="4"/>
      <c r="P635" s="4"/>
      <c r="Q635" s="5"/>
      <c r="R635" s="5"/>
      <c r="S635" s="5"/>
      <c r="T635" s="5"/>
      <c r="U635" s="5"/>
      <c r="V635" s="82"/>
    </row>
    <row r="636" customFormat="false" ht="13.5" hidden="false" customHeight="true" outlineLevel="0" collapsed="false">
      <c r="A636" s="68"/>
      <c r="B636" s="69"/>
      <c r="C636" s="5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N638" s="4"/>
      <c r="O638" s="4"/>
      <c r="P638" s="4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5" t="s">
        <v>548</v>
      </c>
      <c r="D639" s="86"/>
      <c r="E639" s="81"/>
      <c r="F639" s="5"/>
      <c r="G639" s="5"/>
      <c r="H639" s="5"/>
      <c r="I639" s="5"/>
      <c r="J639" s="5"/>
      <c r="K639" s="5"/>
      <c r="L639" s="5"/>
      <c r="M639" s="5"/>
      <c r="N639" s="4"/>
      <c r="O639" s="4"/>
      <c r="P639" s="4"/>
      <c r="Q639" s="5"/>
      <c r="R639" s="5"/>
      <c r="S639" s="5"/>
      <c r="T639" s="5"/>
      <c r="U639" s="5"/>
      <c r="V639" s="82"/>
    </row>
    <row r="640" customFormat="false" ht="13.5" hidden="false" customHeight="true" outlineLevel="0" collapsed="false">
      <c r="A640" s="68"/>
      <c r="B640" s="69"/>
      <c r="C640" s="5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N642" s="4"/>
      <c r="O642" s="4"/>
      <c r="P642" s="4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5" t="s">
        <v>548</v>
      </c>
      <c r="D643" s="86"/>
      <c r="E643" s="81"/>
      <c r="F643" s="5"/>
      <c r="G643" s="5"/>
      <c r="H643" s="5"/>
      <c r="I643" s="5"/>
      <c r="J643" s="5"/>
      <c r="K643" s="5"/>
      <c r="L643" s="5"/>
      <c r="M643" s="5"/>
      <c r="N643" s="4"/>
      <c r="O643" s="4"/>
      <c r="P643" s="4"/>
      <c r="Q643" s="5"/>
      <c r="R643" s="5"/>
      <c r="S643" s="5"/>
      <c r="T643" s="5"/>
      <c r="U643" s="5"/>
      <c r="V643" s="82"/>
    </row>
    <row r="644" customFormat="false" ht="13.5" hidden="false" customHeight="true" outlineLevel="0" collapsed="false">
      <c r="A644" s="68"/>
      <c r="B644" s="69"/>
      <c r="C644" s="5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N646" s="4"/>
      <c r="O646" s="4"/>
      <c r="P646" s="4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5" t="s">
        <v>548</v>
      </c>
      <c r="D647" s="86"/>
      <c r="E647" s="81"/>
      <c r="F647" s="5"/>
      <c r="G647" s="5"/>
      <c r="H647" s="5"/>
      <c r="I647" s="5"/>
      <c r="J647" s="5"/>
      <c r="K647" s="5"/>
      <c r="L647" s="5"/>
      <c r="M647" s="5"/>
      <c r="N647" s="4"/>
      <c r="O647" s="4"/>
      <c r="P647" s="4"/>
      <c r="Q647" s="5"/>
      <c r="R647" s="5"/>
      <c r="S647" s="5"/>
      <c r="T647" s="5"/>
      <c r="U647" s="5"/>
      <c r="V647" s="82"/>
    </row>
    <row r="648" customFormat="false" ht="13.5" hidden="false" customHeight="true" outlineLevel="0" collapsed="false">
      <c r="A648" s="68"/>
      <c r="B648" s="69"/>
      <c r="C648" s="5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N650" s="4"/>
      <c r="O650" s="4"/>
      <c r="P650" s="4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5" t="s">
        <v>548</v>
      </c>
      <c r="D651" s="86"/>
      <c r="E651" s="81"/>
      <c r="F651" s="5"/>
      <c r="G651" s="5"/>
      <c r="H651" s="5"/>
      <c r="I651" s="5"/>
      <c r="J651" s="5"/>
      <c r="K651" s="5"/>
      <c r="L651" s="5"/>
      <c r="M651" s="5"/>
      <c r="N651" s="4"/>
      <c r="O651" s="4"/>
      <c r="P651" s="4"/>
      <c r="Q651" s="5"/>
      <c r="R651" s="5"/>
      <c r="S651" s="5"/>
      <c r="T651" s="5"/>
      <c r="U651" s="5"/>
      <c r="V651" s="82"/>
    </row>
    <row r="652" customFormat="false" ht="13.5" hidden="false" customHeight="true" outlineLevel="0" collapsed="false">
      <c r="A652" s="68"/>
      <c r="B652" s="69"/>
      <c r="C652" s="5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N654" s="4"/>
      <c r="O654" s="4"/>
      <c r="P654" s="4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5" t="s">
        <v>548</v>
      </c>
      <c r="D655" s="86"/>
      <c r="E655" s="81"/>
      <c r="F655" s="5"/>
      <c r="G655" s="5"/>
      <c r="H655" s="5"/>
      <c r="I655" s="5"/>
      <c r="J655" s="5"/>
      <c r="K655" s="5"/>
      <c r="L655" s="5"/>
      <c r="M655" s="5"/>
      <c r="N655" s="4"/>
      <c r="O655" s="4"/>
      <c r="P655" s="4"/>
      <c r="Q655" s="5"/>
      <c r="R655" s="5"/>
      <c r="S655" s="5"/>
      <c r="T655" s="5"/>
      <c r="U655" s="5"/>
      <c r="V655" s="82"/>
    </row>
    <row r="656" customFormat="false" ht="13.5" hidden="false" customHeight="true" outlineLevel="0" collapsed="false">
      <c r="A656" s="68"/>
      <c r="B656" s="69"/>
      <c r="C656" s="5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N658" s="4"/>
      <c r="O658" s="4"/>
      <c r="P658" s="4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5" t="s">
        <v>548</v>
      </c>
      <c r="D659" s="86"/>
      <c r="E659" s="81"/>
      <c r="F659" s="5"/>
      <c r="G659" s="5"/>
      <c r="H659" s="5"/>
      <c r="I659" s="5"/>
      <c r="J659" s="5"/>
      <c r="K659" s="5"/>
      <c r="L659" s="5"/>
      <c r="M659" s="5"/>
      <c r="N659" s="4"/>
      <c r="O659" s="4"/>
      <c r="P659" s="4"/>
      <c r="Q659" s="5"/>
      <c r="R659" s="5"/>
      <c r="S659" s="5"/>
      <c r="T659" s="5"/>
      <c r="U659" s="5"/>
      <c r="V659" s="82"/>
    </row>
    <row r="660" customFormat="false" ht="13.5" hidden="false" customHeight="true" outlineLevel="0" collapsed="false">
      <c r="A660" s="68"/>
      <c r="B660" s="69"/>
      <c r="C660" s="5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N662" s="4"/>
      <c r="O662" s="4"/>
      <c r="P662" s="4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5" t="s">
        <v>548</v>
      </c>
      <c r="D663" s="86"/>
      <c r="E663" s="81"/>
      <c r="F663" s="5"/>
      <c r="G663" s="5"/>
      <c r="H663" s="5"/>
      <c r="I663" s="5"/>
      <c r="J663" s="5"/>
      <c r="K663" s="5"/>
      <c r="L663" s="5"/>
      <c r="M663" s="5"/>
      <c r="N663" s="4"/>
      <c r="O663" s="4"/>
      <c r="P663" s="4"/>
      <c r="Q663" s="5"/>
      <c r="R663" s="5"/>
      <c r="S663" s="5"/>
      <c r="T663" s="5"/>
      <c r="U663" s="5"/>
      <c r="V663" s="82"/>
    </row>
    <row r="664" customFormat="false" ht="13.5" hidden="false" customHeight="true" outlineLevel="0" collapsed="false">
      <c r="A664" s="68"/>
      <c r="B664" s="69"/>
      <c r="C664" s="5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N666" s="4"/>
      <c r="O666" s="4"/>
      <c r="P666" s="4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5" t="s">
        <v>548</v>
      </c>
      <c r="D667" s="86"/>
      <c r="E667" s="81"/>
      <c r="F667" s="5"/>
      <c r="G667" s="5"/>
      <c r="H667" s="5"/>
      <c r="I667" s="5"/>
      <c r="J667" s="5"/>
      <c r="K667" s="5"/>
      <c r="L667" s="5"/>
      <c r="M667" s="5"/>
      <c r="N667" s="4"/>
      <c r="O667" s="4"/>
      <c r="P667" s="4"/>
      <c r="Q667" s="5"/>
      <c r="R667" s="5"/>
      <c r="S667" s="5"/>
      <c r="T667" s="5"/>
      <c r="U667" s="5"/>
      <c r="V667" s="82"/>
    </row>
    <row r="668" customFormat="false" ht="13.5" hidden="false" customHeight="true" outlineLevel="0" collapsed="false">
      <c r="A668" s="68"/>
      <c r="B668" s="69"/>
      <c r="C668" s="5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N670" s="4"/>
      <c r="O670" s="4"/>
      <c r="P670" s="4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5" t="s">
        <v>548</v>
      </c>
      <c r="D671" s="86"/>
      <c r="E671" s="81"/>
      <c r="F671" s="5"/>
      <c r="G671" s="5"/>
      <c r="H671" s="5"/>
      <c r="I671" s="5"/>
      <c r="J671" s="5"/>
      <c r="K671" s="5"/>
      <c r="L671" s="5"/>
      <c r="M671" s="5"/>
      <c r="N671" s="4"/>
      <c r="O671" s="4"/>
      <c r="P671" s="4"/>
      <c r="Q671" s="5"/>
      <c r="R671" s="5"/>
      <c r="S671" s="5"/>
      <c r="T671" s="5"/>
      <c r="U671" s="5"/>
      <c r="V671" s="82"/>
    </row>
    <row r="672" customFormat="false" ht="13.5" hidden="false" customHeight="true" outlineLevel="0" collapsed="false">
      <c r="A672" s="68"/>
      <c r="B672" s="69"/>
      <c r="C672" s="5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N674" s="4"/>
      <c r="O674" s="4"/>
      <c r="P674" s="4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5" t="s">
        <v>548</v>
      </c>
      <c r="D675" s="86"/>
      <c r="E675" s="81"/>
      <c r="F675" s="5"/>
      <c r="G675" s="5"/>
      <c r="H675" s="5"/>
      <c r="I675" s="5"/>
      <c r="J675" s="5"/>
      <c r="K675" s="5"/>
      <c r="L675" s="5"/>
      <c r="M675" s="5"/>
      <c r="N675" s="4"/>
      <c r="O675" s="4"/>
      <c r="P675" s="4"/>
      <c r="Q675" s="5"/>
      <c r="R675" s="5"/>
      <c r="S675" s="5"/>
      <c r="T675" s="5"/>
      <c r="U675" s="5"/>
      <c r="V675" s="82"/>
    </row>
    <row r="676" customFormat="false" ht="13.5" hidden="false" customHeight="true" outlineLevel="0" collapsed="false">
      <c r="A676" s="68"/>
      <c r="B676" s="69"/>
      <c r="C676" s="5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N678" s="4"/>
      <c r="O678" s="4"/>
      <c r="P678" s="4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5" t="s">
        <v>548</v>
      </c>
      <c r="D679" s="86"/>
      <c r="E679" s="81"/>
      <c r="F679" s="5"/>
      <c r="G679" s="5"/>
      <c r="H679" s="5"/>
      <c r="I679" s="5"/>
      <c r="J679" s="5"/>
      <c r="K679" s="5"/>
      <c r="L679" s="5"/>
      <c r="M679" s="5"/>
      <c r="N679" s="4"/>
      <c r="O679" s="4"/>
      <c r="P679" s="4"/>
      <c r="Q679" s="5"/>
      <c r="R679" s="5"/>
      <c r="S679" s="5"/>
      <c r="T679" s="5"/>
      <c r="U679" s="5"/>
      <c r="V679" s="82"/>
    </row>
    <row r="680" customFormat="false" ht="13.5" hidden="false" customHeight="true" outlineLevel="0" collapsed="false">
      <c r="A680" s="68"/>
      <c r="B680" s="69"/>
      <c r="C680" s="5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N682" s="4"/>
      <c r="O682" s="4"/>
      <c r="P682" s="4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5" t="s">
        <v>548</v>
      </c>
      <c r="D683" s="86"/>
      <c r="E683" s="81"/>
      <c r="F683" s="5"/>
      <c r="G683" s="5"/>
      <c r="H683" s="5"/>
      <c r="I683" s="5"/>
      <c r="J683" s="5"/>
      <c r="K683" s="5"/>
      <c r="L683" s="5"/>
      <c r="M683" s="5"/>
      <c r="N683" s="4"/>
      <c r="O683" s="4"/>
      <c r="P683" s="4"/>
      <c r="Q683" s="5"/>
      <c r="R683" s="5"/>
      <c r="S683" s="5"/>
      <c r="T683" s="5"/>
      <c r="U683" s="5"/>
      <c r="V683" s="82"/>
    </row>
    <row r="684" customFormat="false" ht="13.5" hidden="false" customHeight="true" outlineLevel="0" collapsed="false">
      <c r="A684" s="68"/>
      <c r="B684" s="69"/>
      <c r="C684" s="5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N686" s="4"/>
      <c r="O686" s="4"/>
      <c r="P686" s="4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5" t="s">
        <v>548</v>
      </c>
      <c r="D687" s="86"/>
      <c r="E687" s="81"/>
      <c r="F687" s="5"/>
      <c r="G687" s="5"/>
      <c r="H687" s="5"/>
      <c r="I687" s="5"/>
      <c r="J687" s="5"/>
      <c r="K687" s="5"/>
      <c r="L687" s="5"/>
      <c r="M687" s="5"/>
      <c r="N687" s="4"/>
      <c r="O687" s="4"/>
      <c r="P687" s="4"/>
      <c r="Q687" s="5"/>
      <c r="R687" s="5"/>
      <c r="S687" s="5"/>
      <c r="T687" s="5"/>
      <c r="U687" s="5"/>
      <c r="V687" s="82"/>
    </row>
    <row r="688" customFormat="false" ht="13.5" hidden="false" customHeight="true" outlineLevel="0" collapsed="false">
      <c r="A688" s="68"/>
      <c r="B688" s="69"/>
      <c r="C688" s="5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N690" s="4"/>
      <c r="O690" s="4"/>
      <c r="P690" s="4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5" t="s">
        <v>548</v>
      </c>
      <c r="D691" s="86"/>
      <c r="E691" s="81"/>
      <c r="F691" s="5"/>
      <c r="G691" s="5"/>
      <c r="H691" s="5"/>
      <c r="I691" s="5"/>
      <c r="J691" s="5"/>
      <c r="K691" s="5"/>
      <c r="L691" s="5"/>
      <c r="M691" s="5"/>
      <c r="N691" s="4"/>
      <c r="O691" s="4"/>
      <c r="P691" s="4"/>
      <c r="Q691" s="5"/>
      <c r="R691" s="5"/>
      <c r="S691" s="5"/>
      <c r="T691" s="5"/>
      <c r="U691" s="5"/>
      <c r="V691" s="82"/>
    </row>
    <row r="692" customFormat="false" ht="13.5" hidden="false" customHeight="true" outlineLevel="0" collapsed="false">
      <c r="A692" s="68"/>
      <c r="B692" s="69"/>
      <c r="C692" s="5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N694" s="4"/>
      <c r="O694" s="4"/>
      <c r="P694" s="4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5" t="s">
        <v>548</v>
      </c>
      <c r="D695" s="86"/>
      <c r="E695" s="81"/>
      <c r="F695" s="5"/>
      <c r="G695" s="5"/>
      <c r="H695" s="5"/>
      <c r="I695" s="5"/>
      <c r="J695" s="5"/>
      <c r="K695" s="5"/>
      <c r="L695" s="5"/>
      <c r="M695" s="5"/>
      <c r="N695" s="4"/>
      <c r="O695" s="4"/>
      <c r="P695" s="4"/>
      <c r="Q695" s="5"/>
      <c r="R695" s="5"/>
      <c r="S695" s="5"/>
      <c r="T695" s="5"/>
      <c r="U695" s="5"/>
      <c r="V695" s="82"/>
    </row>
    <row r="696" customFormat="false" ht="13.5" hidden="false" customHeight="true" outlineLevel="0" collapsed="false">
      <c r="A696" s="68"/>
      <c r="B696" s="69"/>
      <c r="C696" s="5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N698" s="4"/>
      <c r="O698" s="4"/>
      <c r="P698" s="4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5" t="s">
        <v>548</v>
      </c>
      <c r="D699" s="86"/>
      <c r="E699" s="81"/>
      <c r="F699" s="5"/>
      <c r="G699" s="5"/>
      <c r="H699" s="5"/>
      <c r="I699" s="5"/>
      <c r="J699" s="5"/>
      <c r="K699" s="5"/>
      <c r="L699" s="5"/>
      <c r="M699" s="5"/>
      <c r="N699" s="4"/>
      <c r="O699" s="4"/>
      <c r="P699" s="4"/>
      <c r="Q699" s="5"/>
      <c r="R699" s="5"/>
      <c r="S699" s="5"/>
      <c r="T699" s="5"/>
      <c r="U699" s="5"/>
      <c r="V699" s="82"/>
    </row>
    <row r="700" customFormat="false" ht="13.5" hidden="false" customHeight="true" outlineLevel="0" collapsed="false">
      <c r="A700" s="68"/>
      <c r="B700" s="69"/>
      <c r="C700" s="5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N702" s="4"/>
      <c r="O702" s="4"/>
      <c r="P702" s="4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5" t="s">
        <v>548</v>
      </c>
      <c r="D703" s="86"/>
      <c r="E703" s="81"/>
      <c r="F703" s="5"/>
      <c r="G703" s="5"/>
      <c r="H703" s="5"/>
      <c r="I703" s="5"/>
      <c r="J703" s="5"/>
      <c r="K703" s="5"/>
      <c r="L703" s="5"/>
      <c r="M703" s="5"/>
      <c r="N703" s="4"/>
      <c r="O703" s="4"/>
      <c r="P703" s="4"/>
      <c r="Q703" s="5"/>
      <c r="R703" s="5"/>
      <c r="S703" s="5"/>
      <c r="T703" s="5"/>
      <c r="U703" s="5"/>
      <c r="V703" s="82"/>
    </row>
    <row r="704" customFormat="false" ht="13.5" hidden="false" customHeight="true" outlineLevel="0" collapsed="false">
      <c r="A704" s="68"/>
      <c r="B704" s="69"/>
      <c r="C704" s="5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N706" s="4"/>
      <c r="O706" s="4"/>
      <c r="P706" s="4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5" t="s">
        <v>548</v>
      </c>
      <c r="D707" s="86"/>
      <c r="E707" s="81"/>
      <c r="F707" s="5"/>
      <c r="G707" s="5"/>
      <c r="H707" s="5"/>
      <c r="I707" s="5"/>
      <c r="J707" s="5"/>
      <c r="K707" s="5"/>
      <c r="L707" s="5"/>
      <c r="M707" s="5"/>
      <c r="N707" s="4"/>
      <c r="O707" s="4"/>
      <c r="P707" s="4"/>
      <c r="Q707" s="5"/>
      <c r="R707" s="5"/>
      <c r="S707" s="5"/>
      <c r="T707" s="5"/>
      <c r="U707" s="5"/>
      <c r="V707" s="82"/>
    </row>
    <row r="708" customFormat="false" ht="13.5" hidden="false" customHeight="true" outlineLevel="0" collapsed="false">
      <c r="A708" s="68"/>
      <c r="B708" s="69"/>
      <c r="C708" s="5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N710" s="4"/>
      <c r="O710" s="4"/>
      <c r="P710" s="4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5" t="s">
        <v>548</v>
      </c>
      <c r="D711" s="86"/>
      <c r="E711" s="81"/>
      <c r="F711" s="5"/>
      <c r="G711" s="5"/>
      <c r="H711" s="5"/>
      <c r="I711" s="5"/>
      <c r="J711" s="5"/>
      <c r="K711" s="5"/>
      <c r="L711" s="5"/>
      <c r="M711" s="5"/>
      <c r="N711" s="4"/>
      <c r="O711" s="4"/>
      <c r="P711" s="4"/>
      <c r="Q711" s="5"/>
      <c r="R711" s="5"/>
      <c r="S711" s="5"/>
      <c r="T711" s="5"/>
      <c r="U711" s="5"/>
      <c r="V711" s="82"/>
    </row>
    <row r="712" customFormat="false" ht="13.5" hidden="false" customHeight="true" outlineLevel="0" collapsed="false">
      <c r="A712" s="68"/>
      <c r="B712" s="69"/>
      <c r="C712" s="5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N714" s="4"/>
      <c r="O714" s="4"/>
      <c r="P714" s="4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5" t="s">
        <v>548</v>
      </c>
      <c r="D715" s="86"/>
      <c r="E715" s="81"/>
      <c r="F715" s="5"/>
      <c r="G715" s="5"/>
      <c r="H715" s="5"/>
      <c r="I715" s="5"/>
      <c r="J715" s="5"/>
      <c r="K715" s="5"/>
      <c r="L715" s="5"/>
      <c r="M715" s="5"/>
      <c r="N715" s="4"/>
      <c r="O715" s="4"/>
      <c r="P715" s="4"/>
      <c r="Q715" s="5"/>
      <c r="R715" s="5"/>
      <c r="S715" s="5"/>
      <c r="T715" s="5"/>
      <c r="U715" s="5"/>
      <c r="V715" s="82"/>
    </row>
    <row r="716" customFormat="false" ht="13.5" hidden="false" customHeight="true" outlineLevel="0" collapsed="false">
      <c r="A716" s="68"/>
      <c r="B716" s="69"/>
      <c r="C716" s="5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N718" s="4"/>
      <c r="O718" s="4"/>
      <c r="P718" s="4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5" t="s">
        <v>548</v>
      </c>
      <c r="D719" s="86"/>
      <c r="E719" s="81"/>
      <c r="F719" s="5"/>
      <c r="G719" s="5"/>
      <c r="H719" s="5"/>
      <c r="I719" s="5"/>
      <c r="J719" s="5"/>
      <c r="K719" s="5"/>
      <c r="L719" s="5"/>
      <c r="M719" s="5"/>
      <c r="N719" s="4"/>
      <c r="O719" s="4"/>
      <c r="P719" s="4"/>
      <c r="Q719" s="5"/>
      <c r="R719" s="5"/>
      <c r="S719" s="5"/>
      <c r="T719" s="5"/>
      <c r="U719" s="5"/>
      <c r="V719" s="82"/>
    </row>
    <row r="720" customFormat="false" ht="13.5" hidden="false" customHeight="true" outlineLevel="0" collapsed="false">
      <c r="A720" s="68"/>
      <c r="B720" s="69"/>
      <c r="C720" s="5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N722" s="4"/>
      <c r="O722" s="4"/>
      <c r="P722" s="4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5" t="s">
        <v>548</v>
      </c>
      <c r="D723" s="86"/>
      <c r="E723" s="81"/>
      <c r="F723" s="5"/>
      <c r="G723" s="5"/>
      <c r="H723" s="5"/>
      <c r="I723" s="5"/>
      <c r="J723" s="5"/>
      <c r="K723" s="5"/>
      <c r="L723" s="5"/>
      <c r="M723" s="5"/>
      <c r="N723" s="4"/>
      <c r="O723" s="4"/>
      <c r="P723" s="4"/>
      <c r="Q723" s="5"/>
      <c r="R723" s="5"/>
      <c r="S723" s="5"/>
      <c r="T723" s="5"/>
      <c r="U723" s="5"/>
      <c r="V723" s="82"/>
    </row>
    <row r="724" customFormat="false" ht="13.5" hidden="false" customHeight="true" outlineLevel="0" collapsed="false">
      <c r="A724" s="68"/>
      <c r="B724" s="69"/>
      <c r="C724" s="5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N726" s="4"/>
      <c r="O726" s="4"/>
      <c r="P726" s="4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5" t="s">
        <v>548</v>
      </c>
      <c r="D727" s="86"/>
      <c r="E727" s="81"/>
      <c r="F727" s="5"/>
      <c r="G727" s="5"/>
      <c r="H727" s="5"/>
      <c r="I727" s="5"/>
      <c r="J727" s="5"/>
      <c r="K727" s="5"/>
      <c r="L727" s="5"/>
      <c r="M727" s="5"/>
      <c r="N727" s="4"/>
      <c r="O727" s="4"/>
      <c r="P727" s="4"/>
      <c r="Q727" s="5"/>
      <c r="R727" s="5"/>
      <c r="S727" s="5"/>
      <c r="T727" s="5"/>
      <c r="U727" s="5"/>
      <c r="V727" s="82"/>
    </row>
    <row r="728" customFormat="false" ht="13.5" hidden="false" customHeight="true" outlineLevel="0" collapsed="false">
      <c r="A728" s="68"/>
      <c r="B728" s="69"/>
      <c r="C728" s="5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N730" s="4"/>
      <c r="O730" s="4"/>
      <c r="P730" s="4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5" t="s">
        <v>548</v>
      </c>
      <c r="D731" s="86"/>
      <c r="E731" s="81"/>
      <c r="F731" s="5"/>
      <c r="G731" s="5"/>
      <c r="H731" s="5"/>
      <c r="I731" s="5"/>
      <c r="J731" s="5"/>
      <c r="K731" s="5"/>
      <c r="L731" s="5"/>
      <c r="M731" s="5"/>
      <c r="N731" s="4"/>
      <c r="O731" s="4"/>
      <c r="P731" s="4"/>
      <c r="Q731" s="5"/>
      <c r="R731" s="5"/>
      <c r="S731" s="5"/>
      <c r="T731" s="5"/>
      <c r="U731" s="5"/>
      <c r="V731" s="82"/>
    </row>
    <row r="732" customFormat="false" ht="13.5" hidden="false" customHeight="true" outlineLevel="0" collapsed="false">
      <c r="A732" s="68"/>
      <c r="B732" s="69"/>
      <c r="C732" s="5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N734" s="4"/>
      <c r="O734" s="4"/>
      <c r="P734" s="4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5" t="s">
        <v>548</v>
      </c>
      <c r="D735" s="86"/>
      <c r="E735" s="81"/>
      <c r="F735" s="5"/>
      <c r="G735" s="5"/>
      <c r="H735" s="5"/>
      <c r="I735" s="5"/>
      <c r="J735" s="5"/>
      <c r="K735" s="5"/>
      <c r="L735" s="5"/>
      <c r="M735" s="5"/>
      <c r="N735" s="4"/>
      <c r="O735" s="4"/>
      <c r="P735" s="4"/>
      <c r="Q735" s="5"/>
      <c r="R735" s="5"/>
      <c r="S735" s="5"/>
      <c r="T735" s="5"/>
      <c r="U735" s="5"/>
      <c r="V735" s="82"/>
    </row>
    <row r="736" customFormat="false" ht="13.5" hidden="false" customHeight="true" outlineLevel="0" collapsed="false">
      <c r="A736" s="68"/>
      <c r="B736" s="69"/>
      <c r="C736" s="5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N738" s="4"/>
      <c r="O738" s="4"/>
      <c r="P738" s="4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5" t="s">
        <v>548</v>
      </c>
      <c r="D739" s="86"/>
      <c r="E739" s="81"/>
      <c r="F739" s="5"/>
      <c r="G739" s="5"/>
      <c r="H739" s="5"/>
      <c r="I739" s="5"/>
      <c r="J739" s="5"/>
      <c r="K739" s="5"/>
      <c r="L739" s="5"/>
      <c r="M739" s="5"/>
      <c r="N739" s="4"/>
      <c r="O739" s="4"/>
      <c r="P739" s="4"/>
      <c r="Q739" s="5"/>
      <c r="R739" s="5"/>
      <c r="S739" s="5"/>
      <c r="T739" s="5"/>
      <c r="U739" s="5"/>
      <c r="V739" s="82"/>
    </row>
    <row r="740" customFormat="false" ht="13.5" hidden="false" customHeight="true" outlineLevel="0" collapsed="false">
      <c r="A740" s="68"/>
      <c r="B740" s="69"/>
      <c r="C740" s="5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N742" s="4"/>
      <c r="O742" s="4"/>
      <c r="P742" s="4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5" t="s">
        <v>548</v>
      </c>
      <c r="D743" s="86"/>
      <c r="E743" s="81"/>
      <c r="F743" s="5"/>
      <c r="G743" s="5"/>
      <c r="H743" s="5"/>
      <c r="I743" s="5"/>
      <c r="J743" s="5"/>
      <c r="K743" s="5"/>
      <c r="L743" s="5"/>
      <c r="M743" s="5"/>
      <c r="N743" s="4"/>
      <c r="O743" s="4"/>
      <c r="P743" s="4"/>
      <c r="Q743" s="5"/>
      <c r="R743" s="5"/>
      <c r="S743" s="5"/>
      <c r="T743" s="5"/>
      <c r="U743" s="5"/>
      <c r="V743" s="82"/>
    </row>
    <row r="744" customFormat="false" ht="13.5" hidden="false" customHeight="true" outlineLevel="0" collapsed="false">
      <c r="A744" s="68"/>
      <c r="B744" s="69"/>
      <c r="C744" s="5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N746" s="4"/>
      <c r="O746" s="4"/>
      <c r="P746" s="4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5" t="s">
        <v>548</v>
      </c>
      <c r="D747" s="86"/>
      <c r="E747" s="81"/>
      <c r="F747" s="5"/>
      <c r="G747" s="5"/>
      <c r="H747" s="5"/>
      <c r="I747" s="5"/>
      <c r="J747" s="5"/>
      <c r="K747" s="5"/>
      <c r="L747" s="5"/>
      <c r="M747" s="5"/>
      <c r="N747" s="4"/>
      <c r="O747" s="4"/>
      <c r="P747" s="4"/>
      <c r="Q747" s="5"/>
      <c r="R747" s="5"/>
      <c r="S747" s="5"/>
      <c r="T747" s="5"/>
      <c r="U747" s="5"/>
      <c r="V747" s="82"/>
    </row>
    <row r="748" customFormat="false" ht="13.5" hidden="false" customHeight="true" outlineLevel="0" collapsed="false">
      <c r="A748" s="68"/>
      <c r="B748" s="69"/>
      <c r="C748" s="5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N750" s="4"/>
      <c r="O750" s="4"/>
      <c r="P750" s="4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5" t="s">
        <v>548</v>
      </c>
      <c r="D751" s="86"/>
      <c r="E751" s="81"/>
      <c r="F751" s="5"/>
      <c r="G751" s="5"/>
      <c r="H751" s="5"/>
      <c r="I751" s="5"/>
      <c r="J751" s="5"/>
      <c r="K751" s="5"/>
      <c r="L751" s="5"/>
      <c r="M751" s="5"/>
      <c r="N751" s="4"/>
      <c r="O751" s="4"/>
      <c r="P751" s="4"/>
      <c r="Q751" s="5"/>
      <c r="R751" s="5"/>
      <c r="S751" s="5"/>
      <c r="T751" s="5"/>
      <c r="U751" s="5"/>
      <c r="V751" s="82"/>
    </row>
    <row r="752" customFormat="false" ht="13.5" hidden="false" customHeight="true" outlineLevel="0" collapsed="false">
      <c r="A752" s="68"/>
      <c r="B752" s="69"/>
      <c r="C752" s="5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N754" s="4"/>
      <c r="O754" s="4"/>
      <c r="P754" s="4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5" t="s">
        <v>548</v>
      </c>
      <c r="D755" s="86"/>
      <c r="E755" s="81"/>
      <c r="F755" s="5"/>
      <c r="G755" s="5"/>
      <c r="H755" s="5"/>
      <c r="I755" s="5"/>
      <c r="J755" s="5"/>
      <c r="K755" s="5"/>
      <c r="L755" s="5"/>
      <c r="M755" s="5"/>
      <c r="N755" s="4"/>
      <c r="O755" s="4"/>
      <c r="P755" s="4"/>
      <c r="Q755" s="5"/>
      <c r="R755" s="5"/>
      <c r="S755" s="5"/>
      <c r="T755" s="5"/>
      <c r="U755" s="5"/>
      <c r="V755" s="82"/>
    </row>
    <row r="756" customFormat="false" ht="13.5" hidden="false" customHeight="true" outlineLevel="0" collapsed="false">
      <c r="A756" s="68"/>
      <c r="B756" s="69"/>
      <c r="C756" s="5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N758" s="4"/>
      <c r="O758" s="4"/>
      <c r="P758" s="4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5" t="s">
        <v>548</v>
      </c>
      <c r="D759" s="86"/>
      <c r="E759" s="81"/>
      <c r="F759" s="5"/>
      <c r="G759" s="5"/>
      <c r="H759" s="5"/>
      <c r="I759" s="5"/>
      <c r="J759" s="5"/>
      <c r="K759" s="5"/>
      <c r="L759" s="5"/>
      <c r="M759" s="5"/>
      <c r="N759" s="4"/>
      <c r="O759" s="4"/>
      <c r="P759" s="4"/>
      <c r="Q759" s="5"/>
      <c r="R759" s="5"/>
      <c r="S759" s="5"/>
      <c r="T759" s="5"/>
      <c r="U759" s="5"/>
      <c r="V759" s="82"/>
    </row>
    <row r="760" customFormat="false" ht="13.5" hidden="false" customHeight="true" outlineLevel="0" collapsed="false">
      <c r="A760" s="68"/>
      <c r="B760" s="69"/>
      <c r="C760" s="5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N762" s="4"/>
      <c r="O762" s="4"/>
      <c r="P762" s="4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5" t="s">
        <v>548</v>
      </c>
      <c r="D763" s="86"/>
      <c r="E763" s="81"/>
      <c r="F763" s="5"/>
      <c r="G763" s="5"/>
      <c r="H763" s="5"/>
      <c r="I763" s="5"/>
      <c r="J763" s="5"/>
      <c r="K763" s="5"/>
      <c r="L763" s="5"/>
      <c r="M763" s="5"/>
      <c r="N763" s="4"/>
      <c r="O763" s="4"/>
      <c r="P763" s="4"/>
      <c r="Q763" s="5"/>
      <c r="R763" s="5"/>
      <c r="S763" s="5"/>
      <c r="T763" s="5"/>
      <c r="U763" s="5"/>
      <c r="V763" s="82"/>
    </row>
    <row r="764" customFormat="false" ht="13.5" hidden="false" customHeight="true" outlineLevel="0" collapsed="false">
      <c r="A764" s="68"/>
      <c r="B764" s="69"/>
      <c r="C764" s="5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N766" s="4"/>
      <c r="O766" s="4"/>
      <c r="P766" s="4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5" t="s">
        <v>548</v>
      </c>
      <c r="D767" s="86"/>
      <c r="E767" s="81"/>
      <c r="F767" s="5"/>
      <c r="G767" s="5"/>
      <c r="H767" s="5"/>
      <c r="I767" s="5"/>
      <c r="J767" s="5"/>
      <c r="K767" s="5"/>
      <c r="L767" s="5"/>
      <c r="M767" s="5"/>
      <c r="N767" s="4"/>
      <c r="O767" s="4"/>
      <c r="P767" s="4"/>
      <c r="Q767" s="5"/>
      <c r="R767" s="5"/>
      <c r="S767" s="5"/>
      <c r="T767" s="5"/>
      <c r="U767" s="5"/>
      <c r="V767" s="82"/>
    </row>
    <row r="768" customFormat="false" ht="13.5" hidden="false" customHeight="true" outlineLevel="0" collapsed="false">
      <c r="A768" s="68"/>
      <c r="B768" s="69"/>
      <c r="C768" s="5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N770" s="4"/>
      <c r="O770" s="4"/>
      <c r="P770" s="4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5" t="s">
        <v>548</v>
      </c>
      <c r="D771" s="86"/>
      <c r="E771" s="81"/>
      <c r="F771" s="5"/>
      <c r="G771" s="5"/>
      <c r="H771" s="5"/>
      <c r="I771" s="5"/>
      <c r="J771" s="5"/>
      <c r="K771" s="5"/>
      <c r="L771" s="5"/>
      <c r="M771" s="5"/>
      <c r="N771" s="4"/>
      <c r="O771" s="4"/>
      <c r="P771" s="4"/>
      <c r="Q771" s="5"/>
      <c r="R771" s="5"/>
      <c r="S771" s="5"/>
      <c r="T771" s="5"/>
      <c r="U771" s="5"/>
      <c r="V771" s="82"/>
    </row>
    <row r="772" customFormat="false" ht="13.5" hidden="false" customHeight="true" outlineLevel="0" collapsed="false">
      <c r="A772" s="68"/>
      <c r="B772" s="69"/>
      <c r="C772" s="5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N774" s="4"/>
      <c r="O774" s="4"/>
      <c r="P774" s="4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5" t="s">
        <v>548</v>
      </c>
      <c r="D775" s="86"/>
      <c r="E775" s="81"/>
      <c r="F775" s="5"/>
      <c r="G775" s="5"/>
      <c r="H775" s="5"/>
      <c r="I775" s="5"/>
      <c r="J775" s="5"/>
      <c r="K775" s="5"/>
      <c r="L775" s="5"/>
      <c r="M775" s="5"/>
      <c r="N775" s="4"/>
      <c r="O775" s="4"/>
      <c r="P775" s="4"/>
      <c r="Q775" s="5"/>
      <c r="R775" s="5"/>
      <c r="S775" s="5"/>
      <c r="T775" s="5"/>
      <c r="U775" s="5"/>
      <c r="V775" s="82"/>
    </row>
    <row r="776" customFormat="false" ht="13.5" hidden="false" customHeight="true" outlineLevel="0" collapsed="false">
      <c r="A776" s="68"/>
      <c r="B776" s="69"/>
      <c r="C776" s="5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N778" s="4"/>
      <c r="O778" s="4"/>
      <c r="P778" s="4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5" t="s">
        <v>548</v>
      </c>
      <c r="D779" s="86"/>
      <c r="E779" s="81"/>
      <c r="F779" s="5"/>
      <c r="G779" s="5"/>
      <c r="H779" s="5"/>
      <c r="I779" s="5"/>
      <c r="J779" s="5"/>
      <c r="K779" s="5"/>
      <c r="L779" s="5"/>
      <c r="M779" s="5"/>
      <c r="N779" s="4"/>
      <c r="O779" s="4"/>
      <c r="P779" s="4"/>
      <c r="Q779" s="5"/>
      <c r="R779" s="5"/>
      <c r="S779" s="5"/>
      <c r="T779" s="5"/>
      <c r="U779" s="5"/>
      <c r="V779" s="82"/>
    </row>
    <row r="780" customFormat="false" ht="13.5" hidden="false" customHeight="true" outlineLevel="0" collapsed="false">
      <c r="A780" s="68"/>
      <c r="B780" s="69"/>
      <c r="C780" s="5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N782" s="4"/>
      <c r="O782" s="4"/>
      <c r="P782" s="4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5" t="s">
        <v>548</v>
      </c>
      <c r="D783" s="86"/>
      <c r="E783" s="81"/>
      <c r="F783" s="5"/>
      <c r="G783" s="5"/>
      <c r="H783" s="5"/>
      <c r="I783" s="5"/>
      <c r="J783" s="5"/>
      <c r="K783" s="5"/>
      <c r="L783" s="5"/>
      <c r="M783" s="5"/>
      <c r="N783" s="4"/>
      <c r="O783" s="4"/>
      <c r="P783" s="4"/>
      <c r="Q783" s="5"/>
      <c r="R783" s="5"/>
      <c r="S783" s="5"/>
      <c r="T783" s="5"/>
      <c r="U783" s="5"/>
      <c r="V783" s="82"/>
    </row>
    <row r="784" customFormat="false" ht="13.5" hidden="false" customHeight="true" outlineLevel="0" collapsed="false">
      <c r="A784" s="68"/>
      <c r="B784" s="69"/>
      <c r="C784" s="5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N786" s="4"/>
      <c r="O786" s="4"/>
      <c r="P786" s="4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5" t="s">
        <v>548</v>
      </c>
      <c r="D787" s="86"/>
      <c r="E787" s="81"/>
      <c r="F787" s="5"/>
      <c r="G787" s="5"/>
      <c r="H787" s="5"/>
      <c r="I787" s="5"/>
      <c r="J787" s="5"/>
      <c r="K787" s="5"/>
      <c r="L787" s="5"/>
      <c r="M787" s="5"/>
      <c r="N787" s="4"/>
      <c r="O787" s="4"/>
      <c r="P787" s="4"/>
      <c r="Q787" s="5"/>
      <c r="R787" s="5"/>
      <c r="S787" s="5"/>
      <c r="T787" s="5"/>
      <c r="U787" s="5"/>
      <c r="V787" s="82"/>
    </row>
    <row r="788" customFormat="false" ht="13.5" hidden="false" customHeight="true" outlineLevel="0" collapsed="false">
      <c r="A788" s="68"/>
      <c r="B788" s="69"/>
      <c r="C788" s="5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N790" s="4"/>
      <c r="O790" s="4"/>
      <c r="P790" s="4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5" t="s">
        <v>548</v>
      </c>
      <c r="D791" s="86"/>
      <c r="E791" s="81"/>
      <c r="F791" s="5"/>
      <c r="G791" s="5"/>
      <c r="H791" s="5"/>
      <c r="I791" s="5"/>
      <c r="J791" s="5"/>
      <c r="K791" s="5"/>
      <c r="L791" s="5"/>
      <c r="M791" s="5"/>
      <c r="N791" s="4"/>
      <c r="O791" s="4"/>
      <c r="P791" s="4"/>
      <c r="Q791" s="5"/>
      <c r="R791" s="5"/>
      <c r="S791" s="5"/>
      <c r="T791" s="5"/>
      <c r="U791" s="5"/>
      <c r="V791" s="82"/>
    </row>
    <row r="792" customFormat="false" ht="13.5" hidden="false" customHeight="true" outlineLevel="0" collapsed="false">
      <c r="A792" s="68"/>
      <c r="B792" s="69"/>
      <c r="C792" s="5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N794" s="4"/>
      <c r="O794" s="4"/>
      <c r="P794" s="4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5" t="s">
        <v>548</v>
      </c>
      <c r="D795" s="86"/>
      <c r="E795" s="81"/>
      <c r="F795" s="5"/>
      <c r="G795" s="5"/>
      <c r="H795" s="5"/>
      <c r="I795" s="5"/>
      <c r="J795" s="5"/>
      <c r="K795" s="5"/>
      <c r="L795" s="5"/>
      <c r="M795" s="5"/>
      <c r="N795" s="4"/>
      <c r="O795" s="4"/>
      <c r="P795" s="4"/>
      <c r="Q795" s="5"/>
      <c r="R795" s="5"/>
      <c r="S795" s="5"/>
      <c r="T795" s="5"/>
      <c r="U795" s="5"/>
      <c r="V795" s="82"/>
    </row>
    <row r="796" customFormat="false" ht="13.5" hidden="false" customHeight="true" outlineLevel="0" collapsed="false">
      <c r="A796" s="68"/>
      <c r="B796" s="69"/>
      <c r="C796" s="5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N798" s="4"/>
      <c r="O798" s="4"/>
      <c r="P798" s="4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5" t="s">
        <v>548</v>
      </c>
      <c r="D799" s="86"/>
      <c r="E799" s="81"/>
      <c r="F799" s="5"/>
      <c r="G799" s="5"/>
      <c r="H799" s="5"/>
      <c r="I799" s="5"/>
      <c r="J799" s="5"/>
      <c r="K799" s="5"/>
      <c r="L799" s="5"/>
      <c r="M799" s="5"/>
      <c r="N799" s="4"/>
      <c r="O799" s="4"/>
      <c r="P799" s="4"/>
      <c r="Q799" s="5"/>
      <c r="R799" s="5"/>
      <c r="S799" s="5"/>
      <c r="T799" s="5"/>
      <c r="U799" s="5"/>
      <c r="V799" s="82"/>
    </row>
    <row r="800" customFormat="false" ht="13.5" hidden="false" customHeight="true" outlineLevel="0" collapsed="false">
      <c r="A800" s="68"/>
      <c r="B800" s="69"/>
      <c r="C800" s="5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N802" s="4"/>
      <c r="O802" s="4"/>
      <c r="P802" s="4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5" t="s">
        <v>548</v>
      </c>
      <c r="D803" s="86"/>
      <c r="E803" s="81"/>
      <c r="F803" s="5"/>
      <c r="G803" s="5"/>
      <c r="H803" s="5"/>
      <c r="I803" s="5"/>
      <c r="J803" s="5"/>
      <c r="K803" s="5"/>
      <c r="L803" s="5"/>
      <c r="M803" s="5"/>
      <c r="N803" s="4"/>
      <c r="O803" s="4"/>
      <c r="P803" s="4"/>
      <c r="Q803" s="5"/>
      <c r="R803" s="5"/>
      <c r="S803" s="5"/>
      <c r="T803" s="5"/>
      <c r="U803" s="5"/>
      <c r="V803" s="82"/>
    </row>
    <row r="804" customFormat="false" ht="13.5" hidden="false" customHeight="true" outlineLevel="0" collapsed="false">
      <c r="A804" s="68"/>
      <c r="B804" s="69"/>
      <c r="C804" s="5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N806" s="4"/>
      <c r="O806" s="4"/>
      <c r="P806" s="4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5" t="s">
        <v>548</v>
      </c>
      <c r="D807" s="86"/>
      <c r="E807" s="81"/>
      <c r="F807" s="5"/>
      <c r="G807" s="5"/>
      <c r="H807" s="5"/>
      <c r="I807" s="5"/>
      <c r="J807" s="5"/>
      <c r="K807" s="5"/>
      <c r="L807" s="5"/>
      <c r="M807" s="5"/>
      <c r="N807" s="4"/>
      <c r="O807" s="4"/>
      <c r="P807" s="4"/>
      <c r="Q807" s="5"/>
      <c r="R807" s="5"/>
      <c r="S807" s="5"/>
      <c r="T807" s="5"/>
      <c r="U807" s="5"/>
      <c r="V807" s="82"/>
    </row>
    <row r="808" customFormat="false" ht="13.5" hidden="false" customHeight="true" outlineLevel="0" collapsed="false">
      <c r="A808" s="68"/>
      <c r="B808" s="69"/>
      <c r="C808" s="5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N810" s="4"/>
      <c r="O810" s="4"/>
      <c r="P810" s="4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5" t="s">
        <v>548</v>
      </c>
      <c r="D811" s="86"/>
      <c r="E811" s="81"/>
      <c r="F811" s="5"/>
      <c r="G811" s="5"/>
      <c r="H811" s="5"/>
      <c r="I811" s="5"/>
      <c r="J811" s="5"/>
      <c r="K811" s="5"/>
      <c r="L811" s="5"/>
      <c r="M811" s="5"/>
      <c r="N811" s="4"/>
      <c r="O811" s="4"/>
      <c r="P811" s="4"/>
      <c r="Q811" s="5"/>
      <c r="R811" s="5"/>
      <c r="S811" s="5"/>
      <c r="T811" s="5"/>
      <c r="U811" s="5"/>
      <c r="V811" s="82"/>
    </row>
    <row r="812" customFormat="false" ht="13.5" hidden="false" customHeight="true" outlineLevel="0" collapsed="false">
      <c r="A812" s="68"/>
      <c r="B812" s="69"/>
      <c r="C812" s="5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N814" s="4"/>
      <c r="O814" s="4"/>
      <c r="P814" s="4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5" t="s">
        <v>548</v>
      </c>
      <c r="D815" s="86"/>
      <c r="E815" s="81"/>
      <c r="F815" s="5"/>
      <c r="G815" s="5"/>
      <c r="H815" s="5"/>
      <c r="I815" s="5"/>
      <c r="J815" s="5"/>
      <c r="K815" s="5"/>
      <c r="L815" s="5"/>
      <c r="M815" s="5"/>
      <c r="N815" s="4"/>
      <c r="O815" s="4"/>
      <c r="P815" s="4"/>
      <c r="Q815" s="5"/>
      <c r="R815" s="5"/>
      <c r="S815" s="5"/>
      <c r="T815" s="5"/>
      <c r="U815" s="5"/>
      <c r="V815" s="82"/>
    </row>
    <row r="816" customFormat="false" ht="13.5" hidden="false" customHeight="true" outlineLevel="0" collapsed="false">
      <c r="A816" s="68"/>
      <c r="B816" s="69"/>
      <c r="C816" s="5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39" t="str">
        <f aca="false">IFERROR((N815-N814)/N814,"")</f>
        <v/>
      </c>
      <c r="O816" s="39" t="str">
        <f aca="false">IFERROR((O815-O814)/O814,"")</f>
        <v/>
      </c>
      <c r="P816" s="39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85"/>
      <c r="E818" s="81"/>
      <c r="F818" s="70"/>
      <c r="G818" s="70"/>
      <c r="H818" s="70"/>
      <c r="I818" s="70"/>
      <c r="J818" s="70"/>
      <c r="K818" s="70"/>
      <c r="L818" s="70"/>
      <c r="M818" s="70"/>
      <c r="N818" s="4"/>
      <c r="O818" s="4"/>
      <c r="P818" s="4"/>
      <c r="Q818" s="70"/>
      <c r="R818" s="70"/>
      <c r="S818" s="70"/>
      <c r="T818" s="70"/>
      <c r="U818" s="70"/>
      <c r="V818" s="84"/>
    </row>
    <row r="819" customFormat="false" ht="13.5" hidden="false" customHeight="true" outlineLevel="0" collapsed="false">
      <c r="A819" s="68"/>
      <c r="B819" s="69"/>
      <c r="C819" s="5" t="s">
        <v>548</v>
      </c>
      <c r="D819" s="86"/>
      <c r="E819" s="81"/>
      <c r="F819" s="5"/>
      <c r="G819" s="5"/>
      <c r="H819" s="5"/>
      <c r="I819" s="5"/>
      <c r="J819" s="5"/>
      <c r="K819" s="5"/>
      <c r="L819" s="5"/>
      <c r="M819" s="5"/>
      <c r="N819" s="4"/>
      <c r="O819" s="4"/>
      <c r="P819" s="4"/>
      <c r="Q819" s="5"/>
      <c r="R819" s="5"/>
      <c r="S819" s="5"/>
      <c r="T819" s="5"/>
      <c r="U819" s="5"/>
      <c r="V819" s="82"/>
    </row>
    <row r="820" customFormat="false" ht="13.5" hidden="false" customHeight="true" outlineLevel="0" collapsed="false">
      <c r="A820" s="68"/>
      <c r="B820" s="69"/>
      <c r="C820" s="5" t="s">
        <v>549</v>
      </c>
      <c r="D820" s="86"/>
      <c r="E820" s="81"/>
      <c r="F820" s="73" t="str">
        <f aca="false">IFERROR((F819-F818)/F818,"")</f>
        <v/>
      </c>
      <c r="G820" s="73" t="str">
        <f aca="false">IFERROR((G819-G818)/G818,"")</f>
        <v/>
      </c>
      <c r="H820" s="73" t="str">
        <f aca="false">IFERROR((H819-H818)/H818,"")</f>
        <v/>
      </c>
      <c r="I820" s="73" t="str">
        <f aca="false">IFERROR((I819-I818)/I818,"")</f>
        <v/>
      </c>
      <c r="J820" s="73" t="str">
        <f aca="false">IFERROR((J819-J818)/J818,"")</f>
        <v/>
      </c>
      <c r="K820" s="73" t="str">
        <f aca="false">IFERROR((K819-K818)/K818,"")</f>
        <v/>
      </c>
      <c r="L820" s="73" t="str">
        <f aca="false">IFERROR((L819-L818)/L818,"")</f>
        <v/>
      </c>
      <c r="M820" s="73" t="str">
        <f aca="false">IFERROR((M819-M818)/M818,"")</f>
        <v/>
      </c>
      <c r="N820" s="39" t="str">
        <f aca="false">IFERROR((N819-N818)/N818,"")</f>
        <v/>
      </c>
      <c r="O820" s="39" t="str">
        <f aca="false">IFERROR((O819-O818)/O818,"")</f>
        <v/>
      </c>
      <c r="P820" s="39" t="str">
        <f aca="false">IFERROR((P819-P818)/P818,"")</f>
        <v/>
      </c>
      <c r="Q820" s="73" t="str">
        <f aca="false">IFERROR((Q819-Q818)/Q818,"")</f>
        <v/>
      </c>
      <c r="R820" s="73" t="str">
        <f aca="false">IFERROR((R819-R818)/R818,"")</f>
        <v/>
      </c>
      <c r="S820" s="73" t="str">
        <f aca="false">IFERROR((S819-S818)/S818,"")</f>
        <v/>
      </c>
      <c r="T820" s="73" t="str">
        <f aca="false">IFERROR((T819-T818)/T818,"")</f>
        <v/>
      </c>
      <c r="U820" s="73" t="str">
        <f aca="false">IFERROR((U819-U818)/U818,"")</f>
        <v/>
      </c>
      <c r="V820" s="74" t="str">
        <f aca="false">IFERROR((V819-V818)/V818,"")</f>
        <v/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87"/>
      <c r="E821" s="81"/>
      <c r="F821" s="76" t="str">
        <f aca="false">IFERROR(SQRT(2*(F819-F818)^2/(F819+F818)),"")</f>
        <v/>
      </c>
      <c r="G821" s="76" t="str">
        <f aca="false">IFERROR(SQRT(2*(G819-G818)^2/(G819+G818)),"")</f>
        <v/>
      </c>
      <c r="H821" s="76" t="str">
        <f aca="false">IFERROR(SQRT(2*(H819-H818)^2/(H819+H818)),"")</f>
        <v/>
      </c>
      <c r="I821" s="76" t="str">
        <f aca="false">IFERROR(SQRT(2*(I819-I818)^2/(I819+I818)),"")</f>
        <v/>
      </c>
      <c r="J821" s="76" t="str">
        <f aca="false">IFERROR(SQRT(2*(J819-J818)^2/(J819+J818)),"")</f>
        <v/>
      </c>
      <c r="K821" s="76" t="str">
        <f aca="false">IFERROR(SQRT(2*(K819-K818)^2/(K819+K818)),"")</f>
        <v/>
      </c>
      <c r="L821" s="76" t="str">
        <f aca="false">IFERROR(SQRT(2*(L819-L818)^2/(L819+L818)),"")</f>
        <v/>
      </c>
      <c r="M821" s="76" t="str">
        <f aca="false">IFERROR(SQRT(2*(M819-M818)^2/(M819+M818)),"")</f>
        <v/>
      </c>
      <c r="N821" s="83" t="str">
        <f aca="false">IFERROR(SQRT(2*(N819-N818)^2/(N819+N818)),"")</f>
        <v/>
      </c>
      <c r="O821" s="83" t="str">
        <f aca="false">IFERROR(SQRT(2*(O819-O818)^2/(O819+O818)),"")</f>
        <v/>
      </c>
      <c r="P821" s="83" t="str">
        <f aca="false">IFERROR(SQRT(2*(P819-P818)^2/(P819+P818)),"")</f>
        <v/>
      </c>
      <c r="Q821" s="76" t="str">
        <f aca="false">IFERROR(SQRT(2*(Q819-Q818)^2/(Q819+Q818)),"")</f>
        <v/>
      </c>
      <c r="R821" s="76" t="str">
        <f aca="false">IFERROR(SQRT(2*(R819-R818)^2/(R819+R818)),"")</f>
        <v/>
      </c>
      <c r="S821" s="76" t="str">
        <f aca="false">IFERROR(SQRT(2*(S819-S818)^2/(S819+S818)),"")</f>
        <v/>
      </c>
      <c r="T821" s="76" t="str">
        <f aca="false">IFERROR(SQRT(2*(T819-T818)^2/(T819+T818)),"")</f>
        <v/>
      </c>
      <c r="U821" s="76" t="str">
        <f aca="false">IFERROR(SQRT(2*(U819-U818)^2/(U819+U818)),"")</f>
        <v/>
      </c>
      <c r="V821" s="78" t="str">
        <f aca="false">IFERROR(SQRT(2*(V819-V818)^2/(V819+V818)),"")</f>
        <v/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N822" s="4"/>
      <c r="O822" s="4"/>
      <c r="P822" s="4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5" t="s">
        <v>548</v>
      </c>
      <c r="D823" s="86"/>
      <c r="E823" s="81"/>
      <c r="F823" s="5"/>
      <c r="G823" s="5"/>
      <c r="H823" s="5"/>
      <c r="I823" s="5"/>
      <c r="J823" s="5"/>
      <c r="K823" s="5"/>
      <c r="L823" s="5"/>
      <c r="M823" s="5"/>
      <c r="N823" s="4"/>
      <c r="O823" s="4"/>
      <c r="P823" s="4"/>
      <c r="Q823" s="5"/>
      <c r="R823" s="5"/>
      <c r="S823" s="5"/>
      <c r="T823" s="5"/>
      <c r="U823" s="5"/>
      <c r="V823" s="82"/>
    </row>
    <row r="824" customFormat="false" ht="13.5" hidden="false" customHeight="true" outlineLevel="0" collapsed="false">
      <c r="A824" s="68"/>
      <c r="B824" s="69"/>
      <c r="C824" s="5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N826" s="4"/>
      <c r="O826" s="4"/>
      <c r="P826" s="4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5" t="s">
        <v>548</v>
      </c>
      <c r="D827" s="86"/>
      <c r="E827" s="81"/>
      <c r="F827" s="5"/>
      <c r="G827" s="5"/>
      <c r="H827" s="5"/>
      <c r="I827" s="5"/>
      <c r="J827" s="5"/>
      <c r="K827" s="5"/>
      <c r="L827" s="5"/>
      <c r="M827" s="5"/>
      <c r="N827" s="4"/>
      <c r="O827" s="4"/>
      <c r="P827" s="4"/>
      <c r="Q827" s="5"/>
      <c r="R827" s="5"/>
      <c r="S827" s="5"/>
      <c r="T827" s="5"/>
      <c r="U827" s="5"/>
      <c r="V827" s="82"/>
    </row>
    <row r="828" customFormat="false" ht="13.5" hidden="false" customHeight="true" outlineLevel="0" collapsed="false">
      <c r="A828" s="68"/>
      <c r="B828" s="69"/>
      <c r="C828" s="5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N830" s="4"/>
      <c r="O830" s="4"/>
      <c r="P830" s="4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5" t="s">
        <v>548</v>
      </c>
      <c r="D831" s="86"/>
      <c r="E831" s="81"/>
      <c r="F831" s="5"/>
      <c r="G831" s="5"/>
      <c r="H831" s="5"/>
      <c r="I831" s="5"/>
      <c r="J831" s="5"/>
      <c r="K831" s="5"/>
      <c r="L831" s="5"/>
      <c r="M831" s="5"/>
      <c r="N831" s="4"/>
      <c r="O831" s="4"/>
      <c r="P831" s="4"/>
      <c r="Q831" s="5"/>
      <c r="R831" s="5"/>
      <c r="S831" s="5"/>
      <c r="T831" s="5"/>
      <c r="U831" s="5"/>
      <c r="V831" s="82"/>
    </row>
    <row r="832" customFormat="false" ht="13.5" hidden="false" customHeight="true" outlineLevel="0" collapsed="false">
      <c r="A832" s="68"/>
      <c r="B832" s="69"/>
      <c r="C832" s="5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N834" s="4"/>
      <c r="O834" s="4"/>
      <c r="P834" s="4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5" t="s">
        <v>548</v>
      </c>
      <c r="D835" s="86"/>
      <c r="E835" s="81"/>
      <c r="F835" s="5"/>
      <c r="G835" s="5"/>
      <c r="H835" s="5"/>
      <c r="I835" s="5"/>
      <c r="J835" s="5"/>
      <c r="K835" s="5"/>
      <c r="L835" s="5"/>
      <c r="M835" s="5"/>
      <c r="N835" s="4"/>
      <c r="O835" s="4"/>
      <c r="P835" s="4"/>
      <c r="Q835" s="5"/>
      <c r="R835" s="5"/>
      <c r="S835" s="5"/>
      <c r="T835" s="5"/>
      <c r="U835" s="5"/>
      <c r="V835" s="82"/>
    </row>
    <row r="836" customFormat="false" ht="13.5" hidden="false" customHeight="true" outlineLevel="0" collapsed="false">
      <c r="A836" s="68"/>
      <c r="B836" s="69"/>
      <c r="C836" s="5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N838" s="4"/>
      <c r="O838" s="4"/>
      <c r="P838" s="4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5" t="s">
        <v>548</v>
      </c>
      <c r="D839" s="86"/>
      <c r="E839" s="81"/>
      <c r="F839" s="5"/>
      <c r="G839" s="5"/>
      <c r="H839" s="5"/>
      <c r="I839" s="5"/>
      <c r="J839" s="5"/>
      <c r="K839" s="5"/>
      <c r="L839" s="5"/>
      <c r="M839" s="5"/>
      <c r="N839" s="4"/>
      <c r="O839" s="4"/>
      <c r="P839" s="4"/>
      <c r="Q839" s="5"/>
      <c r="R839" s="5"/>
      <c r="S839" s="5"/>
      <c r="T839" s="5"/>
      <c r="U839" s="5"/>
      <c r="V839" s="82"/>
    </row>
    <row r="840" customFormat="false" ht="13.5" hidden="false" customHeight="true" outlineLevel="0" collapsed="false">
      <c r="A840" s="68"/>
      <c r="B840" s="69"/>
      <c r="C840" s="5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N842" s="4"/>
      <c r="O842" s="4"/>
      <c r="P842" s="4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5" t="s">
        <v>548</v>
      </c>
      <c r="D843" s="86"/>
      <c r="E843" s="81"/>
      <c r="F843" s="5"/>
      <c r="G843" s="5"/>
      <c r="H843" s="5"/>
      <c r="I843" s="5"/>
      <c r="J843" s="5"/>
      <c r="K843" s="5"/>
      <c r="L843" s="5"/>
      <c r="M843" s="5"/>
      <c r="N843" s="4"/>
      <c r="O843" s="4"/>
      <c r="P843" s="4"/>
      <c r="Q843" s="5"/>
      <c r="R843" s="5"/>
      <c r="S843" s="5"/>
      <c r="T843" s="5"/>
      <c r="U843" s="5"/>
      <c r="V843" s="82"/>
    </row>
    <row r="844" customFormat="false" ht="13.5" hidden="false" customHeight="true" outlineLevel="0" collapsed="false">
      <c r="A844" s="68"/>
      <c r="B844" s="69"/>
      <c r="C844" s="5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N846" s="4"/>
      <c r="O846" s="4"/>
      <c r="P846" s="4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5" t="s">
        <v>548</v>
      </c>
      <c r="D847" s="86"/>
      <c r="E847" s="81"/>
      <c r="F847" s="5"/>
      <c r="G847" s="5"/>
      <c r="H847" s="5"/>
      <c r="I847" s="5"/>
      <c r="J847" s="5"/>
      <c r="K847" s="5"/>
      <c r="L847" s="5"/>
      <c r="M847" s="5"/>
      <c r="N847" s="4"/>
      <c r="O847" s="4"/>
      <c r="P847" s="4"/>
      <c r="Q847" s="5"/>
      <c r="R847" s="5"/>
      <c r="S847" s="5"/>
      <c r="T847" s="5"/>
      <c r="U847" s="5"/>
      <c r="V847" s="82"/>
    </row>
    <row r="848" customFormat="false" ht="13.5" hidden="false" customHeight="true" outlineLevel="0" collapsed="false">
      <c r="A848" s="68"/>
      <c r="B848" s="69"/>
      <c r="C848" s="5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N850" s="4"/>
      <c r="O850" s="4"/>
      <c r="P850" s="4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5" t="s">
        <v>548</v>
      </c>
      <c r="D851" s="86"/>
      <c r="E851" s="81"/>
      <c r="F851" s="5"/>
      <c r="G851" s="5"/>
      <c r="H851" s="5"/>
      <c r="I851" s="5"/>
      <c r="J851" s="5"/>
      <c r="K851" s="5"/>
      <c r="L851" s="5"/>
      <c r="M851" s="5"/>
      <c r="N851" s="4"/>
      <c r="O851" s="4"/>
      <c r="P851" s="4"/>
      <c r="Q851" s="5"/>
      <c r="R851" s="5"/>
      <c r="S851" s="5"/>
      <c r="T851" s="5"/>
      <c r="U851" s="5"/>
      <c r="V851" s="82"/>
    </row>
    <row r="852" customFormat="false" ht="13.5" hidden="false" customHeight="true" outlineLevel="0" collapsed="false">
      <c r="A852" s="68"/>
      <c r="B852" s="69"/>
      <c r="C852" s="5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N854" s="4"/>
      <c r="O854" s="4"/>
      <c r="P854" s="4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5" t="s">
        <v>548</v>
      </c>
      <c r="D855" s="86"/>
      <c r="E855" s="81"/>
      <c r="F855" s="5"/>
      <c r="G855" s="5"/>
      <c r="H855" s="5"/>
      <c r="I855" s="5"/>
      <c r="J855" s="5"/>
      <c r="K855" s="5"/>
      <c r="L855" s="5"/>
      <c r="M855" s="5"/>
      <c r="N855" s="4"/>
      <c r="O855" s="4"/>
      <c r="P855" s="4"/>
      <c r="Q855" s="5"/>
      <c r="R855" s="5"/>
      <c r="S855" s="5"/>
      <c r="T855" s="5"/>
      <c r="U855" s="5"/>
      <c r="V855" s="82"/>
    </row>
    <row r="856" customFormat="false" ht="13.5" hidden="false" customHeight="true" outlineLevel="0" collapsed="false">
      <c r="A856" s="68"/>
      <c r="B856" s="69"/>
      <c r="C856" s="5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N858" s="4"/>
      <c r="O858" s="4"/>
      <c r="P858" s="4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5" t="s">
        <v>548</v>
      </c>
      <c r="D859" s="86"/>
      <c r="E859" s="81"/>
      <c r="F859" s="5"/>
      <c r="G859" s="5"/>
      <c r="H859" s="5"/>
      <c r="I859" s="5"/>
      <c r="J859" s="5"/>
      <c r="K859" s="5"/>
      <c r="L859" s="5"/>
      <c r="M859" s="5"/>
      <c r="N859" s="4"/>
      <c r="O859" s="4"/>
      <c r="P859" s="4"/>
      <c r="Q859" s="5"/>
      <c r="R859" s="5"/>
      <c r="S859" s="5"/>
      <c r="T859" s="5"/>
      <c r="U859" s="5"/>
      <c r="V859" s="82"/>
    </row>
    <row r="860" customFormat="false" ht="13.5" hidden="false" customHeight="true" outlineLevel="0" collapsed="false">
      <c r="A860" s="68"/>
      <c r="B860" s="69"/>
      <c r="C860" s="5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N862" s="4"/>
      <c r="O862" s="4"/>
      <c r="P862" s="4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5" t="s">
        <v>548</v>
      </c>
      <c r="D863" s="86"/>
      <c r="E863" s="81"/>
      <c r="F863" s="5"/>
      <c r="G863" s="5"/>
      <c r="H863" s="5"/>
      <c r="I863" s="5"/>
      <c r="J863" s="5"/>
      <c r="K863" s="5"/>
      <c r="L863" s="5"/>
      <c r="M863" s="5"/>
      <c r="N863" s="4"/>
      <c r="O863" s="4"/>
      <c r="P863" s="4"/>
      <c r="Q863" s="5"/>
      <c r="R863" s="5"/>
      <c r="S863" s="5"/>
      <c r="T863" s="5"/>
      <c r="U863" s="5"/>
      <c r="V863" s="82"/>
    </row>
    <row r="864" customFormat="false" ht="13.5" hidden="false" customHeight="true" outlineLevel="0" collapsed="false">
      <c r="A864" s="68"/>
      <c r="B864" s="69"/>
      <c r="C864" s="5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N866" s="4"/>
      <c r="O866" s="4"/>
      <c r="P866" s="4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5" t="s">
        <v>548</v>
      </c>
      <c r="D867" s="86"/>
      <c r="E867" s="81"/>
      <c r="F867" s="5"/>
      <c r="G867" s="5"/>
      <c r="H867" s="5"/>
      <c r="I867" s="5"/>
      <c r="J867" s="5"/>
      <c r="K867" s="5"/>
      <c r="L867" s="5"/>
      <c r="M867" s="5"/>
      <c r="N867" s="4"/>
      <c r="O867" s="4"/>
      <c r="P867" s="4"/>
      <c r="Q867" s="5"/>
      <c r="R867" s="5"/>
      <c r="S867" s="5"/>
      <c r="T867" s="5"/>
      <c r="U867" s="5"/>
      <c r="V867" s="82"/>
    </row>
    <row r="868" customFormat="false" ht="13.5" hidden="false" customHeight="true" outlineLevel="0" collapsed="false">
      <c r="A868" s="68"/>
      <c r="B868" s="69"/>
      <c r="C868" s="5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N870" s="4"/>
      <c r="O870" s="4"/>
      <c r="P870" s="4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5" t="s">
        <v>548</v>
      </c>
      <c r="D871" s="86"/>
      <c r="E871" s="81"/>
      <c r="F871" s="5"/>
      <c r="G871" s="5"/>
      <c r="H871" s="5"/>
      <c r="I871" s="5"/>
      <c r="J871" s="5"/>
      <c r="K871" s="5"/>
      <c r="L871" s="5"/>
      <c r="M871" s="5"/>
      <c r="N871" s="4"/>
      <c r="O871" s="4"/>
      <c r="P871" s="4"/>
      <c r="Q871" s="5"/>
      <c r="R871" s="5"/>
      <c r="S871" s="5"/>
      <c r="T871" s="5"/>
      <c r="U871" s="5"/>
      <c r="V871" s="82"/>
    </row>
    <row r="872" customFormat="false" ht="13.5" hidden="false" customHeight="true" outlineLevel="0" collapsed="false">
      <c r="A872" s="68"/>
      <c r="B872" s="69"/>
      <c r="C872" s="5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N874" s="4"/>
      <c r="O874" s="4"/>
      <c r="P874" s="4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5" t="s">
        <v>548</v>
      </c>
      <c r="D875" s="86"/>
      <c r="E875" s="81"/>
      <c r="F875" s="5"/>
      <c r="G875" s="5"/>
      <c r="H875" s="5"/>
      <c r="I875" s="5"/>
      <c r="J875" s="5"/>
      <c r="K875" s="5"/>
      <c r="L875" s="5"/>
      <c r="M875" s="5"/>
      <c r="N875" s="4"/>
      <c r="O875" s="4"/>
      <c r="P875" s="4"/>
      <c r="Q875" s="5"/>
      <c r="R875" s="5"/>
      <c r="S875" s="5"/>
      <c r="T875" s="5"/>
      <c r="U875" s="5"/>
      <c r="V875" s="82"/>
    </row>
    <row r="876" customFormat="false" ht="13.5" hidden="false" customHeight="true" outlineLevel="0" collapsed="false">
      <c r="A876" s="68"/>
      <c r="B876" s="69"/>
      <c r="C876" s="5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N878" s="4"/>
      <c r="O878" s="4"/>
      <c r="P878" s="4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5" t="s">
        <v>548</v>
      </c>
      <c r="D879" s="86"/>
      <c r="E879" s="81"/>
      <c r="F879" s="5"/>
      <c r="G879" s="5"/>
      <c r="H879" s="5"/>
      <c r="I879" s="5"/>
      <c r="J879" s="5"/>
      <c r="K879" s="5"/>
      <c r="L879" s="5"/>
      <c r="M879" s="5"/>
      <c r="N879" s="4"/>
      <c r="O879" s="4"/>
      <c r="P879" s="4"/>
      <c r="Q879" s="5"/>
      <c r="R879" s="5"/>
      <c r="S879" s="5"/>
      <c r="T879" s="5"/>
      <c r="U879" s="5"/>
      <c r="V879" s="82"/>
    </row>
    <row r="880" customFormat="false" ht="13.5" hidden="false" customHeight="true" outlineLevel="0" collapsed="false">
      <c r="A880" s="68"/>
      <c r="B880" s="69"/>
      <c r="C880" s="5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N882" s="4"/>
      <c r="O882" s="4"/>
      <c r="P882" s="4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5" t="s">
        <v>548</v>
      </c>
      <c r="D883" s="86"/>
      <c r="E883" s="81"/>
      <c r="F883" s="5"/>
      <c r="G883" s="5"/>
      <c r="H883" s="5"/>
      <c r="I883" s="5"/>
      <c r="J883" s="5"/>
      <c r="K883" s="5"/>
      <c r="L883" s="5"/>
      <c r="M883" s="5"/>
      <c r="N883" s="4"/>
      <c r="O883" s="4"/>
      <c r="P883" s="4"/>
      <c r="Q883" s="5"/>
      <c r="R883" s="5"/>
      <c r="S883" s="5"/>
      <c r="T883" s="5"/>
      <c r="U883" s="5"/>
      <c r="V883" s="82"/>
    </row>
    <row r="884" customFormat="false" ht="13.5" hidden="false" customHeight="true" outlineLevel="0" collapsed="false">
      <c r="A884" s="68"/>
      <c r="B884" s="69"/>
      <c r="C884" s="5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N886" s="4"/>
      <c r="O886" s="4"/>
      <c r="P886" s="4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5" t="s">
        <v>548</v>
      </c>
      <c r="D887" s="86"/>
      <c r="E887" s="81"/>
      <c r="F887" s="5"/>
      <c r="G887" s="5"/>
      <c r="H887" s="5"/>
      <c r="I887" s="5"/>
      <c r="J887" s="5"/>
      <c r="K887" s="5"/>
      <c r="L887" s="5"/>
      <c r="M887" s="5"/>
      <c r="N887" s="4"/>
      <c r="O887" s="4"/>
      <c r="P887" s="4"/>
      <c r="Q887" s="5"/>
      <c r="R887" s="5"/>
      <c r="S887" s="5"/>
      <c r="T887" s="5"/>
      <c r="U887" s="5"/>
      <c r="V887" s="82"/>
    </row>
    <row r="888" customFormat="false" ht="13.5" hidden="false" customHeight="true" outlineLevel="0" collapsed="false">
      <c r="A888" s="68"/>
      <c r="B888" s="69"/>
      <c r="C888" s="5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N890" s="4"/>
      <c r="O890" s="4"/>
      <c r="P890" s="4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5" t="s">
        <v>548</v>
      </c>
      <c r="D891" s="86"/>
      <c r="E891" s="81"/>
      <c r="F891" s="5"/>
      <c r="G891" s="5"/>
      <c r="H891" s="5"/>
      <c r="I891" s="5"/>
      <c r="J891" s="5"/>
      <c r="K891" s="5"/>
      <c r="L891" s="5"/>
      <c r="M891" s="5"/>
      <c r="N891" s="4"/>
      <c r="O891" s="4"/>
      <c r="P891" s="4"/>
      <c r="Q891" s="5"/>
      <c r="R891" s="5"/>
      <c r="S891" s="5"/>
      <c r="T891" s="5"/>
      <c r="U891" s="5"/>
      <c r="V891" s="82"/>
    </row>
    <row r="892" customFormat="false" ht="13.5" hidden="false" customHeight="true" outlineLevel="0" collapsed="false">
      <c r="A892" s="68"/>
      <c r="B892" s="69"/>
      <c r="C892" s="5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N894" s="4"/>
      <c r="O894" s="4"/>
      <c r="P894" s="4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5" t="s">
        <v>548</v>
      </c>
      <c r="D895" s="86"/>
      <c r="E895" s="81"/>
      <c r="F895" s="5"/>
      <c r="G895" s="5"/>
      <c r="H895" s="5"/>
      <c r="I895" s="5"/>
      <c r="J895" s="5"/>
      <c r="K895" s="5"/>
      <c r="L895" s="5"/>
      <c r="M895" s="5"/>
      <c r="N895" s="4"/>
      <c r="O895" s="4"/>
      <c r="P895" s="4"/>
      <c r="Q895" s="5"/>
      <c r="R895" s="5"/>
      <c r="S895" s="5"/>
      <c r="T895" s="5"/>
      <c r="U895" s="5"/>
      <c r="V895" s="82"/>
    </row>
    <row r="896" customFormat="false" ht="13.5" hidden="false" customHeight="true" outlineLevel="0" collapsed="false">
      <c r="A896" s="68"/>
      <c r="B896" s="69"/>
      <c r="C896" s="5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N898" s="4"/>
      <c r="O898" s="4"/>
      <c r="P898" s="4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5" t="s">
        <v>548</v>
      </c>
      <c r="D899" s="86"/>
      <c r="E899" s="81"/>
      <c r="F899" s="5"/>
      <c r="G899" s="5"/>
      <c r="H899" s="5"/>
      <c r="I899" s="5"/>
      <c r="J899" s="5"/>
      <c r="K899" s="5"/>
      <c r="L899" s="5"/>
      <c r="M899" s="5"/>
      <c r="N899" s="4"/>
      <c r="O899" s="4"/>
      <c r="P899" s="4"/>
      <c r="Q899" s="5"/>
      <c r="R899" s="5"/>
      <c r="S899" s="5"/>
      <c r="T899" s="5"/>
      <c r="U899" s="5"/>
      <c r="V899" s="82"/>
    </row>
    <row r="900" customFormat="false" ht="13.5" hidden="false" customHeight="true" outlineLevel="0" collapsed="false">
      <c r="A900" s="68"/>
      <c r="B900" s="69"/>
      <c r="C900" s="5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N902" s="4"/>
      <c r="O902" s="4"/>
      <c r="P902" s="4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5" t="s">
        <v>548</v>
      </c>
      <c r="D903" s="86"/>
      <c r="E903" s="81"/>
      <c r="F903" s="5"/>
      <c r="G903" s="5"/>
      <c r="H903" s="5"/>
      <c r="I903" s="5"/>
      <c r="J903" s="5"/>
      <c r="K903" s="5"/>
      <c r="L903" s="5"/>
      <c r="M903" s="5"/>
      <c r="N903" s="4"/>
      <c r="O903" s="4"/>
      <c r="P903" s="4"/>
      <c r="Q903" s="5"/>
      <c r="R903" s="5"/>
      <c r="S903" s="5"/>
      <c r="T903" s="5"/>
      <c r="U903" s="5"/>
      <c r="V903" s="82"/>
    </row>
    <row r="904" customFormat="false" ht="13.5" hidden="false" customHeight="true" outlineLevel="0" collapsed="false">
      <c r="A904" s="68"/>
      <c r="B904" s="69"/>
      <c r="C904" s="5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N906" s="4"/>
      <c r="O906" s="4"/>
      <c r="P906" s="4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5" t="s">
        <v>548</v>
      </c>
      <c r="D907" s="86"/>
      <c r="E907" s="81"/>
      <c r="F907" s="5"/>
      <c r="G907" s="5"/>
      <c r="H907" s="5"/>
      <c r="I907" s="5"/>
      <c r="J907" s="5"/>
      <c r="K907" s="5"/>
      <c r="L907" s="5"/>
      <c r="M907" s="5"/>
      <c r="N907" s="4"/>
      <c r="O907" s="4"/>
      <c r="P907" s="4"/>
      <c r="Q907" s="5"/>
      <c r="R907" s="5"/>
      <c r="S907" s="5"/>
      <c r="T907" s="5"/>
      <c r="U907" s="5"/>
      <c r="V907" s="82"/>
    </row>
    <row r="908" customFormat="false" ht="13.5" hidden="false" customHeight="true" outlineLevel="0" collapsed="false">
      <c r="A908" s="68"/>
      <c r="B908" s="69"/>
      <c r="C908" s="5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N910" s="4"/>
      <c r="O910" s="4"/>
      <c r="P910" s="4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5" t="s">
        <v>548</v>
      </c>
      <c r="D911" s="86"/>
      <c r="E911" s="81"/>
      <c r="F911" s="5"/>
      <c r="G911" s="5"/>
      <c r="H911" s="5"/>
      <c r="I911" s="5"/>
      <c r="J911" s="5"/>
      <c r="K911" s="5"/>
      <c r="L911" s="5"/>
      <c r="M911" s="5"/>
      <c r="N911" s="4"/>
      <c r="O911" s="4"/>
      <c r="P911" s="4"/>
      <c r="Q911" s="5"/>
      <c r="R911" s="5"/>
      <c r="S911" s="5"/>
      <c r="T911" s="5"/>
      <c r="U911" s="5"/>
      <c r="V911" s="82"/>
    </row>
    <row r="912" customFormat="false" ht="13.5" hidden="false" customHeight="true" outlineLevel="0" collapsed="false">
      <c r="A912" s="68"/>
      <c r="B912" s="69"/>
      <c r="C912" s="5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N914" s="4"/>
      <c r="O914" s="4"/>
      <c r="P914" s="4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5" t="s">
        <v>548</v>
      </c>
      <c r="D915" s="86"/>
      <c r="E915" s="81"/>
      <c r="F915" s="5"/>
      <c r="G915" s="5"/>
      <c r="H915" s="5"/>
      <c r="I915" s="5"/>
      <c r="J915" s="5"/>
      <c r="K915" s="5"/>
      <c r="L915" s="5"/>
      <c r="M915" s="5"/>
      <c r="N915" s="4"/>
      <c r="O915" s="4"/>
      <c r="P915" s="4"/>
      <c r="Q915" s="5"/>
      <c r="R915" s="5"/>
      <c r="S915" s="5"/>
      <c r="T915" s="5"/>
      <c r="U915" s="5"/>
      <c r="V915" s="82"/>
    </row>
    <row r="916" customFormat="false" ht="13.5" hidden="false" customHeight="true" outlineLevel="0" collapsed="false">
      <c r="A916" s="68"/>
      <c r="B916" s="69"/>
      <c r="C916" s="5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N918" s="4"/>
      <c r="O918" s="4"/>
      <c r="P918" s="4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5" t="s">
        <v>548</v>
      </c>
      <c r="D919" s="86"/>
      <c r="E919" s="81"/>
      <c r="F919" s="5"/>
      <c r="G919" s="5"/>
      <c r="H919" s="5"/>
      <c r="I919" s="5"/>
      <c r="J919" s="5"/>
      <c r="K919" s="5"/>
      <c r="L919" s="5"/>
      <c r="M919" s="5"/>
      <c r="N919" s="4"/>
      <c r="O919" s="4"/>
      <c r="P919" s="4"/>
      <c r="Q919" s="5"/>
      <c r="R919" s="5"/>
      <c r="S919" s="5"/>
      <c r="T919" s="5"/>
      <c r="U919" s="5"/>
      <c r="V919" s="82"/>
    </row>
    <row r="920" customFormat="false" ht="13.5" hidden="false" customHeight="true" outlineLevel="0" collapsed="false">
      <c r="A920" s="68"/>
      <c r="B920" s="69"/>
      <c r="C920" s="5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N922" s="4"/>
      <c r="O922" s="4"/>
      <c r="P922" s="4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5" t="s">
        <v>548</v>
      </c>
      <c r="D923" s="86"/>
      <c r="E923" s="81"/>
      <c r="F923" s="5"/>
      <c r="G923" s="5"/>
      <c r="H923" s="5"/>
      <c r="I923" s="5"/>
      <c r="J923" s="5"/>
      <c r="K923" s="5"/>
      <c r="L923" s="5"/>
      <c r="M923" s="5"/>
      <c r="N923" s="4"/>
      <c r="O923" s="4"/>
      <c r="P923" s="4"/>
      <c r="Q923" s="5"/>
      <c r="R923" s="5"/>
      <c r="S923" s="5"/>
      <c r="T923" s="5"/>
      <c r="U923" s="5"/>
      <c r="V923" s="82"/>
    </row>
    <row r="924" customFormat="false" ht="13.5" hidden="false" customHeight="true" outlineLevel="0" collapsed="false">
      <c r="A924" s="68"/>
      <c r="B924" s="69"/>
      <c r="C924" s="5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N926" s="4"/>
      <c r="O926" s="4"/>
      <c r="P926" s="4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5" t="s">
        <v>548</v>
      </c>
      <c r="D927" s="86"/>
      <c r="E927" s="81"/>
      <c r="F927" s="5"/>
      <c r="G927" s="5"/>
      <c r="H927" s="5"/>
      <c r="I927" s="5"/>
      <c r="J927" s="5"/>
      <c r="K927" s="5"/>
      <c r="L927" s="5"/>
      <c r="M927" s="5"/>
      <c r="N927" s="4"/>
      <c r="O927" s="4"/>
      <c r="P927" s="4"/>
      <c r="Q927" s="5"/>
      <c r="R927" s="5"/>
      <c r="S927" s="5"/>
      <c r="T927" s="5"/>
      <c r="U927" s="5"/>
      <c r="V927" s="82"/>
    </row>
    <row r="928" customFormat="false" ht="13.5" hidden="false" customHeight="true" outlineLevel="0" collapsed="false">
      <c r="A928" s="68"/>
      <c r="B928" s="69"/>
      <c r="C928" s="5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N930" s="4"/>
      <c r="O930" s="4"/>
      <c r="P930" s="4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5" t="s">
        <v>548</v>
      </c>
      <c r="D931" s="86"/>
      <c r="E931" s="81"/>
      <c r="F931" s="5"/>
      <c r="G931" s="5"/>
      <c r="H931" s="5"/>
      <c r="I931" s="5"/>
      <c r="J931" s="5"/>
      <c r="K931" s="5"/>
      <c r="L931" s="5"/>
      <c r="M931" s="5"/>
      <c r="N931" s="4"/>
      <c r="O931" s="4"/>
      <c r="P931" s="4"/>
      <c r="Q931" s="5"/>
      <c r="R931" s="5"/>
      <c r="S931" s="5"/>
      <c r="T931" s="5"/>
      <c r="U931" s="5"/>
      <c r="V931" s="82"/>
    </row>
    <row r="932" customFormat="false" ht="13.5" hidden="false" customHeight="true" outlineLevel="0" collapsed="false">
      <c r="A932" s="68"/>
      <c r="B932" s="69"/>
      <c r="C932" s="5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N934" s="4"/>
      <c r="O934" s="4"/>
      <c r="P934" s="4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5" t="s">
        <v>548</v>
      </c>
      <c r="D935" s="86"/>
      <c r="E935" s="81"/>
      <c r="F935" s="5"/>
      <c r="G935" s="5"/>
      <c r="H935" s="5"/>
      <c r="I935" s="5"/>
      <c r="J935" s="5"/>
      <c r="K935" s="5"/>
      <c r="L935" s="5"/>
      <c r="M935" s="5"/>
      <c r="N935" s="4"/>
      <c r="O935" s="4"/>
      <c r="P935" s="4"/>
      <c r="Q935" s="5"/>
      <c r="R935" s="5"/>
      <c r="S935" s="5"/>
      <c r="T935" s="5"/>
      <c r="U935" s="5"/>
      <c r="V935" s="82"/>
    </row>
    <row r="936" customFormat="false" ht="13.5" hidden="false" customHeight="true" outlineLevel="0" collapsed="false">
      <c r="A936" s="68"/>
      <c r="B936" s="69"/>
      <c r="C936" s="5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N938" s="4"/>
      <c r="O938" s="4"/>
      <c r="P938" s="4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5" t="s">
        <v>548</v>
      </c>
      <c r="D939" s="86"/>
      <c r="E939" s="81"/>
      <c r="F939" s="5"/>
      <c r="G939" s="5"/>
      <c r="H939" s="5"/>
      <c r="I939" s="5"/>
      <c r="J939" s="5"/>
      <c r="K939" s="5"/>
      <c r="L939" s="5"/>
      <c r="M939" s="5"/>
      <c r="N939" s="4"/>
      <c r="O939" s="4"/>
      <c r="P939" s="4"/>
      <c r="Q939" s="5"/>
      <c r="R939" s="5"/>
      <c r="S939" s="5"/>
      <c r="T939" s="5"/>
      <c r="U939" s="5"/>
      <c r="V939" s="82"/>
    </row>
    <row r="940" customFormat="false" ht="13.5" hidden="false" customHeight="true" outlineLevel="0" collapsed="false">
      <c r="A940" s="68"/>
      <c r="B940" s="69"/>
      <c r="C940" s="5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N942" s="4"/>
      <c r="O942" s="4"/>
      <c r="P942" s="4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</row>
    <row r="944" customFormat="false" ht="13.5" hidden="false" customHeight="true" outlineLevel="0" collapsed="false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</row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4" colorId="64" zoomScale="60" zoomScaleNormal="60" zoomScalePageLayoutView="100" workbookViewId="0">
      <selection pane="topLeft" activeCell="B30" activeCellId="0" sqref="B30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71"/>
    <col collapsed="false" customWidth="true" hidden="false" outlineLevel="0" max="3" min="3" style="0" width="30.57"/>
    <col collapsed="false" customWidth="true" hidden="false" outlineLevel="0" max="4" min="4" style="0" width="45.14"/>
    <col collapsed="false" customWidth="true" hidden="false" outlineLevel="0" max="5" min="5" style="0" width="33.57"/>
    <col collapsed="false" customWidth="true" hidden="false" outlineLevel="0" max="6" min="6" style="0" width="25"/>
    <col collapsed="false" customWidth="true" hidden="false" outlineLevel="0" max="7" min="7" style="0" width="21.43"/>
    <col collapsed="false" customWidth="true" hidden="false" outlineLevel="0" max="8" min="8" style="0" width="16.29"/>
    <col collapsed="false" customWidth="true" hidden="false" outlineLevel="0" max="9" min="9" style="0" width="16.71"/>
    <col collapsed="false" customWidth="true" hidden="false" outlineLevel="0" max="11" min="10" style="0" width="15.71"/>
    <col collapsed="false" customWidth="true" hidden="false" outlineLevel="0" max="12" min="12" style="0" width="12.29"/>
    <col collapsed="false" customWidth="true" hidden="false" outlineLevel="0" max="13" min="13" style="0" width="12.42"/>
    <col collapsed="false" customWidth="true" hidden="false" outlineLevel="0" max="14" min="14" style="0" width="13"/>
    <col collapsed="false" customWidth="true" hidden="false" outlineLevel="0" max="15" min="15" style="0" width="13.29"/>
    <col collapsed="false" customWidth="true" hidden="false" outlineLevel="0" max="16" min="16" style="0" width="12.86"/>
    <col collapsed="false" customWidth="true" hidden="false" outlineLevel="0" max="17" min="17" style="0" width="15.57"/>
    <col collapsed="false" customWidth="true" hidden="false" outlineLevel="0" max="18" min="18" style="0" width="21"/>
    <col collapsed="false" customWidth="true" hidden="false" outlineLevel="0" max="19" min="19" style="0" width="27.29"/>
    <col collapsed="false" customWidth="true" hidden="false" outlineLevel="0" max="20" min="20" style="0" width="39.14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F2" s="4"/>
      <c r="G2" s="5"/>
      <c r="H2" s="5"/>
      <c r="I2" s="5"/>
      <c r="J2" s="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3.5" hidden="false" customHeight="true" outlineLevel="0" collapsed="false">
      <c r="A3" s="68"/>
      <c r="B3" s="69"/>
      <c r="C3" s="5" t="s">
        <v>548</v>
      </c>
      <c r="D3" s="71"/>
      <c r="E3" s="71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3.5" hidden="false" customHeight="true" outlineLevel="0" collapsed="false">
      <c r="A4" s="68"/>
      <c r="B4" s="69"/>
      <c r="C4" s="5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customFormat="false" ht="13.5" hidden="false" customHeight="true" outlineLevel="0" collapsed="false">
      <c r="A7" s="68"/>
      <c r="B7" s="69"/>
      <c r="C7" s="5" t="s">
        <v>548</v>
      </c>
      <c r="D7" s="71"/>
      <c r="E7" s="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customFormat="false" ht="13.5" hidden="false" customHeight="true" outlineLevel="0" collapsed="false">
      <c r="A8" s="68"/>
      <c r="B8" s="69"/>
      <c r="C8" s="5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N10" s="4"/>
      <c r="O10" s="4"/>
      <c r="P10" s="4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5" t="s">
        <v>548</v>
      </c>
      <c r="D11" s="71"/>
      <c r="E11" s="71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customFormat="false" ht="13.5" hidden="false" customHeight="true" outlineLevel="0" collapsed="false">
      <c r="A12" s="68"/>
      <c r="B12" s="69"/>
      <c r="C12" s="5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customFormat="false" ht="13.5" hidden="false" customHeight="true" outlineLevel="0" collapsed="false">
      <c r="A15" s="68"/>
      <c r="B15" s="69"/>
      <c r="C15" s="5" t="s">
        <v>548</v>
      </c>
      <c r="D15" s="71"/>
      <c r="E15" s="71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3.5" hidden="false" customHeight="true" outlineLevel="0" collapsed="false">
      <c r="A16" s="68"/>
      <c r="B16" s="69"/>
      <c r="C16" s="5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 t="n">
        <v>46059</v>
      </c>
      <c r="E18" s="72" t="n">
        <v>0.625</v>
      </c>
      <c r="F18" s="79" t="n">
        <v>379</v>
      </c>
      <c r="G18" s="94" t="n">
        <v>168</v>
      </c>
      <c r="H18" s="94" t="n">
        <v>133</v>
      </c>
      <c r="I18" s="94" t="n">
        <v>66</v>
      </c>
      <c r="J18" s="94" t="n">
        <v>12</v>
      </c>
      <c r="K18" s="5" t="n">
        <v>2</v>
      </c>
      <c r="L18" s="5" t="n">
        <v>116</v>
      </c>
      <c r="M18" s="5" t="n">
        <v>50</v>
      </c>
      <c r="N18" s="5" t="n">
        <v>2</v>
      </c>
      <c r="O18" s="5" t="n">
        <v>130</v>
      </c>
      <c r="P18" s="5" t="n">
        <v>1</v>
      </c>
      <c r="Q18" s="5" t="n">
        <v>45</v>
      </c>
      <c r="R18" s="5" t="n">
        <v>17</v>
      </c>
      <c r="S18" s="5" t="n">
        <v>4</v>
      </c>
      <c r="T18" s="5" t="n">
        <v>3</v>
      </c>
      <c r="U18" s="5" t="n">
        <v>7</v>
      </c>
      <c r="V18" s="5" t="n">
        <v>2</v>
      </c>
    </row>
    <row r="19" customFormat="false" ht="13.5" hidden="false" customHeight="true" outlineLevel="0" collapsed="false">
      <c r="A19" s="68"/>
      <c r="B19" s="69"/>
      <c r="C19" s="5" t="s">
        <v>548</v>
      </c>
      <c r="D19" s="71"/>
      <c r="E19" s="71"/>
      <c r="F19" s="4" t="n">
        <v>180</v>
      </c>
      <c r="G19" s="4" t="n">
        <v>57</v>
      </c>
      <c r="H19" s="4" t="n">
        <v>72</v>
      </c>
      <c r="I19" s="4" t="n">
        <v>40</v>
      </c>
      <c r="J19" s="4" t="n">
        <v>11</v>
      </c>
      <c r="K19" s="5" t="n">
        <v>3</v>
      </c>
      <c r="L19" s="5" t="n">
        <v>54</v>
      </c>
      <c r="M19" s="5" t="n">
        <v>0</v>
      </c>
      <c r="N19" s="5" t="n">
        <v>2</v>
      </c>
      <c r="O19" s="5" t="n">
        <v>69</v>
      </c>
      <c r="P19" s="5" t="n">
        <v>1</v>
      </c>
      <c r="Q19" s="5" t="n">
        <v>29</v>
      </c>
      <c r="R19" s="5" t="n">
        <v>7</v>
      </c>
      <c r="S19" s="5" t="n">
        <v>4</v>
      </c>
      <c r="T19" s="5" t="n">
        <v>3</v>
      </c>
      <c r="U19" s="5" t="n">
        <v>6</v>
      </c>
      <c r="V19" s="5" t="n">
        <v>2</v>
      </c>
    </row>
    <row r="20" customFormat="false" ht="13.5" hidden="false" customHeight="true" outlineLevel="0" collapsed="false">
      <c r="A20" s="68"/>
      <c r="B20" s="69"/>
      <c r="C20" s="5" t="s">
        <v>549</v>
      </c>
      <c r="D20" s="71"/>
      <c r="E20" s="71"/>
      <c r="F20" s="73" t="n">
        <f aca="false">IFERROR((F19-F18)/F18,"")</f>
        <v>-0.525065963060686</v>
      </c>
      <c r="G20" s="73" t="n">
        <f aca="false">IFERROR((G19-G18)/G18,"")</f>
        <v>-0.660714285714286</v>
      </c>
      <c r="H20" s="73" t="n">
        <f aca="false">IFERROR((H19-H18)/H18,"")</f>
        <v>-0.458646616541353</v>
      </c>
      <c r="I20" s="73" t="n">
        <f aca="false">IFERROR((I19-I18)/I18,"")</f>
        <v>-0.393939393939394</v>
      </c>
      <c r="J20" s="73" t="n">
        <f aca="false">IFERROR((J19-J18)/J18,"")</f>
        <v>-0.0833333333333333</v>
      </c>
      <c r="K20" s="73" t="n">
        <f aca="false">IFERROR((K19-K18)/K18,"")</f>
        <v>0.5</v>
      </c>
      <c r="L20" s="73" t="n">
        <f aca="false">IFERROR((L19-L18)/L18,"")</f>
        <v>-0.53448275862069</v>
      </c>
      <c r="M20" s="73" t="n">
        <f aca="false">IFERROR((M19-M18)/M18,"")</f>
        <v>-1</v>
      </c>
      <c r="N20" s="39" t="n">
        <f aca="false">IFERROR((N19-N18)/N18,"")</f>
        <v>0</v>
      </c>
      <c r="O20" s="39" t="n">
        <f aca="false">IFERROR((O19-O18)/O18,"")</f>
        <v>-0.469230769230769</v>
      </c>
      <c r="P20" s="39" t="n">
        <f aca="false">IFERROR((P19-P18)/P18,"")</f>
        <v>0</v>
      </c>
      <c r="Q20" s="73" t="n">
        <f aca="false">IFERROR((Q19-Q18)/Q18,"")</f>
        <v>-0.355555555555556</v>
      </c>
      <c r="R20" s="73" t="n">
        <f aca="false">IFERROR((R19-R18)/R18,"")</f>
        <v>-0.588235294117647</v>
      </c>
      <c r="S20" s="73" t="n">
        <f aca="false">IFERROR((S19-S18)/S18,"")</f>
        <v>0</v>
      </c>
      <c r="T20" s="73" t="n">
        <f aca="false">IFERROR((T19-T18)/T18,"")</f>
        <v>0</v>
      </c>
      <c r="U20" s="73" t="n">
        <f aca="false">IFERROR((U19-U18)/U18,"")</f>
        <v>-0.142857142857143</v>
      </c>
      <c r="V20" s="74" t="n">
        <f aca="false">IFERROR((V19-V18)/V18,"")</f>
        <v>0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11.9031572306361</v>
      </c>
      <c r="G21" s="76" t="n">
        <f aca="false">IFERROR(SQRT(2*(G19-G18)^2/(G19+G18)),"")</f>
        <v>10.4651803615609</v>
      </c>
      <c r="H21" s="76" t="n">
        <f aca="false">IFERROR(SQRT(2*(H19-H18)^2/(H19+H18)),"")</f>
        <v>6.0251505395625</v>
      </c>
      <c r="I21" s="76" t="n">
        <f aca="false">IFERROR(SQRT(2*(I19-I18)^2/(I19+I18)),"")</f>
        <v>3.57137466266591</v>
      </c>
      <c r="J21" s="76" t="n">
        <f aca="false">IFERROR(SQRT(2*(J19-J18)^2/(J19+J18)),"")</f>
        <v>0.294883912309794</v>
      </c>
      <c r="K21" s="76" t="n">
        <f aca="false">IFERROR(SQRT(2*(K19-K18)^2/(K19+K18)),"")</f>
        <v>0.632455532033676</v>
      </c>
      <c r="L21" s="76" t="n">
        <f aca="false">IFERROR(SQRT(2*(L19-L18)^2/(L19+L18)),"")</f>
        <v>6.72484419237834</v>
      </c>
      <c r="M21" s="76" t="n">
        <f aca="false">IFERROR(SQRT(2*(M19-M18)^2/(M19+M18)),"")</f>
        <v>10</v>
      </c>
      <c r="N21" s="77" t="n">
        <f aca="false">IFERROR(SQRT(2*(N19-N18)^2/(N19+N18)),"")</f>
        <v>0</v>
      </c>
      <c r="O21" s="77" t="n">
        <f aca="false">IFERROR(SQRT(2*(O19-O18)^2/(O19+O18)),"")</f>
        <v>6.11530742682844</v>
      </c>
      <c r="P21" s="77" t="n">
        <f aca="false">IFERROR(SQRT(2*(P19-P18)^2/(P19+P18)),"")</f>
        <v>0</v>
      </c>
      <c r="Q21" s="76" t="n">
        <f aca="false">IFERROR(SQRT(2*(Q19-Q18)^2/(Q19+Q18)),"")</f>
        <v>2.63038379688572</v>
      </c>
      <c r="R21" s="76" t="n">
        <f aca="false">IFERROR(SQRT(2*(R19-R18)^2/(R19+R18)),"")</f>
        <v>2.88675134594813</v>
      </c>
      <c r="S21" s="76" t="n">
        <f aca="false">IFERROR(SQRT(2*(S19-S18)^2/(S19+S18)),"")</f>
        <v>0</v>
      </c>
      <c r="T21" s="76" t="n">
        <f aca="false">IFERROR(SQRT(2*(T19-T18)^2/(T19+T18)),"")</f>
        <v>0</v>
      </c>
      <c r="U21" s="76" t="n">
        <f aca="false">IFERROR(SQRT(2*(U19-U18)^2/(U19+U18)),"")</f>
        <v>0.392232270276368</v>
      </c>
      <c r="V21" s="78" t="n">
        <f aca="false">IFERROR(SQRT(2*(V19-V18)^2/(V19+V18)),"")</f>
        <v>0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 t="n">
        <v>46057</v>
      </c>
      <c r="E22" s="72" t="n">
        <v>0.625</v>
      </c>
      <c r="F22" s="79" t="n">
        <v>205</v>
      </c>
      <c r="G22" s="79" t="n">
        <v>108</v>
      </c>
      <c r="H22" s="79" t="n">
        <v>79</v>
      </c>
      <c r="I22" s="79" t="n">
        <v>12</v>
      </c>
      <c r="J22" s="79" t="n">
        <v>6</v>
      </c>
      <c r="K22" s="5" t="n">
        <v>1</v>
      </c>
      <c r="L22" s="5" t="n">
        <v>98</v>
      </c>
      <c r="M22" s="5" t="n">
        <v>9</v>
      </c>
      <c r="N22" s="5" t="n">
        <v>6</v>
      </c>
      <c r="O22" s="5" t="n">
        <v>68</v>
      </c>
      <c r="P22" s="5" t="n">
        <v>5</v>
      </c>
      <c r="Q22" s="5" t="n">
        <v>7</v>
      </c>
      <c r="R22" s="5" t="n">
        <v>0</v>
      </c>
      <c r="S22" s="5" t="n">
        <v>5</v>
      </c>
      <c r="T22" s="5" t="n">
        <v>5</v>
      </c>
      <c r="U22" s="5" t="n">
        <f aca="false">SUM(U18:U21)</f>
        <v>13.2493751274192</v>
      </c>
      <c r="V22" s="5" t="n">
        <v>1</v>
      </c>
    </row>
    <row r="23" customFormat="false" ht="13.5" hidden="false" customHeight="true" outlineLevel="0" collapsed="false">
      <c r="A23" s="68"/>
      <c r="B23" s="69"/>
      <c r="C23" s="5" t="s">
        <v>548</v>
      </c>
      <c r="D23" s="71"/>
      <c r="E23" s="71"/>
      <c r="F23" s="95" t="n">
        <v>200</v>
      </c>
      <c r="G23" s="4" t="n">
        <v>105</v>
      </c>
      <c r="H23" s="4" t="n">
        <v>79</v>
      </c>
      <c r="I23" s="4" t="n">
        <v>13</v>
      </c>
      <c r="J23" s="4" t="n">
        <v>3</v>
      </c>
      <c r="K23" s="5" t="n">
        <v>1</v>
      </c>
      <c r="L23" s="5" t="n">
        <v>95</v>
      </c>
      <c r="M23" s="5" t="n">
        <v>9</v>
      </c>
      <c r="N23" s="5" t="n">
        <v>6</v>
      </c>
      <c r="O23" s="5" t="n">
        <v>68</v>
      </c>
      <c r="P23" s="5" t="n">
        <v>5</v>
      </c>
      <c r="Q23" s="5" t="n">
        <v>8</v>
      </c>
      <c r="R23" s="5" t="n">
        <v>0</v>
      </c>
      <c r="S23" s="5" t="n">
        <v>5</v>
      </c>
      <c r="T23" s="5" t="n">
        <v>2</v>
      </c>
      <c r="U23" s="5" t="n">
        <v>0</v>
      </c>
      <c r="V23" s="5" t="n">
        <v>1</v>
      </c>
    </row>
    <row r="24" customFormat="false" ht="13.5" hidden="false" customHeight="true" outlineLevel="0" collapsed="false">
      <c r="A24" s="68"/>
      <c r="B24" s="69"/>
      <c r="C24" s="5" t="s">
        <v>549</v>
      </c>
      <c r="D24" s="71"/>
      <c r="E24" s="71"/>
      <c r="F24" s="73" t="n">
        <f aca="false">IFERROR((F23-F22)/F22,"")</f>
        <v>-0.024390243902439</v>
      </c>
      <c r="G24" s="73" t="n">
        <f aca="false">IFERROR((G23-G22)/G22,"")</f>
        <v>-0.0277777777777778</v>
      </c>
      <c r="H24" s="73" t="n">
        <f aca="false">IFERROR((H23-H22)/H22,"")</f>
        <v>0</v>
      </c>
      <c r="I24" s="73" t="n">
        <f aca="false">IFERROR((I23-I22)/I22,"")</f>
        <v>0.0833333333333333</v>
      </c>
      <c r="J24" s="73" t="n">
        <f aca="false">IFERROR((J23-J22)/J22,"")</f>
        <v>-0.5</v>
      </c>
      <c r="K24" s="73" t="n">
        <f aca="false">IFERROR((K23-K22)/K22,"")</f>
        <v>0</v>
      </c>
      <c r="L24" s="73" t="n">
        <f aca="false">IFERROR((L23-L22)/L22,"")</f>
        <v>-0.0306122448979592</v>
      </c>
      <c r="M24" s="73" t="n">
        <f aca="false">IFERROR((M23-M22)/M22,"")</f>
        <v>0</v>
      </c>
      <c r="N24" s="39" t="n">
        <f aca="false">IFERROR((N23-N22)/N22,"")</f>
        <v>0</v>
      </c>
      <c r="O24" s="39" t="n">
        <f aca="false">IFERROR((O23-O22)/O22,"")</f>
        <v>0</v>
      </c>
      <c r="P24" s="39" t="n">
        <f aca="false">IFERROR((P23-P22)/P22,"")</f>
        <v>0</v>
      </c>
      <c r="Q24" s="73" t="n">
        <f aca="false">IFERROR((Q23-Q22)/Q22,"")</f>
        <v>0.142857142857143</v>
      </c>
      <c r="R24" s="73" t="str">
        <f aca="false">IFERROR((R23-R22)/R22,"")</f>
        <v/>
      </c>
      <c r="S24" s="73" t="n">
        <f aca="false">IFERROR((S23-S22)/S22,"")</f>
        <v>0</v>
      </c>
      <c r="T24" s="73" t="n">
        <f aca="false">IFERROR((T23-T22)/T22,"")</f>
        <v>-0.6</v>
      </c>
      <c r="U24" s="73" t="n">
        <f aca="false">IFERROR((U23-U22)/U22,"")</f>
        <v>-1</v>
      </c>
      <c r="V24" s="74" t="n">
        <f aca="false">IFERROR((V23-V22)/V22,"")</f>
        <v>0</v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n">
        <f aca="false">IFERROR(SQRT(2*(F23-F22)^2/(F23+F22)),"")</f>
        <v>0.351364184463153</v>
      </c>
      <c r="G25" s="76" t="n">
        <f aca="false">IFERROR(SQRT(2*(G23-G22)^2/(G23+G22)),"")</f>
        <v>0.290700949866906</v>
      </c>
      <c r="H25" s="76" t="n">
        <f aca="false">IFERROR(SQRT(2*(H23-H22)^2/(H23+H22)),"")</f>
        <v>0</v>
      </c>
      <c r="I25" s="76" t="n">
        <f aca="false">IFERROR(SQRT(2*(I23-I22)^2/(I23+I22)),"")</f>
        <v>0.282842712474619</v>
      </c>
      <c r="J25" s="76" t="n">
        <f aca="false">IFERROR(SQRT(2*(J23-J22)^2/(J23+J22)),"")</f>
        <v>1.4142135623731</v>
      </c>
      <c r="K25" s="76" t="n">
        <f aca="false">IFERROR(SQRT(2*(K23-K22)^2/(K23+K22)),"")</f>
        <v>0</v>
      </c>
      <c r="L25" s="76" t="n">
        <f aca="false">IFERROR(SQRT(2*(L23-L22)^2/(L23+L22)),"")</f>
        <v>0.305391959135573</v>
      </c>
      <c r="M25" s="76" t="n">
        <f aca="false">IFERROR(SQRT(2*(M23-M22)^2/(M23+M22)),"")</f>
        <v>0</v>
      </c>
      <c r="N25" s="77" t="n">
        <f aca="false">IFERROR(SQRT(2*(N23-N22)^2/(N23+N22)),"")</f>
        <v>0</v>
      </c>
      <c r="O25" s="77" t="n">
        <f aca="false">IFERROR(SQRT(2*(O23-O22)^2/(O23+O22)),"")</f>
        <v>0</v>
      </c>
      <c r="P25" s="77" t="n">
        <f aca="false">IFERROR(SQRT(2*(P23-P22)^2/(P23+P22)),"")</f>
        <v>0</v>
      </c>
      <c r="Q25" s="76" t="n">
        <f aca="false">IFERROR(SQRT(2*(Q23-Q22)^2/(Q23+Q22)),"")</f>
        <v>0.365148371670111</v>
      </c>
      <c r="R25" s="76" t="str">
        <f aca="false">IFERROR(SQRT(2*(R23-R22)^2/(R23+R22)),"")</f>
        <v/>
      </c>
      <c r="S25" s="76" t="n">
        <f aca="false">IFERROR(SQRT(2*(S23-S22)^2/(S23+S22)),"")</f>
        <v>0</v>
      </c>
      <c r="T25" s="76" t="n">
        <f aca="false">IFERROR(SQRT(2*(T23-T22)^2/(T23+T22)),"")</f>
        <v>1.60356745147455</v>
      </c>
      <c r="U25" s="76" t="n">
        <f aca="false">IFERROR(SQRT(2*(U23-U22)^2/(U23+U22)),"")</f>
        <v>5.14769368308162</v>
      </c>
      <c r="V25" s="78" t="n">
        <f aca="false">IFERROR(SQRT(2*(V23-V22)^2/(V23+V22)),"")</f>
        <v>0</v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N26" s="4"/>
      <c r="O26" s="4"/>
      <c r="P26" s="4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5" t="s">
        <v>548</v>
      </c>
      <c r="D27" s="81"/>
      <c r="E27" s="8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3.5" hidden="false" customHeight="true" outlineLevel="0" collapsed="false">
      <c r="A28" s="68"/>
      <c r="B28" s="69"/>
      <c r="C28" s="5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71" t="n">
        <v>46055</v>
      </c>
      <c r="E30" s="72" t="n">
        <v>0.479166666666667</v>
      </c>
      <c r="F30" s="79" t="n">
        <v>288</v>
      </c>
      <c r="G30" s="94" t="n">
        <v>65</v>
      </c>
      <c r="H30" s="94" t="n">
        <v>73</v>
      </c>
      <c r="I30" s="94" t="n">
        <v>65</v>
      </c>
      <c r="J30" s="94" t="n">
        <v>85</v>
      </c>
      <c r="K30" s="5" t="n">
        <v>22</v>
      </c>
      <c r="L30" s="5" t="n">
        <v>41</v>
      </c>
      <c r="M30" s="5" t="n">
        <v>2</v>
      </c>
      <c r="N30" s="5" t="n">
        <v>13</v>
      </c>
      <c r="O30" s="5" t="n">
        <v>24</v>
      </c>
      <c r="P30" s="5" t="n">
        <v>36</v>
      </c>
      <c r="Q30" s="5" t="n">
        <f aca="false">SUM(Q26:Q29)</f>
        <v>0</v>
      </c>
      <c r="R30" s="5" t="n">
        <v>50</v>
      </c>
      <c r="S30" s="5" t="n">
        <v>15</v>
      </c>
      <c r="T30" s="5" t="n">
        <v>23</v>
      </c>
      <c r="U30" s="5" t="n">
        <v>47</v>
      </c>
      <c r="V30" s="5" t="n">
        <v>15</v>
      </c>
    </row>
    <row r="31" customFormat="false" ht="13.5" hidden="false" customHeight="true" outlineLevel="0" collapsed="false">
      <c r="A31" s="68"/>
      <c r="B31" s="69"/>
      <c r="C31" s="5" t="s">
        <v>548</v>
      </c>
      <c r="D31" s="71"/>
      <c r="E31" s="71"/>
      <c r="F31" s="4" t="n">
        <v>287</v>
      </c>
      <c r="G31" s="4" t="n">
        <v>72</v>
      </c>
      <c r="H31" s="4" t="n">
        <v>69</v>
      </c>
      <c r="I31" s="4" t="n">
        <v>54</v>
      </c>
      <c r="J31" s="4" t="n">
        <v>92</v>
      </c>
      <c r="K31" s="5" t="n">
        <v>20</v>
      </c>
      <c r="L31" s="5" t="n">
        <v>49</v>
      </c>
      <c r="M31" s="5" t="n">
        <v>3</v>
      </c>
      <c r="N31" s="5" t="n">
        <v>12</v>
      </c>
      <c r="O31" s="5" t="n">
        <v>22</v>
      </c>
      <c r="P31" s="5" t="n">
        <v>35</v>
      </c>
      <c r="Q31" s="5" t="n">
        <v>0</v>
      </c>
      <c r="R31" s="5" t="n">
        <v>35</v>
      </c>
      <c r="S31" s="5" t="n">
        <v>19</v>
      </c>
      <c r="T31" s="5" t="n">
        <v>28</v>
      </c>
      <c r="U31" s="5" t="n">
        <v>49</v>
      </c>
      <c r="V31" s="5" t="n">
        <v>15</v>
      </c>
    </row>
    <row r="32" customFormat="false" ht="13.5" hidden="false" customHeight="true" outlineLevel="0" collapsed="false">
      <c r="A32" s="68"/>
      <c r="B32" s="69"/>
      <c r="C32" s="5" t="s">
        <v>549</v>
      </c>
      <c r="D32" s="71"/>
      <c r="E32" s="71"/>
      <c r="F32" s="73" t="n">
        <f aca="false">IFERROR((F31-F30)/F30,"")</f>
        <v>-0.00347222222222222</v>
      </c>
      <c r="G32" s="73" t="n">
        <f aca="false">IFERROR((G31-G30)/G30,"")</f>
        <v>0.107692307692308</v>
      </c>
      <c r="H32" s="73" t="n">
        <f aca="false">IFERROR((H31-H30)/H30,"")</f>
        <v>-0.0547945205479452</v>
      </c>
      <c r="I32" s="73" t="n">
        <f aca="false">IFERROR((I31-I30)/I30,"")</f>
        <v>-0.169230769230769</v>
      </c>
      <c r="J32" s="73" t="n">
        <f aca="false">IFERROR((J31-J30)/J30,"")</f>
        <v>0.0823529411764706</v>
      </c>
      <c r="K32" s="73" t="n">
        <f aca="false">IFERROR((K31-K30)/K30,"")</f>
        <v>-0.0909090909090909</v>
      </c>
      <c r="L32" s="73" t="n">
        <f aca="false">IFERROR((L31-L30)/L30,"")</f>
        <v>0.195121951219512</v>
      </c>
      <c r="M32" s="73" t="n">
        <f aca="false">IFERROR((M31-M30)/M30,"")</f>
        <v>0.5</v>
      </c>
      <c r="N32" s="39" t="n">
        <f aca="false">IFERROR((N31-N30)/N30,"")</f>
        <v>-0.0769230769230769</v>
      </c>
      <c r="O32" s="39" t="n">
        <f aca="false">IFERROR((O31-O30)/O30,"")</f>
        <v>-0.0833333333333333</v>
      </c>
      <c r="P32" s="39" t="n">
        <f aca="false">IFERROR((P31-P30)/P30,"")</f>
        <v>-0.0277777777777778</v>
      </c>
      <c r="Q32" s="73" t="str">
        <f aca="false">IFERROR((Q31-Q30)/Q30,"")</f>
        <v/>
      </c>
      <c r="R32" s="73" t="n">
        <f aca="false">IFERROR((R31-R30)/R30,"")</f>
        <v>-0.3</v>
      </c>
      <c r="S32" s="73" t="n">
        <f aca="false">IFERROR((S31-S30)/S30,"")</f>
        <v>0.266666666666667</v>
      </c>
      <c r="T32" s="73" t="n">
        <f aca="false">IFERROR((T31-T30)/T30,"")</f>
        <v>0.217391304347826</v>
      </c>
      <c r="U32" s="73" t="n">
        <f aca="false">IFERROR((U31-U30)/U30,"")</f>
        <v>0.0425531914893617</v>
      </c>
      <c r="V32" s="74" t="n">
        <f aca="false">IFERROR((V31-V30)/V30,"")</f>
        <v>0</v>
      </c>
    </row>
    <row r="33" customFormat="false" ht="13.5" hidden="false" customHeight="true" outlineLevel="0" collapsed="false">
      <c r="A33" s="68"/>
      <c r="B33" s="69"/>
      <c r="C33" s="75" t="s">
        <v>550</v>
      </c>
      <c r="D33" s="71"/>
      <c r="E33" s="71"/>
      <c r="F33" s="76" t="n">
        <f aca="false">IFERROR(SQRT(2*(F31-F30)^2/(F31+F30)),"")</f>
        <v>0.0589767824619589</v>
      </c>
      <c r="G33" s="76" t="n">
        <f aca="false">IFERROR(SQRT(2*(G31-G30)^2/(G31+G30)),"")</f>
        <v>0.845770930662248</v>
      </c>
      <c r="H33" s="76" t="n">
        <f aca="false">IFERROR(SQRT(2*(H31-H30)^2/(H31+H30)),"")</f>
        <v>0.474712663277541</v>
      </c>
      <c r="I33" s="76" t="n">
        <f aca="false">IFERROR(SQRT(2*(I31-I30)^2/(I31+I30)),"")</f>
        <v>1.42604819181476</v>
      </c>
      <c r="J33" s="76" t="n">
        <f aca="false">IFERROR(SQRT(2*(J31-J30)^2/(J31+J30)),"")</f>
        <v>0.744091604833827</v>
      </c>
      <c r="K33" s="76" t="n">
        <f aca="false">IFERROR(SQRT(2*(K31-K30)^2/(K31+K30)),"")</f>
        <v>0.436435780471985</v>
      </c>
      <c r="L33" s="76" t="n">
        <f aca="false">IFERROR(SQRT(2*(L31-L30)^2/(L31+L30)),"")</f>
        <v>1.19256958799989</v>
      </c>
      <c r="M33" s="76" t="n">
        <f aca="false">IFERROR(SQRT(2*(M31-M30)^2/(M31+M30)),"")</f>
        <v>0.632455532033676</v>
      </c>
      <c r="N33" s="77" t="n">
        <f aca="false">IFERROR(SQRT(2*(N31-N30)^2/(N31+N30)),"")</f>
        <v>0.282842712474619</v>
      </c>
      <c r="O33" s="77" t="n">
        <f aca="false">IFERROR(SQRT(2*(O31-O30)^2/(O31+O30)),"")</f>
        <v>0.41702882811415</v>
      </c>
      <c r="P33" s="77" t="n">
        <f aca="false">IFERROR(SQRT(2*(P31-P30)^2/(P31+P30)),"")</f>
        <v>0.167836271659338</v>
      </c>
      <c r="Q33" s="76" t="str">
        <f aca="false">IFERROR(SQRT(2*(Q31-Q30)^2/(Q31+Q30)),"")</f>
        <v/>
      </c>
      <c r="R33" s="76" t="n">
        <f aca="false">IFERROR(SQRT(2*(R31-R30)^2/(R31+R30)),"")</f>
        <v>2.30089496654211</v>
      </c>
      <c r="S33" s="76" t="n">
        <f aca="false">IFERROR(SQRT(2*(S31-S30)^2/(S31+S30)),"")</f>
        <v>0.970142500145332</v>
      </c>
      <c r="T33" s="76" t="n">
        <f aca="false">IFERROR(SQRT(2*(T31-T30)^2/(T31+T30)),"")</f>
        <v>0.990147542976674</v>
      </c>
      <c r="U33" s="76" t="n">
        <f aca="false">IFERROR(SQRT(2*(U31-U30)^2/(U31+U30)),"")</f>
        <v>0.288675134594813</v>
      </c>
      <c r="V33" s="78" t="n">
        <f aca="false">IFERROR(SQRT(2*(V31-V30)^2/(V31+V30)),"")</f>
        <v>0</v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/>
      <c r="E34" s="72"/>
      <c r="F34" s="79"/>
      <c r="G34" s="79"/>
      <c r="H34" s="79"/>
      <c r="I34" s="79"/>
      <c r="J34" s="79"/>
      <c r="K34" s="79"/>
      <c r="L34" s="79"/>
      <c r="M34" s="79"/>
      <c r="N34" s="4"/>
      <c r="O34" s="4"/>
      <c r="P34" s="4"/>
      <c r="Q34" s="79"/>
      <c r="R34" s="79"/>
      <c r="S34" s="79"/>
      <c r="T34" s="79"/>
      <c r="U34" s="79"/>
      <c r="V34" s="80"/>
    </row>
    <row r="35" customFormat="false" ht="13.5" hidden="false" customHeight="true" outlineLevel="0" collapsed="false">
      <c r="A35" s="68"/>
      <c r="B35" s="69"/>
      <c r="C35" s="5" t="s">
        <v>548</v>
      </c>
      <c r="D35" s="71"/>
      <c r="E35" s="71"/>
      <c r="F35" s="5"/>
      <c r="G35" s="5"/>
      <c r="H35" s="5"/>
      <c r="I35" s="5"/>
      <c r="J35" s="5"/>
      <c r="K35" s="5"/>
      <c r="L35" s="5"/>
      <c r="M35" s="5"/>
      <c r="N35" s="4"/>
      <c r="O35" s="4"/>
      <c r="P35" s="4"/>
      <c r="Q35" s="5"/>
      <c r="R35" s="5"/>
      <c r="S35" s="5"/>
      <c r="T35" s="5"/>
      <c r="U35" s="5"/>
      <c r="V35" s="82"/>
    </row>
    <row r="36" customFormat="false" ht="13.5" hidden="false" customHeight="true" outlineLevel="0" collapsed="false">
      <c r="A36" s="68"/>
      <c r="B36" s="69"/>
      <c r="C36" s="5" t="s">
        <v>549</v>
      </c>
      <c r="D36" s="71"/>
      <c r="E36" s="71"/>
      <c r="F36" s="73" t="str">
        <f aca="false">IFERROR((F35-F34)/F34,"")</f>
        <v/>
      </c>
      <c r="G36" s="73" t="str">
        <f aca="false">IFERROR((G35-G34)/G34,"")</f>
        <v/>
      </c>
      <c r="H36" s="73" t="str">
        <f aca="false">IFERROR((H35-H34)/H34,"")</f>
        <v/>
      </c>
      <c r="I36" s="73" t="str">
        <f aca="false">IFERROR((I35-I34)/I34,"")</f>
        <v/>
      </c>
      <c r="J36" s="73" t="str">
        <f aca="false">IFERROR((J35-J34)/J34,"")</f>
        <v/>
      </c>
      <c r="K36" s="73" t="str">
        <f aca="false">IFERROR((K35-K34)/K34,"")</f>
        <v/>
      </c>
      <c r="L36" s="73" t="str">
        <f aca="false">IFERROR((L35-L34)/L34,"")</f>
        <v/>
      </c>
      <c r="M36" s="73" t="str">
        <f aca="false">IFERROR((M35-M34)/M34,"")</f>
        <v/>
      </c>
      <c r="N36" s="39" t="str">
        <f aca="false">IFERROR((N35-N34)/N34,"")</f>
        <v/>
      </c>
      <c r="O36" s="39" t="str">
        <f aca="false">IFERROR((O35-O34)/O34,"")</f>
        <v/>
      </c>
      <c r="P36" s="39" t="str">
        <f aca="false">IFERROR((P35-P34)/P34,"")</f>
        <v/>
      </c>
      <c r="Q36" s="73" t="str">
        <f aca="false">IFERROR((Q35-Q34)/Q34,"")</f>
        <v/>
      </c>
      <c r="R36" s="73" t="str">
        <f aca="false">IFERROR((R35-R34)/R34,"")</f>
        <v/>
      </c>
      <c r="S36" s="73" t="str">
        <f aca="false">IFERROR((S35-S34)/S34,"")</f>
        <v/>
      </c>
      <c r="T36" s="73" t="str">
        <f aca="false">IFERROR((T35-T34)/T34,"")</f>
        <v/>
      </c>
      <c r="U36" s="73" t="str">
        <f aca="false">IFERROR((U35-U34)/U34,"")</f>
        <v/>
      </c>
      <c r="V36" s="74" t="str">
        <f aca="false">IFERROR((V35-V34)/V34,"")</f>
        <v/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str">
        <f aca="false">IFERROR(SQRT(2*(F35-F34)^2/(F35+F34)),"")</f>
        <v/>
      </c>
      <c r="G37" s="76" t="str">
        <f aca="false">IFERROR(SQRT(2*(G35-G34)^2/(G35+G34)),"")</f>
        <v/>
      </c>
      <c r="H37" s="76" t="str">
        <f aca="false">IFERROR(SQRT(2*(H35-H34)^2/(H35+H34)),"")</f>
        <v/>
      </c>
      <c r="I37" s="76" t="str">
        <f aca="false">IFERROR(SQRT(2*(I35-I34)^2/(I35+I34)),"")</f>
        <v/>
      </c>
      <c r="J37" s="76" t="str">
        <f aca="false">IFERROR(SQRT(2*(J35-J34)^2/(J35+J34)),"")</f>
        <v/>
      </c>
      <c r="K37" s="76" t="str">
        <f aca="false">IFERROR(SQRT(2*(K35-K34)^2/(K35+K34)),"")</f>
        <v/>
      </c>
      <c r="L37" s="76" t="str">
        <f aca="false">IFERROR(SQRT(2*(L35-L34)^2/(L35+L34)),"")</f>
        <v/>
      </c>
      <c r="M37" s="76" t="str">
        <f aca="false">IFERROR(SQRT(2*(M35-M34)^2/(M35+M34)),"")</f>
        <v/>
      </c>
      <c r="N37" s="77" t="str">
        <f aca="false">IFERROR(SQRT(2*(N35-N34)^2/(N35+N34)),"")</f>
        <v/>
      </c>
      <c r="O37" s="77" t="str">
        <f aca="false">IFERROR(SQRT(2*(O35-O34)^2/(O35+O34)),"")</f>
        <v/>
      </c>
      <c r="P37" s="77" t="str">
        <f aca="false">IFERROR(SQRT(2*(P35-P34)^2/(P35+P34)),"")</f>
        <v/>
      </c>
      <c r="Q37" s="76" t="str">
        <f aca="false">IFERROR(SQRT(2*(Q35-Q34)^2/(Q35+Q34)),"")</f>
        <v/>
      </c>
      <c r="R37" s="76" t="str">
        <f aca="false">IFERROR(SQRT(2*(R35-R34)^2/(R35+R34)),"")</f>
        <v/>
      </c>
      <c r="S37" s="76" t="str">
        <f aca="false">IFERROR(SQRT(2*(S35-S34)^2/(S35+S34)),"")</f>
        <v/>
      </c>
      <c r="T37" s="76" t="str">
        <f aca="false">IFERROR(SQRT(2*(T35-T34)^2/(T35+T34)),"")</f>
        <v/>
      </c>
      <c r="U37" s="76" t="str">
        <f aca="false">IFERROR(SQRT(2*(U35-U34)^2/(U35+U34)),"")</f>
        <v/>
      </c>
      <c r="V37" s="78" t="str">
        <f aca="false">IFERROR(SQRT(2*(V35-V34)^2/(V35+V34)),"")</f>
        <v/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3.5" hidden="false" customHeight="true" outlineLevel="0" collapsed="false">
      <c r="A39" s="68"/>
      <c r="B39" s="69"/>
      <c r="C39" s="5" t="s">
        <v>548</v>
      </c>
      <c r="D39" s="71"/>
      <c r="E39" s="7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customFormat="false" ht="13.5" hidden="false" customHeight="true" outlineLevel="0" collapsed="false">
      <c r="A40" s="68"/>
      <c r="B40" s="69"/>
      <c r="C40" s="5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customFormat="false" ht="13.5" hidden="false" customHeight="true" outlineLevel="0" collapsed="false">
      <c r="A43" s="68"/>
      <c r="B43" s="69"/>
      <c r="C43" s="5" t="s">
        <v>548</v>
      </c>
      <c r="D43" s="71"/>
      <c r="E43" s="7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3.5" hidden="false" customHeight="true" outlineLevel="0" collapsed="false">
      <c r="A44" s="68"/>
      <c r="B44" s="69"/>
      <c r="C44" s="5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3.5" hidden="false" customHeight="true" outlineLevel="0" collapsed="false">
      <c r="A47" s="68"/>
      <c r="B47" s="69"/>
      <c r="C47" s="5" t="s">
        <v>548</v>
      </c>
      <c r="D47" s="71"/>
      <c r="E47" s="7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3.5" hidden="false" customHeight="true" outlineLevel="0" collapsed="false">
      <c r="A48" s="68"/>
      <c r="B48" s="69"/>
      <c r="C48" s="5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3.5" hidden="false" customHeight="true" outlineLevel="0" collapsed="false">
      <c r="A51" s="68"/>
      <c r="B51" s="69"/>
      <c r="C51" s="5" t="s">
        <v>548</v>
      </c>
      <c r="D51" s="71"/>
      <c r="E51" s="7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3.5" hidden="false" customHeight="true" outlineLevel="0" collapsed="false">
      <c r="A52" s="68"/>
      <c r="B52" s="69"/>
      <c r="C52" s="5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N54" s="4"/>
      <c r="O54" s="4"/>
      <c r="P54" s="4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5" t="s">
        <v>548</v>
      </c>
      <c r="D55" s="81"/>
      <c r="E55" s="81"/>
      <c r="F55" s="5"/>
      <c r="G55" s="5"/>
      <c r="H55" s="5"/>
      <c r="I55" s="5"/>
      <c r="J55" s="5"/>
      <c r="K55" s="5"/>
      <c r="L55" s="5"/>
      <c r="M55" s="5"/>
      <c r="N55" s="4"/>
      <c r="O55" s="4"/>
      <c r="P55" s="4"/>
      <c r="Q55" s="5"/>
      <c r="R55" s="5"/>
      <c r="S55" s="5"/>
      <c r="T55" s="5"/>
      <c r="U55" s="5"/>
      <c r="V55" s="82"/>
    </row>
    <row r="56" customFormat="false" ht="13.5" hidden="false" customHeight="true" outlineLevel="0" collapsed="false">
      <c r="A56" s="68"/>
      <c r="B56" s="69"/>
      <c r="C56" s="5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N58" s="4"/>
      <c r="O58" s="4"/>
      <c r="P58" s="4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5" t="s">
        <v>548</v>
      </c>
      <c r="D59" s="81"/>
      <c r="E59" s="81"/>
      <c r="F59" s="5"/>
      <c r="G59" s="5"/>
      <c r="H59" s="5"/>
      <c r="I59" s="5"/>
      <c r="J59" s="5"/>
      <c r="K59" s="5"/>
      <c r="L59" s="5"/>
      <c r="M59" s="5"/>
      <c r="N59" s="4"/>
      <c r="O59" s="4"/>
      <c r="P59" s="4"/>
      <c r="Q59" s="5"/>
      <c r="R59" s="5"/>
      <c r="S59" s="5"/>
      <c r="T59" s="5"/>
      <c r="U59" s="5"/>
      <c r="V59" s="82"/>
    </row>
    <row r="60" customFormat="false" ht="13.5" hidden="false" customHeight="true" outlineLevel="0" collapsed="false">
      <c r="A60" s="68"/>
      <c r="B60" s="69"/>
      <c r="C60" s="5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N62" s="4"/>
      <c r="O62" s="4"/>
      <c r="P62" s="4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5" t="s">
        <v>548</v>
      </c>
      <c r="D63" s="81"/>
      <c r="E63" s="81"/>
      <c r="F63" s="5"/>
      <c r="G63" s="5"/>
      <c r="H63" s="5"/>
      <c r="I63" s="5"/>
      <c r="J63" s="5"/>
      <c r="K63" s="5"/>
      <c r="L63" s="5"/>
      <c r="M63" s="5"/>
      <c r="N63" s="4"/>
      <c r="O63" s="4"/>
      <c r="P63" s="4"/>
      <c r="Q63" s="5"/>
      <c r="R63" s="5"/>
      <c r="S63" s="5"/>
      <c r="T63" s="5"/>
      <c r="U63" s="5"/>
      <c r="V63" s="82"/>
    </row>
    <row r="64" customFormat="false" ht="13.5" hidden="false" customHeight="true" outlineLevel="0" collapsed="false">
      <c r="A64" s="68"/>
      <c r="B64" s="69"/>
      <c r="C64" s="5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N66" s="4"/>
      <c r="O66" s="4"/>
      <c r="P66" s="4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5" t="s">
        <v>548</v>
      </c>
      <c r="D67" s="81"/>
      <c r="E67" s="81"/>
      <c r="F67" s="5"/>
      <c r="G67" s="5"/>
      <c r="H67" s="5"/>
      <c r="I67" s="5"/>
      <c r="J67" s="5"/>
      <c r="K67" s="5"/>
      <c r="L67" s="5"/>
      <c r="M67" s="5"/>
      <c r="N67" s="4"/>
      <c r="O67" s="4"/>
      <c r="P67" s="4"/>
      <c r="Q67" s="5"/>
      <c r="R67" s="5"/>
      <c r="S67" s="5"/>
      <c r="T67" s="5"/>
      <c r="U67" s="5"/>
      <c r="V67" s="82"/>
    </row>
    <row r="68" customFormat="false" ht="13.5" hidden="false" customHeight="true" outlineLevel="0" collapsed="false">
      <c r="A68" s="68"/>
      <c r="B68" s="69"/>
      <c r="C68" s="5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3.5" hidden="false" customHeight="true" outlineLevel="0" collapsed="false">
      <c r="A71" s="68"/>
      <c r="B71" s="69"/>
      <c r="C71" s="5" t="s">
        <v>548</v>
      </c>
      <c r="D71" s="71"/>
      <c r="E71" s="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3.5" hidden="false" customHeight="true" outlineLevel="0" collapsed="false">
      <c r="A72" s="68"/>
      <c r="B72" s="69"/>
      <c r="C72" s="5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71" t="n">
        <v>46056</v>
      </c>
      <c r="E74" s="72" t="n">
        <v>0.625</v>
      </c>
      <c r="F74" s="79" t="n">
        <v>181</v>
      </c>
      <c r="G74" s="79" t="n">
        <v>103</v>
      </c>
      <c r="H74" s="79" t="n">
        <v>69</v>
      </c>
      <c r="I74" s="79" t="n">
        <v>2</v>
      </c>
      <c r="J74" s="79" t="n">
        <v>7</v>
      </c>
      <c r="K74" s="5" t="n">
        <v>8</v>
      </c>
      <c r="L74" s="5" t="n">
        <v>94</v>
      </c>
      <c r="M74" s="5" t="n">
        <v>1</v>
      </c>
      <c r="N74" s="5" t="n">
        <v>2</v>
      </c>
      <c r="O74" s="5" t="n">
        <v>67</v>
      </c>
      <c r="P74" s="5" t="n">
        <v>0</v>
      </c>
      <c r="Q74" s="5" t="n">
        <f aca="false">SUM(Q70:Q73)</f>
        <v>0</v>
      </c>
      <c r="R74" s="5" t="n">
        <f aca="false">SUM(R70:R73)</f>
        <v>0</v>
      </c>
      <c r="S74" s="5" t="n">
        <v>2</v>
      </c>
      <c r="T74" s="5" t="n">
        <f aca="false">SUM(T70:T73)</f>
        <v>0</v>
      </c>
      <c r="U74" s="5" t="n">
        <f aca="false">SUM(U70:U73)</f>
        <v>0</v>
      </c>
      <c r="V74" s="5" t="n">
        <v>7</v>
      </c>
    </row>
    <row r="75" customFormat="false" ht="13.5" hidden="false" customHeight="true" outlineLevel="0" collapsed="false">
      <c r="A75" s="68"/>
      <c r="B75" s="69"/>
      <c r="C75" s="5" t="s">
        <v>548</v>
      </c>
      <c r="D75" s="71"/>
      <c r="E75" s="71"/>
      <c r="F75" s="5" t="n">
        <v>128</v>
      </c>
      <c r="G75" s="5" t="n">
        <v>58</v>
      </c>
      <c r="H75" s="5" t="n">
        <v>59</v>
      </c>
      <c r="I75" s="5" t="n">
        <v>2</v>
      </c>
      <c r="J75" s="5" t="n">
        <v>9</v>
      </c>
      <c r="K75" s="5" t="n">
        <v>4</v>
      </c>
      <c r="L75" s="5" t="n">
        <v>54</v>
      </c>
      <c r="M75" s="5" t="n">
        <v>0</v>
      </c>
      <c r="N75" s="5" t="n">
        <v>2</v>
      </c>
      <c r="O75" s="5" t="n">
        <v>57</v>
      </c>
      <c r="P75" s="5" t="n">
        <v>0</v>
      </c>
      <c r="Q75" s="5" t="n">
        <f aca="false">SUM(Q71:Q74)</f>
        <v>0</v>
      </c>
      <c r="R75" s="5" t="n">
        <f aca="false">SUM(R71:R74)</f>
        <v>0</v>
      </c>
      <c r="S75" s="5" t="n">
        <v>2</v>
      </c>
      <c r="T75" s="5" t="n">
        <f aca="false">SUM(T71:T74)</f>
        <v>0</v>
      </c>
      <c r="U75" s="5" t="n">
        <f aca="false">SUM(U71:U74)</f>
        <v>0</v>
      </c>
      <c r="V75" s="5" t="n">
        <v>9</v>
      </c>
    </row>
    <row r="76" customFormat="false" ht="13.5" hidden="false" customHeight="true" outlineLevel="0" collapsed="false">
      <c r="A76" s="68"/>
      <c r="B76" s="69"/>
      <c r="C76" s="5" t="s">
        <v>549</v>
      </c>
      <c r="D76" s="71"/>
      <c r="E76" s="71"/>
      <c r="F76" s="73" t="n">
        <f aca="false">IFERROR((F75-F74)/F74,"")</f>
        <v>-0.292817679558011</v>
      </c>
      <c r="G76" s="73" t="n">
        <f aca="false">IFERROR((G75-G74)/G74,"")</f>
        <v>-0.436893203883495</v>
      </c>
      <c r="H76" s="73" t="n">
        <f aca="false">IFERROR((H75-H74)/H74,"")</f>
        <v>-0.144927536231884</v>
      </c>
      <c r="I76" s="73" t="n">
        <f aca="false">IFERROR((I75-I74)/I74,"")</f>
        <v>0</v>
      </c>
      <c r="J76" s="73" t="n">
        <f aca="false">IFERROR((J75-J74)/J74,"")</f>
        <v>0.285714285714286</v>
      </c>
      <c r="K76" s="73" t="n">
        <f aca="false">IFERROR((K75-K74)/K74,"")</f>
        <v>-0.5</v>
      </c>
      <c r="L76" s="73" t="n">
        <f aca="false">IFERROR((L75-L74)/L74,"")</f>
        <v>-0.425531914893617</v>
      </c>
      <c r="M76" s="73" t="n">
        <f aca="false">IFERROR((M75-M74)/M74,"")</f>
        <v>-1</v>
      </c>
      <c r="N76" s="39" t="n">
        <f aca="false">IFERROR((N75-N74)/N74,"")</f>
        <v>0</v>
      </c>
      <c r="O76" s="39" t="n">
        <f aca="false">IFERROR((O75-O74)/O74,"")</f>
        <v>-0.149253731343284</v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n">
        <f aca="false">IFERROR((S75-S74)/S74,"")</f>
        <v>0</v>
      </c>
      <c r="T76" s="73" t="str">
        <f aca="false">IFERROR((T75-T74)/T74,"")</f>
        <v/>
      </c>
      <c r="U76" s="73" t="str">
        <f aca="false">IFERROR((U75-U74)/U74,"")</f>
        <v/>
      </c>
      <c r="V76" s="74" t="n">
        <f aca="false">IFERROR((V75-V74)/V74,"")</f>
        <v>0.285714285714286</v>
      </c>
    </row>
    <row r="77" customFormat="false" ht="13.5" hidden="false" customHeight="true" outlineLevel="0" collapsed="false">
      <c r="A77" s="68"/>
      <c r="B77" s="69"/>
      <c r="C77" s="75" t="s">
        <v>550</v>
      </c>
      <c r="D77" s="71"/>
      <c r="E77" s="71"/>
      <c r="F77" s="76" t="n">
        <f aca="false">IFERROR(SQRT(2*(F75-F74)^2/(F75+F74)),"")</f>
        <v>4.26394532955839</v>
      </c>
      <c r="G77" s="76" t="n">
        <f aca="false">IFERROR(SQRT(2*(G75-G74)^2/(G75+G74)),"")</f>
        <v>5.01550391317818</v>
      </c>
      <c r="H77" s="76" t="n">
        <f aca="false">IFERROR(SQRT(2*(H75-H74)^2/(H75+H74)),"")</f>
        <v>1.25</v>
      </c>
      <c r="I77" s="76" t="n">
        <f aca="false">IFERROR(SQRT(2*(I75-I74)^2/(I75+I74)),"")</f>
        <v>0</v>
      </c>
      <c r="J77" s="76" t="n">
        <f aca="false">IFERROR(SQRT(2*(J75-J74)^2/(J75+J74)),"")</f>
        <v>0.707106781186548</v>
      </c>
      <c r="K77" s="76" t="n">
        <f aca="false">IFERROR(SQRT(2*(K75-K74)^2/(K75+K74)),"")</f>
        <v>1.63299316185545</v>
      </c>
      <c r="L77" s="76" t="n">
        <f aca="false">IFERROR(SQRT(2*(L75-L74)^2/(L75+L74)),"")</f>
        <v>4.64990554975277</v>
      </c>
      <c r="M77" s="76" t="n">
        <f aca="false">IFERROR(SQRT(2*(M75-M74)^2/(M75+M74)),"")</f>
        <v>1.4142135623731</v>
      </c>
      <c r="N77" s="83" t="n">
        <f aca="false">IFERROR(SQRT(2*(N75-N74)^2/(N75+N74)),"")</f>
        <v>0</v>
      </c>
      <c r="O77" s="83" t="n">
        <f aca="false">IFERROR(SQRT(2*(O75-O74)^2/(O75+O74)),"")</f>
        <v>1.27000127000191</v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n">
        <f aca="false">IFERROR(SQRT(2*(S75-S74)^2/(S75+S74)),"")</f>
        <v>0</v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n">
        <f aca="false">IFERROR(SQRT(2*(V75-V74)^2/(V75+V74)),"")</f>
        <v>0.707106781186548</v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71" t="n">
        <v>46062</v>
      </c>
      <c r="E78" s="72" t="n">
        <v>0.645833333333333</v>
      </c>
      <c r="F78" s="70" t="n">
        <v>485</v>
      </c>
      <c r="G78" s="70" t="n">
        <v>205</v>
      </c>
      <c r="H78" s="70" t="n">
        <v>233</v>
      </c>
      <c r="I78" s="70" t="n">
        <v>31</v>
      </c>
      <c r="J78" s="70" t="n">
        <v>16</v>
      </c>
      <c r="K78" s="5" t="n">
        <v>7</v>
      </c>
      <c r="L78" s="5" t="n">
        <v>195</v>
      </c>
      <c r="M78" s="5" t="n">
        <v>3</v>
      </c>
      <c r="N78" s="5" t="n">
        <v>19</v>
      </c>
      <c r="O78" s="5" t="n">
        <v>209</v>
      </c>
      <c r="P78" s="5" t="n">
        <v>5</v>
      </c>
      <c r="Q78" s="5" t="n">
        <v>0</v>
      </c>
      <c r="R78" s="5" t="n">
        <f aca="false">SUM(R74:R77)</f>
        <v>0</v>
      </c>
      <c r="S78" s="5" t="n">
        <v>31</v>
      </c>
      <c r="T78" s="5" t="n">
        <v>10</v>
      </c>
      <c r="U78" s="5" t="n">
        <v>0</v>
      </c>
      <c r="V78" s="5" t="n">
        <v>6</v>
      </c>
    </row>
    <row r="79" customFormat="false" ht="13.5" hidden="false" customHeight="true" outlineLevel="0" collapsed="false">
      <c r="A79" s="68"/>
      <c r="B79" s="69"/>
      <c r="C79" s="5" t="s">
        <v>548</v>
      </c>
      <c r="D79" s="71"/>
      <c r="E79" s="71"/>
      <c r="F79" s="5" t="n">
        <v>476</v>
      </c>
      <c r="G79" s="5" t="n">
        <v>208</v>
      </c>
      <c r="H79" s="5" t="n">
        <v>221</v>
      </c>
      <c r="I79" s="5" t="n">
        <v>38</v>
      </c>
      <c r="J79" s="5" t="n">
        <v>9</v>
      </c>
      <c r="K79" s="5" t="n">
        <v>5</v>
      </c>
      <c r="L79" s="5" t="n">
        <v>200</v>
      </c>
      <c r="M79" s="5" t="n">
        <v>3</v>
      </c>
      <c r="N79" s="5" t="n">
        <v>19</v>
      </c>
      <c r="O79" s="5" t="n">
        <v>198</v>
      </c>
      <c r="P79" s="5" t="n">
        <v>4</v>
      </c>
      <c r="Q79" s="5" t="n">
        <v>0</v>
      </c>
      <c r="R79" s="5" t="n">
        <v>0</v>
      </c>
      <c r="S79" s="5" t="n">
        <v>38</v>
      </c>
      <c r="T79" s="5" t="n">
        <v>6</v>
      </c>
      <c r="U79" s="5" t="n">
        <v>0</v>
      </c>
      <c r="V79" s="5" t="n">
        <v>3</v>
      </c>
    </row>
    <row r="80" customFormat="false" ht="13.5" hidden="false" customHeight="true" outlineLevel="0" collapsed="false">
      <c r="A80" s="68"/>
      <c r="B80" s="69"/>
      <c r="C80" s="5" t="s">
        <v>549</v>
      </c>
      <c r="D80" s="71"/>
      <c r="E80" s="71"/>
      <c r="F80" s="73" t="n">
        <f aca="false">IFERROR((F79-F78)/F78,"")</f>
        <v>-0.0185567010309278</v>
      </c>
      <c r="G80" s="73" t="n">
        <f aca="false">IFERROR((G79-G78)/G78,"")</f>
        <v>0.0146341463414634</v>
      </c>
      <c r="H80" s="73" t="n">
        <f aca="false">IFERROR((H79-H78)/H78,"")</f>
        <v>-0.0515021459227468</v>
      </c>
      <c r="I80" s="73" t="n">
        <f aca="false">IFERROR((I79-I78)/I78,"")</f>
        <v>0.225806451612903</v>
      </c>
      <c r="J80" s="73" t="n">
        <f aca="false">IFERROR((J79-J78)/J78,"")</f>
        <v>-0.4375</v>
      </c>
      <c r="K80" s="73" t="n">
        <f aca="false">IFERROR((K79-K78)/K78,"")</f>
        <v>-0.285714285714286</v>
      </c>
      <c r="L80" s="73" t="n">
        <f aca="false">IFERROR((L79-L78)/L78,"")</f>
        <v>0.0256410256410256</v>
      </c>
      <c r="M80" s="73" t="n">
        <f aca="false">IFERROR((M79-M78)/M78,"")</f>
        <v>0</v>
      </c>
      <c r="N80" s="39" t="n">
        <f aca="false">IFERROR((N79-N78)/N78,"")</f>
        <v>0</v>
      </c>
      <c r="O80" s="39" t="n">
        <f aca="false">IFERROR((O79-O78)/O78,"")</f>
        <v>-0.0526315789473684</v>
      </c>
      <c r="P80" s="39" t="n">
        <f aca="false">IFERROR((P79-P78)/P78,"")</f>
        <v>-0.2</v>
      </c>
      <c r="Q80" s="73" t="str">
        <f aca="false">IFERROR((Q79-Q78)/Q78,"")</f>
        <v/>
      </c>
      <c r="R80" s="73" t="str">
        <f aca="false">IFERROR((R79-R78)/R78,"")</f>
        <v/>
      </c>
      <c r="S80" s="73" t="n">
        <f aca="false">IFERROR((S79-S78)/S78,"")</f>
        <v>0.225806451612903</v>
      </c>
      <c r="T80" s="73" t="n">
        <f aca="false">IFERROR((T79-T78)/T78,"")</f>
        <v>-0.4</v>
      </c>
      <c r="U80" s="73" t="str">
        <f aca="false">IFERROR((U79-U78)/U78,"")</f>
        <v/>
      </c>
      <c r="V80" s="74" t="n">
        <f aca="false">IFERROR((V79-V78)/V78,"")</f>
        <v>-0.5</v>
      </c>
    </row>
    <row r="81" customFormat="false" ht="13.5" hidden="false" customHeight="true" outlineLevel="0" collapsed="false">
      <c r="A81" s="68"/>
      <c r="B81" s="69"/>
      <c r="C81" s="75" t="s">
        <v>550</v>
      </c>
      <c r="D81" s="71"/>
      <c r="E81" s="71"/>
      <c r="F81" s="76" t="n">
        <f aca="false">IFERROR(SQRT(2*(F79-F78)^2/(F79+F78)),"")</f>
        <v>0.410578131011544</v>
      </c>
      <c r="G81" s="76" t="n">
        <f aca="false">IFERROR(SQRT(2*(G79-G78)^2/(G79+G78)),"")</f>
        <v>0.208766700191766</v>
      </c>
      <c r="H81" s="76" t="n">
        <f aca="false">IFERROR(SQRT(2*(H79-H78)^2/(H79+H78)),"")</f>
        <v>0.796467973919966</v>
      </c>
      <c r="I81" s="76" t="n">
        <f aca="false">IFERROR(SQRT(2*(I79-I78)^2/(I79+I78)),"")</f>
        <v>1.19175914306225</v>
      </c>
      <c r="J81" s="76" t="n">
        <f aca="false">IFERROR(SQRT(2*(J79-J78)^2/(J79+J78)),"")</f>
        <v>1.97989898732233</v>
      </c>
      <c r="K81" s="76" t="n">
        <f aca="false">IFERROR(SQRT(2*(K79-K78)^2/(K79+K78)),"")</f>
        <v>0.816496580927726</v>
      </c>
      <c r="L81" s="76" t="n">
        <f aca="false">IFERROR(SQRT(2*(L79-L78)^2/(L79+L78)),"")</f>
        <v>0.35578403348241</v>
      </c>
      <c r="M81" s="76" t="n">
        <f aca="false">IFERROR(SQRT(2*(M79-M78)^2/(M79+M78)),"")</f>
        <v>0</v>
      </c>
      <c r="N81" s="83" t="n">
        <f aca="false">IFERROR(SQRT(2*(N79-N78)^2/(N79+N78)),"")</f>
        <v>0</v>
      </c>
      <c r="O81" s="83" t="n">
        <f aca="false">IFERROR(SQRT(2*(O79-O78)^2/(O79+O78)),"")</f>
        <v>0.77109960095606</v>
      </c>
      <c r="P81" s="83" t="n">
        <f aca="false">IFERROR(SQRT(2*(P79-P78)^2/(P79+P78)),"")</f>
        <v>0.471404520791032</v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n">
        <f aca="false">IFERROR(SQRT(2*(S79-S78)^2/(S79+S78)),"")</f>
        <v>1.19175914306225</v>
      </c>
      <c r="T81" s="76" t="n">
        <f aca="false">IFERROR(SQRT(2*(T79-T78)^2/(T79+T78)),"")</f>
        <v>1.4142135623731</v>
      </c>
      <c r="U81" s="76" t="str">
        <f aca="false">IFERROR(SQRT(2*(U79-U78)^2/(U79+U78)),"")</f>
        <v/>
      </c>
      <c r="V81" s="78" t="n">
        <f aca="false">IFERROR(SQRT(2*(V79-V78)^2/(V79+V78)),"")</f>
        <v>1.4142135623731</v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N82" s="4"/>
      <c r="O82" s="4"/>
      <c r="P82" s="4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5" t="s">
        <v>548</v>
      </c>
      <c r="D83" s="81"/>
      <c r="E83" s="81"/>
      <c r="F83" s="5"/>
      <c r="G83" s="5"/>
      <c r="H83" s="5"/>
      <c r="I83" s="5"/>
      <c r="J83" s="5"/>
      <c r="K83" s="5"/>
      <c r="L83" s="5"/>
      <c r="M83" s="5"/>
      <c r="N83" s="4"/>
      <c r="O83" s="4"/>
      <c r="P83" s="4"/>
      <c r="Q83" s="5"/>
      <c r="R83" s="5"/>
      <c r="S83" s="5"/>
      <c r="T83" s="5"/>
      <c r="U83" s="5"/>
      <c r="V83" s="82"/>
    </row>
    <row r="84" customFormat="false" ht="13.5" hidden="false" customHeight="true" outlineLevel="0" collapsed="false">
      <c r="A84" s="68"/>
      <c r="B84" s="69"/>
      <c r="C84" s="5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N86" s="4"/>
      <c r="O86" s="4"/>
      <c r="P86" s="4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5" t="s">
        <v>548</v>
      </c>
      <c r="D87" s="81"/>
      <c r="E87" s="81"/>
      <c r="F87" s="5"/>
      <c r="G87" s="5"/>
      <c r="H87" s="5"/>
      <c r="I87" s="5"/>
      <c r="J87" s="5"/>
      <c r="K87" s="5"/>
      <c r="L87" s="5"/>
      <c r="M87" s="5"/>
      <c r="N87" s="4"/>
      <c r="O87" s="4"/>
      <c r="P87" s="4"/>
      <c r="Q87" s="5"/>
      <c r="R87" s="5"/>
      <c r="S87" s="5"/>
      <c r="T87" s="5"/>
      <c r="U87" s="5"/>
      <c r="V87" s="82"/>
    </row>
    <row r="88" customFormat="false" ht="13.5" hidden="false" customHeight="true" outlineLevel="0" collapsed="false">
      <c r="A88" s="68"/>
      <c r="B88" s="69"/>
      <c r="C88" s="5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N90" s="4"/>
      <c r="O90" s="4"/>
      <c r="P90" s="4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5" t="s">
        <v>548</v>
      </c>
      <c r="D91" s="81"/>
      <c r="E91" s="81"/>
      <c r="F91" s="5"/>
      <c r="G91" s="5"/>
      <c r="H91" s="5"/>
      <c r="I91" s="5"/>
      <c r="J91" s="5"/>
      <c r="K91" s="5"/>
      <c r="L91" s="5"/>
      <c r="M91" s="5"/>
      <c r="N91" s="4"/>
      <c r="O91" s="4"/>
      <c r="P91" s="4"/>
      <c r="Q91" s="5"/>
      <c r="R91" s="5"/>
      <c r="S91" s="5"/>
      <c r="T91" s="5"/>
      <c r="U91" s="5"/>
      <c r="V91" s="82"/>
    </row>
    <row r="92" customFormat="false" ht="13.5" hidden="false" customHeight="true" outlineLevel="0" collapsed="false">
      <c r="A92" s="68"/>
      <c r="B92" s="69"/>
      <c r="C92" s="5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N94" s="4"/>
      <c r="O94" s="4"/>
      <c r="P94" s="4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5" t="s">
        <v>548</v>
      </c>
      <c r="D95" s="81"/>
      <c r="E95" s="81"/>
      <c r="F95" s="5"/>
      <c r="G95" s="5"/>
      <c r="H95" s="5"/>
      <c r="I95" s="5"/>
      <c r="J95" s="5"/>
      <c r="K95" s="5"/>
      <c r="L95" s="5"/>
      <c r="M95" s="5"/>
      <c r="N95" s="4"/>
      <c r="O95" s="4"/>
      <c r="P95" s="4"/>
      <c r="Q95" s="5"/>
      <c r="R95" s="5"/>
      <c r="S95" s="5"/>
      <c r="T95" s="5"/>
      <c r="U95" s="5"/>
      <c r="V95" s="82"/>
    </row>
    <row r="96" customFormat="false" ht="13.5" hidden="false" customHeight="true" outlineLevel="0" collapsed="false">
      <c r="A96" s="68"/>
      <c r="B96" s="69"/>
      <c r="C96" s="5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N98" s="4"/>
      <c r="O98" s="4"/>
      <c r="P98" s="4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5" t="s">
        <v>548</v>
      </c>
      <c r="D99" s="81"/>
      <c r="E99" s="81"/>
      <c r="F99" s="5"/>
      <c r="G99" s="5"/>
      <c r="H99" s="5"/>
      <c r="I99" s="5"/>
      <c r="J99" s="5"/>
      <c r="K99" s="5"/>
      <c r="L99" s="5"/>
      <c r="M99" s="5"/>
      <c r="N99" s="4"/>
      <c r="O99" s="4"/>
      <c r="P99" s="4"/>
      <c r="Q99" s="5"/>
      <c r="R99" s="5"/>
      <c r="S99" s="5"/>
      <c r="T99" s="5"/>
      <c r="U99" s="5"/>
      <c r="V99" s="82"/>
    </row>
    <row r="100" customFormat="false" ht="13.5" hidden="false" customHeight="true" outlineLevel="0" collapsed="false">
      <c r="A100" s="68"/>
      <c r="B100" s="69"/>
      <c r="C100" s="5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N102" s="4"/>
      <c r="O102" s="4"/>
      <c r="P102" s="4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5" t="s">
        <v>548</v>
      </c>
      <c r="D103" s="81"/>
      <c r="E103" s="81"/>
      <c r="F103" s="5"/>
      <c r="G103" s="5"/>
      <c r="H103" s="5"/>
      <c r="I103" s="5"/>
      <c r="J103" s="5"/>
      <c r="K103" s="5"/>
      <c r="L103" s="5"/>
      <c r="M103" s="5"/>
      <c r="N103" s="4"/>
      <c r="O103" s="4"/>
      <c r="P103" s="4"/>
      <c r="Q103" s="5"/>
      <c r="R103" s="5"/>
      <c r="S103" s="5"/>
      <c r="T103" s="5"/>
      <c r="U103" s="5"/>
      <c r="V103" s="82"/>
    </row>
    <row r="104" customFormat="false" ht="13.5" hidden="false" customHeight="true" outlineLevel="0" collapsed="false">
      <c r="A104" s="68"/>
      <c r="B104" s="69"/>
      <c r="C104" s="5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N106" s="4"/>
      <c r="O106" s="4"/>
      <c r="P106" s="4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5" t="s">
        <v>548</v>
      </c>
      <c r="D107" s="81"/>
      <c r="E107" s="81"/>
      <c r="F107" s="5"/>
      <c r="G107" s="5"/>
      <c r="H107" s="5"/>
      <c r="I107" s="5"/>
      <c r="J107" s="5"/>
      <c r="K107" s="5"/>
      <c r="L107" s="5"/>
      <c r="M107" s="5"/>
      <c r="N107" s="4"/>
      <c r="O107" s="4"/>
      <c r="P107" s="4"/>
      <c r="Q107" s="5"/>
      <c r="R107" s="5"/>
      <c r="S107" s="5"/>
      <c r="T107" s="5"/>
      <c r="U107" s="5"/>
      <c r="V107" s="82"/>
    </row>
    <row r="108" customFormat="false" ht="13.5" hidden="false" customHeight="true" outlineLevel="0" collapsed="false">
      <c r="A108" s="68"/>
      <c r="B108" s="69"/>
      <c r="C108" s="5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/>
      <c r="E110" s="7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customFormat="false" ht="13.5" hidden="false" customHeight="true" outlineLevel="0" collapsed="false">
      <c r="A111" s="68"/>
      <c r="B111" s="69"/>
      <c r="C111" s="5" t="s">
        <v>548</v>
      </c>
      <c r="D111" s="71"/>
      <c r="E111" s="71"/>
      <c r="F111" s="5"/>
      <c r="G111" s="5"/>
      <c r="H111" s="5"/>
      <c r="I111" s="5"/>
      <c r="J111" s="5"/>
      <c r="K111" s="5"/>
      <c r="L111" s="5"/>
      <c r="M111" s="5"/>
      <c r="N111" s="4"/>
      <c r="O111" s="4"/>
      <c r="P111" s="4"/>
      <c r="Q111" s="5"/>
      <c r="R111" s="5"/>
      <c r="S111" s="5"/>
      <c r="T111" s="5"/>
      <c r="U111" s="5"/>
      <c r="V111" s="82"/>
    </row>
    <row r="112" customFormat="false" ht="13.5" hidden="false" customHeight="true" outlineLevel="0" collapsed="false">
      <c r="A112" s="68"/>
      <c r="B112" s="69"/>
      <c r="C112" s="5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3.5" hidden="false" customHeight="true" outlineLevel="0" collapsed="false">
      <c r="A115" s="68"/>
      <c r="B115" s="69"/>
      <c r="C115" s="5" t="s">
        <v>548</v>
      </c>
      <c r="D115" s="71"/>
      <c r="E115" s="71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customFormat="false" ht="13.5" hidden="false" customHeight="true" outlineLevel="0" collapsed="false">
      <c r="A116" s="68"/>
      <c r="B116" s="69"/>
      <c r="C116" s="5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N118" s="4"/>
      <c r="O118" s="4"/>
      <c r="P118" s="4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5" t="s">
        <v>548</v>
      </c>
      <c r="D119" s="81"/>
      <c r="E119" s="81"/>
      <c r="F119" s="5"/>
      <c r="G119" s="5"/>
      <c r="H119" s="5"/>
      <c r="I119" s="5"/>
      <c r="J119" s="5"/>
      <c r="K119" s="5"/>
      <c r="L119" s="5"/>
      <c r="M119" s="5"/>
      <c r="N119" s="4"/>
      <c r="O119" s="4"/>
      <c r="P119" s="4"/>
      <c r="Q119" s="5"/>
      <c r="R119" s="5"/>
      <c r="S119" s="5"/>
      <c r="T119" s="5"/>
      <c r="U119" s="5"/>
      <c r="V119" s="82"/>
    </row>
    <row r="120" customFormat="false" ht="13.5" hidden="false" customHeight="true" outlineLevel="0" collapsed="false">
      <c r="A120" s="68"/>
      <c r="B120" s="69"/>
      <c r="C120" s="5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N122" s="4"/>
      <c r="O122" s="4"/>
      <c r="P122" s="4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5" t="s">
        <v>548</v>
      </c>
      <c r="D123" s="81"/>
      <c r="E123" s="81"/>
      <c r="F123" s="5"/>
      <c r="G123" s="5"/>
      <c r="H123" s="5"/>
      <c r="I123" s="5"/>
      <c r="J123" s="5"/>
      <c r="K123" s="5"/>
      <c r="L123" s="5"/>
      <c r="M123" s="5"/>
      <c r="N123" s="4"/>
      <c r="O123" s="4"/>
      <c r="P123" s="4"/>
      <c r="Q123" s="5"/>
      <c r="R123" s="5"/>
      <c r="S123" s="5"/>
      <c r="T123" s="5"/>
      <c r="U123" s="5"/>
      <c r="V123" s="82"/>
    </row>
    <row r="124" customFormat="false" ht="13.5" hidden="false" customHeight="true" outlineLevel="0" collapsed="false">
      <c r="A124" s="68"/>
      <c r="B124" s="69"/>
      <c r="C124" s="5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N126" s="4"/>
      <c r="O126" s="4"/>
      <c r="P126" s="4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5" t="s">
        <v>548</v>
      </c>
      <c r="D127" s="81"/>
      <c r="E127" s="81"/>
      <c r="F127" s="5"/>
      <c r="G127" s="5"/>
      <c r="H127" s="5"/>
      <c r="I127" s="5"/>
      <c r="J127" s="5"/>
      <c r="K127" s="5"/>
      <c r="L127" s="5"/>
      <c r="M127" s="5"/>
      <c r="N127" s="4"/>
      <c r="O127" s="4"/>
      <c r="P127" s="4"/>
      <c r="Q127" s="5"/>
      <c r="R127" s="5"/>
      <c r="S127" s="5"/>
      <c r="T127" s="5"/>
      <c r="U127" s="5"/>
      <c r="V127" s="82"/>
    </row>
    <row r="128" customFormat="false" ht="13.5" hidden="false" customHeight="true" outlineLevel="0" collapsed="false">
      <c r="A128" s="68"/>
      <c r="B128" s="69"/>
      <c r="C128" s="5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N130" s="4"/>
      <c r="O130" s="4"/>
      <c r="P130" s="4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5" t="s">
        <v>548</v>
      </c>
      <c r="D131" s="81"/>
      <c r="E131" s="81"/>
      <c r="F131" s="5"/>
      <c r="G131" s="5"/>
      <c r="H131" s="5"/>
      <c r="I131" s="5"/>
      <c r="J131" s="5"/>
      <c r="K131" s="5"/>
      <c r="L131" s="5"/>
      <c r="M131" s="5"/>
      <c r="N131" s="4"/>
      <c r="O131" s="4"/>
      <c r="P131" s="4"/>
      <c r="Q131" s="5"/>
      <c r="R131" s="5"/>
      <c r="S131" s="5"/>
      <c r="T131" s="5"/>
      <c r="U131" s="5"/>
      <c r="V131" s="82"/>
    </row>
    <row r="132" customFormat="false" ht="13.5" hidden="false" customHeight="true" outlineLevel="0" collapsed="false">
      <c r="A132" s="68"/>
      <c r="B132" s="69"/>
      <c r="C132" s="5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N134" s="4"/>
      <c r="O134" s="4"/>
      <c r="P134" s="4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5" t="s">
        <v>548</v>
      </c>
      <c r="D135" s="81"/>
      <c r="E135" s="81"/>
      <c r="F135" s="5"/>
      <c r="G135" s="5"/>
      <c r="H135" s="5"/>
      <c r="I135" s="5"/>
      <c r="J135" s="5"/>
      <c r="K135" s="5"/>
      <c r="L135" s="5"/>
      <c r="M135" s="5"/>
      <c r="N135" s="4"/>
      <c r="O135" s="4"/>
      <c r="P135" s="4"/>
      <c r="Q135" s="5"/>
      <c r="R135" s="5"/>
      <c r="S135" s="5"/>
      <c r="T135" s="5"/>
      <c r="U135" s="5"/>
      <c r="V135" s="82"/>
    </row>
    <row r="136" customFormat="false" ht="13.5" hidden="false" customHeight="true" outlineLevel="0" collapsed="false">
      <c r="A136" s="68"/>
      <c r="B136" s="69"/>
      <c r="C136" s="5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N138" s="4"/>
      <c r="O138" s="4"/>
      <c r="P138" s="4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5" t="s">
        <v>548</v>
      </c>
      <c r="D139" s="86"/>
      <c r="E139" s="81"/>
      <c r="F139" s="5"/>
      <c r="G139" s="5"/>
      <c r="H139" s="5"/>
      <c r="I139" s="5"/>
      <c r="J139" s="5"/>
      <c r="K139" s="5"/>
      <c r="L139" s="5"/>
      <c r="M139" s="5"/>
      <c r="N139" s="4"/>
      <c r="O139" s="4"/>
      <c r="P139" s="4"/>
      <c r="Q139" s="5"/>
      <c r="R139" s="5"/>
      <c r="S139" s="5"/>
      <c r="T139" s="5"/>
      <c r="U139" s="5"/>
      <c r="V139" s="82"/>
    </row>
    <row r="140" customFormat="false" ht="13.5" hidden="false" customHeight="true" outlineLevel="0" collapsed="false">
      <c r="A140" s="68"/>
      <c r="B140" s="69"/>
      <c r="C140" s="5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N142" s="4"/>
      <c r="O142" s="4"/>
      <c r="P142" s="4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5" t="s">
        <v>548</v>
      </c>
      <c r="D143" s="86"/>
      <c r="E143" s="81"/>
      <c r="F143" s="5"/>
      <c r="G143" s="5"/>
      <c r="H143" s="5"/>
      <c r="I143" s="5"/>
      <c r="J143" s="5"/>
      <c r="K143" s="5"/>
      <c r="L143" s="5"/>
      <c r="M143" s="5"/>
      <c r="N143" s="4"/>
      <c r="O143" s="4"/>
      <c r="P143" s="4"/>
      <c r="Q143" s="5"/>
      <c r="R143" s="5"/>
      <c r="S143" s="5"/>
      <c r="T143" s="5"/>
      <c r="U143" s="5"/>
      <c r="V143" s="82"/>
    </row>
    <row r="144" customFormat="false" ht="13.5" hidden="false" customHeight="true" outlineLevel="0" collapsed="false">
      <c r="A144" s="68"/>
      <c r="B144" s="69"/>
      <c r="C144" s="5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N146" s="4"/>
      <c r="O146" s="4"/>
      <c r="P146" s="4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5" t="s">
        <v>548</v>
      </c>
      <c r="D147" s="86"/>
      <c r="E147" s="81"/>
      <c r="F147" s="5"/>
      <c r="G147" s="5"/>
      <c r="H147" s="5"/>
      <c r="I147" s="5"/>
      <c r="J147" s="5"/>
      <c r="K147" s="5"/>
      <c r="L147" s="5"/>
      <c r="M147" s="5"/>
      <c r="N147" s="4"/>
      <c r="O147" s="4"/>
      <c r="P147" s="4"/>
      <c r="Q147" s="5"/>
      <c r="R147" s="5"/>
      <c r="S147" s="5"/>
      <c r="T147" s="5"/>
      <c r="U147" s="5"/>
      <c r="V147" s="82"/>
    </row>
    <row r="148" customFormat="false" ht="13.5" hidden="false" customHeight="true" outlineLevel="0" collapsed="false">
      <c r="A148" s="68"/>
      <c r="B148" s="69"/>
      <c r="C148" s="5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3.5" hidden="false" customHeight="true" outlineLevel="0" collapsed="false">
      <c r="A151" s="68"/>
      <c r="B151" s="69"/>
      <c r="C151" s="5" t="s">
        <v>548</v>
      </c>
      <c r="D151" s="71"/>
      <c r="E151" s="71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customFormat="false" ht="13.5" hidden="false" customHeight="true" outlineLevel="0" collapsed="false">
      <c r="A152" s="68"/>
      <c r="B152" s="69"/>
      <c r="C152" s="5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3.5" hidden="false" customHeight="true" outlineLevel="0" collapsed="false">
      <c r="A155" s="68"/>
      <c r="B155" s="69"/>
      <c r="C155" s="5" t="s">
        <v>548</v>
      </c>
      <c r="D155" s="71"/>
      <c r="E155" s="71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3.5" hidden="false" customHeight="true" outlineLevel="0" collapsed="false">
      <c r="A156" s="68"/>
      <c r="B156" s="69"/>
      <c r="C156" s="5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N158" s="4"/>
      <c r="O158" s="4"/>
      <c r="P158" s="4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5" t="s">
        <v>548</v>
      </c>
      <c r="D159" s="81"/>
      <c r="E159" s="81"/>
      <c r="F159" s="5"/>
      <c r="G159" s="5"/>
      <c r="H159" s="5"/>
      <c r="I159" s="5"/>
      <c r="J159" s="5"/>
      <c r="K159" s="5"/>
      <c r="L159" s="5"/>
      <c r="M159" s="5"/>
      <c r="N159" s="4"/>
      <c r="O159" s="4"/>
      <c r="P159" s="4"/>
      <c r="Q159" s="5"/>
      <c r="R159" s="5"/>
      <c r="S159" s="5"/>
      <c r="T159" s="5"/>
      <c r="U159" s="5"/>
      <c r="V159" s="82"/>
    </row>
    <row r="160" customFormat="false" ht="13.5" hidden="false" customHeight="true" outlineLevel="0" collapsed="false">
      <c r="A160" s="68"/>
      <c r="B160" s="69"/>
      <c r="C160" s="5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3.5" hidden="false" customHeight="true" outlineLevel="0" collapsed="false">
      <c r="A163" s="68"/>
      <c r="B163" s="69"/>
      <c r="C163" s="5" t="s">
        <v>548</v>
      </c>
      <c r="D163" s="71"/>
      <c r="E163" s="71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3.5" hidden="false" customHeight="true" outlineLevel="0" collapsed="false">
      <c r="A164" s="68"/>
      <c r="B164" s="69"/>
      <c r="C164" s="5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N166" s="4"/>
      <c r="O166" s="4"/>
      <c r="P166" s="4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5" t="s">
        <v>548</v>
      </c>
      <c r="D167" s="86"/>
      <c r="E167" s="81"/>
      <c r="F167" s="5"/>
      <c r="G167" s="5"/>
      <c r="H167" s="5"/>
      <c r="I167" s="5"/>
      <c r="J167" s="5"/>
      <c r="K167" s="5"/>
      <c r="L167" s="5"/>
      <c r="M167" s="5"/>
      <c r="N167" s="4"/>
      <c r="O167" s="4"/>
      <c r="P167" s="4"/>
      <c r="Q167" s="5"/>
      <c r="R167" s="5"/>
      <c r="S167" s="5"/>
      <c r="T167" s="5"/>
      <c r="U167" s="5"/>
      <c r="V167" s="82"/>
    </row>
    <row r="168" customFormat="false" ht="13.5" hidden="false" customHeight="true" outlineLevel="0" collapsed="false">
      <c r="A168" s="68"/>
      <c r="B168" s="69"/>
      <c r="C168" s="5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N170" s="4"/>
      <c r="O170" s="4"/>
      <c r="P170" s="4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5" t="s">
        <v>548</v>
      </c>
      <c r="D171" s="86"/>
      <c r="E171" s="81"/>
      <c r="F171" s="5"/>
      <c r="G171" s="5"/>
      <c r="H171" s="5"/>
      <c r="I171" s="5"/>
      <c r="J171" s="5"/>
      <c r="K171" s="5"/>
      <c r="L171" s="5"/>
      <c r="M171" s="5"/>
      <c r="N171" s="4"/>
      <c r="O171" s="4"/>
      <c r="P171" s="4"/>
      <c r="Q171" s="5"/>
      <c r="R171" s="5"/>
      <c r="S171" s="5"/>
      <c r="T171" s="5"/>
      <c r="U171" s="5"/>
      <c r="V171" s="82"/>
    </row>
    <row r="172" customFormat="false" ht="13.5" hidden="false" customHeight="true" outlineLevel="0" collapsed="false">
      <c r="A172" s="68"/>
      <c r="B172" s="69"/>
      <c r="C172" s="5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N174" s="4"/>
      <c r="O174" s="4"/>
      <c r="P174" s="4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5" t="s">
        <v>548</v>
      </c>
      <c r="D175" s="86"/>
      <c r="E175" s="81"/>
      <c r="F175" s="5"/>
      <c r="G175" s="5"/>
      <c r="H175" s="5"/>
      <c r="I175" s="5"/>
      <c r="J175" s="5"/>
      <c r="K175" s="5"/>
      <c r="L175" s="5"/>
      <c r="M175" s="5"/>
      <c r="N175" s="4"/>
      <c r="O175" s="4"/>
      <c r="P175" s="4"/>
      <c r="Q175" s="5"/>
      <c r="R175" s="5"/>
      <c r="S175" s="5"/>
      <c r="T175" s="5"/>
      <c r="U175" s="5"/>
      <c r="V175" s="82"/>
    </row>
    <row r="176" customFormat="false" ht="13.5" hidden="false" customHeight="true" outlineLevel="0" collapsed="false">
      <c r="A176" s="68"/>
      <c r="B176" s="69"/>
      <c r="C176" s="5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N178" s="4"/>
      <c r="O178" s="4"/>
      <c r="P178" s="4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5" t="s">
        <v>548</v>
      </c>
      <c r="D179" s="86"/>
      <c r="E179" s="81"/>
      <c r="F179" s="5"/>
      <c r="G179" s="5"/>
      <c r="H179" s="5"/>
      <c r="I179" s="5"/>
      <c r="J179" s="5"/>
      <c r="K179" s="5"/>
      <c r="L179" s="5"/>
      <c r="M179" s="5"/>
      <c r="N179" s="4"/>
      <c r="O179" s="4"/>
      <c r="P179" s="4"/>
      <c r="Q179" s="5"/>
      <c r="R179" s="5"/>
      <c r="S179" s="5"/>
      <c r="T179" s="5"/>
      <c r="U179" s="5"/>
      <c r="V179" s="82"/>
    </row>
    <row r="180" customFormat="false" ht="13.5" hidden="false" customHeight="true" outlineLevel="0" collapsed="false">
      <c r="A180" s="68"/>
      <c r="B180" s="69"/>
      <c r="C180" s="5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N182" s="4"/>
      <c r="O182" s="4"/>
      <c r="P182" s="4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5" t="s">
        <v>548</v>
      </c>
      <c r="D183" s="86"/>
      <c r="E183" s="81"/>
      <c r="F183" s="5"/>
      <c r="G183" s="5"/>
      <c r="H183" s="5"/>
      <c r="I183" s="5"/>
      <c r="J183" s="5"/>
      <c r="K183" s="5"/>
      <c r="L183" s="5"/>
      <c r="M183" s="5"/>
      <c r="N183" s="4"/>
      <c r="O183" s="4"/>
      <c r="P183" s="4"/>
      <c r="Q183" s="5"/>
      <c r="R183" s="5"/>
      <c r="S183" s="5"/>
      <c r="T183" s="5"/>
      <c r="U183" s="5"/>
      <c r="V183" s="82"/>
    </row>
    <row r="184" customFormat="false" ht="13.5" hidden="false" customHeight="true" outlineLevel="0" collapsed="false">
      <c r="A184" s="68"/>
      <c r="B184" s="69"/>
      <c r="C184" s="5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N186" s="4"/>
      <c r="O186" s="4"/>
      <c r="P186" s="4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5" t="s">
        <v>548</v>
      </c>
      <c r="D187" s="86"/>
      <c r="E187" s="81"/>
      <c r="F187" s="5"/>
      <c r="G187" s="5"/>
      <c r="H187" s="5"/>
      <c r="I187" s="5"/>
      <c r="J187" s="5"/>
      <c r="K187" s="5"/>
      <c r="L187" s="5"/>
      <c r="M187" s="5"/>
      <c r="N187" s="4"/>
      <c r="O187" s="4"/>
      <c r="P187" s="4"/>
      <c r="Q187" s="5"/>
      <c r="R187" s="5"/>
      <c r="S187" s="5"/>
      <c r="T187" s="5"/>
      <c r="U187" s="5"/>
      <c r="V187" s="82"/>
    </row>
    <row r="188" customFormat="false" ht="13.5" hidden="false" customHeight="true" outlineLevel="0" collapsed="false">
      <c r="A188" s="68"/>
      <c r="B188" s="69"/>
      <c r="C188" s="5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3.5" hidden="false" customHeight="true" outlineLevel="0" collapsed="false">
      <c r="A191" s="68"/>
      <c r="B191" s="69"/>
      <c r="C191" s="5" t="s">
        <v>548</v>
      </c>
      <c r="D191" s="71"/>
      <c r="E191" s="71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3.5" hidden="false" customHeight="true" outlineLevel="0" collapsed="false">
      <c r="A192" s="68"/>
      <c r="B192" s="69"/>
      <c r="C192" s="5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N194" s="4"/>
      <c r="O194" s="4"/>
      <c r="P194" s="4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5" t="s">
        <v>548</v>
      </c>
      <c r="D195" s="86"/>
      <c r="E195" s="81"/>
      <c r="F195" s="5"/>
      <c r="G195" s="5"/>
      <c r="H195" s="5"/>
      <c r="I195" s="5"/>
      <c r="J195" s="5"/>
      <c r="K195" s="5"/>
      <c r="L195" s="5"/>
      <c r="M195" s="5"/>
      <c r="N195" s="4"/>
      <c r="O195" s="4"/>
      <c r="P195" s="4"/>
      <c r="Q195" s="5"/>
      <c r="R195" s="5"/>
      <c r="S195" s="5"/>
      <c r="T195" s="5"/>
      <c r="U195" s="5"/>
      <c r="V195" s="82"/>
    </row>
    <row r="196" customFormat="false" ht="13.5" hidden="false" customHeight="true" outlineLevel="0" collapsed="false">
      <c r="A196" s="68"/>
      <c r="B196" s="69"/>
      <c r="C196" s="5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N198" s="4"/>
      <c r="O198" s="4"/>
      <c r="P198" s="4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5" t="s">
        <v>548</v>
      </c>
      <c r="D199" s="86"/>
      <c r="E199" s="81"/>
      <c r="F199" s="5"/>
      <c r="G199" s="5"/>
      <c r="H199" s="5"/>
      <c r="I199" s="5"/>
      <c r="J199" s="5"/>
      <c r="K199" s="5"/>
      <c r="L199" s="5"/>
      <c r="M199" s="5"/>
      <c r="N199" s="4"/>
      <c r="O199" s="4"/>
      <c r="P199" s="4"/>
      <c r="Q199" s="5"/>
      <c r="R199" s="5"/>
      <c r="S199" s="5"/>
      <c r="T199" s="5"/>
      <c r="U199" s="5"/>
      <c r="V199" s="82"/>
    </row>
    <row r="200" customFormat="false" ht="13.5" hidden="false" customHeight="true" outlineLevel="0" collapsed="false">
      <c r="A200" s="68"/>
      <c r="B200" s="69"/>
      <c r="C200" s="5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N202" s="4"/>
      <c r="O202" s="4"/>
      <c r="P202" s="4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5" t="s">
        <v>548</v>
      </c>
      <c r="D203" s="86"/>
      <c r="E203" s="81"/>
      <c r="F203" s="5"/>
      <c r="G203" s="5"/>
      <c r="H203" s="5"/>
      <c r="I203" s="5"/>
      <c r="J203" s="5"/>
      <c r="K203" s="5"/>
      <c r="L203" s="5"/>
      <c r="M203" s="5"/>
      <c r="N203" s="4"/>
      <c r="O203" s="4"/>
      <c r="P203" s="4"/>
      <c r="Q203" s="5"/>
      <c r="R203" s="5"/>
      <c r="S203" s="5"/>
      <c r="T203" s="5"/>
      <c r="U203" s="5"/>
      <c r="V203" s="82"/>
    </row>
    <row r="204" customFormat="false" ht="13.5" hidden="false" customHeight="true" outlineLevel="0" collapsed="false">
      <c r="A204" s="68"/>
      <c r="B204" s="69"/>
      <c r="C204" s="5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N206" s="4"/>
      <c r="O206" s="4"/>
      <c r="P206" s="4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5" t="s">
        <v>548</v>
      </c>
      <c r="D207" s="86"/>
      <c r="E207" s="81"/>
      <c r="F207" s="5"/>
      <c r="G207" s="5"/>
      <c r="H207" s="5"/>
      <c r="I207" s="5"/>
      <c r="J207" s="5"/>
      <c r="K207" s="5"/>
      <c r="L207" s="5"/>
      <c r="M207" s="5"/>
      <c r="N207" s="4"/>
      <c r="O207" s="4"/>
      <c r="P207" s="4"/>
      <c r="Q207" s="5"/>
      <c r="R207" s="5"/>
      <c r="S207" s="5"/>
      <c r="T207" s="5"/>
      <c r="U207" s="5"/>
      <c r="V207" s="82"/>
    </row>
    <row r="208" customFormat="false" ht="13.5" hidden="false" customHeight="true" outlineLevel="0" collapsed="false">
      <c r="A208" s="68"/>
      <c r="B208" s="69"/>
      <c r="C208" s="5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/>
      <c r="E210" s="72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customFormat="false" ht="13.5" hidden="false" customHeight="true" outlineLevel="0" collapsed="false">
      <c r="A211" s="68"/>
      <c r="B211" s="69"/>
      <c r="C211" s="5" t="s">
        <v>548</v>
      </c>
      <c r="D211" s="71"/>
      <c r="E211" s="71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customFormat="false" ht="13.5" hidden="false" customHeight="true" outlineLevel="0" collapsed="false">
      <c r="A212" s="68"/>
      <c r="B212" s="69"/>
      <c r="C212" s="5" t="s">
        <v>549</v>
      </c>
      <c r="D212" s="71"/>
      <c r="E212" s="71"/>
      <c r="F212" s="73" t="str">
        <f aca="false">IFERROR((F211-F210)/F210,"")</f>
        <v/>
      </c>
      <c r="G212" s="73" t="str">
        <f aca="false">IFERROR((G211-G210)/G210,"")</f>
        <v/>
      </c>
      <c r="H212" s="73" t="str">
        <f aca="false">IFERROR((H211-H210)/H210,"")</f>
        <v/>
      </c>
      <c r="I212" s="73" t="str">
        <f aca="false">IFERROR((I211-I210)/I210,"")</f>
        <v/>
      </c>
      <c r="J212" s="73" t="str">
        <f aca="false">IFERROR((J211-J210)/J210,"")</f>
        <v/>
      </c>
      <c r="K212" s="73" t="str">
        <f aca="false">IFERROR((K211-K210)/K210,"")</f>
        <v/>
      </c>
      <c r="L212" s="73" t="str">
        <f aca="false">IFERROR((L211-L210)/L210,"")</f>
        <v/>
      </c>
      <c r="M212" s="73" t="str">
        <f aca="false">IFERROR((M211-M210)/M210,"")</f>
        <v/>
      </c>
      <c r="N212" s="39" t="str">
        <f aca="false">IFERROR((N211-N210)/N210,"")</f>
        <v/>
      </c>
      <c r="O212" s="39" t="str">
        <f aca="false">IFERROR((O211-O210)/O210,"")</f>
        <v/>
      </c>
      <c r="P212" s="39" t="str">
        <f aca="false">IFERROR((P211-P210)/P210,"")</f>
        <v/>
      </c>
      <c r="Q212" s="73" t="str">
        <f aca="false">IFERROR((Q211-Q210)/Q210,"")</f>
        <v/>
      </c>
      <c r="R212" s="73" t="str">
        <f aca="false">IFERROR((R211-R210)/R210,"")</f>
        <v/>
      </c>
      <c r="S212" s="73" t="str">
        <f aca="false">IFERROR((S211-S210)/S210,"")</f>
        <v/>
      </c>
      <c r="T212" s="73" t="str">
        <f aca="false">IFERROR((T211-T210)/T210,"")</f>
        <v/>
      </c>
      <c r="U212" s="73" t="str">
        <f aca="false">IFERROR((U211-U210)/U210,"")</f>
        <v/>
      </c>
      <c r="V212" s="74" t="str">
        <f aca="false">IFERROR((V211-V210)/V210,"")</f>
        <v/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str">
        <f aca="false">IFERROR(SQRT(2*(F211-F210)^2/(F211+F210)),"")</f>
        <v/>
      </c>
      <c r="G213" s="76" t="str">
        <f aca="false">IFERROR(SQRT(2*(G211-G210)^2/(G211+G210)),"")</f>
        <v/>
      </c>
      <c r="H213" s="76" t="str">
        <f aca="false">IFERROR(SQRT(2*(H211-H210)^2/(H211+H210)),"")</f>
        <v/>
      </c>
      <c r="I213" s="76" t="str">
        <f aca="false">IFERROR(SQRT(2*(I211-I210)^2/(I211+I210)),"")</f>
        <v/>
      </c>
      <c r="J213" s="76" t="str">
        <f aca="false">IFERROR(SQRT(2*(J211-J210)^2/(J211+J210)),"")</f>
        <v/>
      </c>
      <c r="K213" s="76" t="str">
        <f aca="false">IFERROR(SQRT(2*(K211-K210)^2/(K211+K210)),"")</f>
        <v/>
      </c>
      <c r="L213" s="76" t="str">
        <f aca="false">IFERROR(SQRT(2*(L211-L210)^2/(L211+L210)),"")</f>
        <v/>
      </c>
      <c r="M213" s="76" t="str">
        <f aca="false">IFERROR(SQRT(2*(M211-M210)^2/(M211+M210)),"")</f>
        <v/>
      </c>
      <c r="N213" s="77" t="str">
        <f aca="false">IFERROR(SQRT(2*(N211-N210)^2/(N211+N210)),"")</f>
        <v/>
      </c>
      <c r="O213" s="77" t="str">
        <f aca="false">IFERROR(SQRT(2*(O211-O210)^2/(O211+O210)),"")</f>
        <v/>
      </c>
      <c r="P213" s="77" t="str">
        <f aca="false">IFERROR(SQRT(2*(P211-P210)^2/(P211+P210)),"")</f>
        <v/>
      </c>
      <c r="Q213" s="76" t="str">
        <f aca="false">IFERROR(SQRT(2*(Q211-Q210)^2/(Q211+Q210)),"")</f>
        <v/>
      </c>
      <c r="R213" s="76" t="str">
        <f aca="false">IFERROR(SQRT(2*(R211-R210)^2/(R211+R210)),"")</f>
        <v/>
      </c>
      <c r="S213" s="76" t="str">
        <f aca="false">IFERROR(SQRT(2*(S211-S210)^2/(S211+S210)),"")</f>
        <v/>
      </c>
      <c r="T213" s="76" t="str">
        <f aca="false">IFERROR(SQRT(2*(T211-T210)^2/(T211+T210)),"")</f>
        <v/>
      </c>
      <c r="U213" s="76" t="str">
        <f aca="false">IFERROR(SQRT(2*(U211-U210)^2/(U211+U210)),"")</f>
        <v/>
      </c>
      <c r="V213" s="78" t="str">
        <f aca="false">IFERROR(SQRT(2*(V211-V210)^2/(V211+V210)),"")</f>
        <v/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/>
      <c r="E214" s="72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customFormat="false" ht="13.5" hidden="false" customHeight="true" outlineLevel="0" collapsed="false">
      <c r="A215" s="68"/>
      <c r="B215" s="69"/>
      <c r="C215" s="5" t="s">
        <v>548</v>
      </c>
      <c r="D215" s="71"/>
      <c r="E215" s="71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customFormat="false" ht="13.5" hidden="false" customHeight="true" outlineLevel="0" collapsed="false">
      <c r="A216" s="68"/>
      <c r="B216" s="69"/>
      <c r="C216" s="5" t="s">
        <v>549</v>
      </c>
      <c r="D216" s="71"/>
      <c r="E216" s="71"/>
      <c r="F216" s="73" t="str">
        <f aca="false">IFERROR((F215-F214)/F214,"")</f>
        <v/>
      </c>
      <c r="G216" s="73" t="str">
        <f aca="false">IFERROR((G215-G214)/G214,"")</f>
        <v/>
      </c>
      <c r="H216" s="73" t="str">
        <f aca="false">IFERROR((H215-H214)/H214,"")</f>
        <v/>
      </c>
      <c r="I216" s="73" t="str">
        <f aca="false">IFERROR((I215-I214)/I214,"")</f>
        <v/>
      </c>
      <c r="J216" s="73" t="str">
        <f aca="false">IFERROR((J215-J214)/J214,"")</f>
        <v/>
      </c>
      <c r="K216" s="73" t="str">
        <f aca="false">IFERROR((K215-K214)/K214,"")</f>
        <v/>
      </c>
      <c r="L216" s="73" t="str">
        <f aca="false">IFERROR((L215-L214)/L214,"")</f>
        <v/>
      </c>
      <c r="M216" s="73" t="str">
        <f aca="false">IFERROR((M215-M214)/M214,"")</f>
        <v/>
      </c>
      <c r="N216" s="39" t="str">
        <f aca="false">IFERROR((N215-N214)/N214,"")</f>
        <v/>
      </c>
      <c r="O216" s="39" t="str">
        <f aca="false">IFERROR((O215-O214)/O214,"")</f>
        <v/>
      </c>
      <c r="P216" s="39" t="str">
        <f aca="false">IFERROR((P215-P214)/P214,"")</f>
        <v/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str">
        <f aca="false">IFERROR((T215-T214)/T214,"")</f>
        <v/>
      </c>
      <c r="U216" s="73" t="str">
        <f aca="false">IFERROR((U215-U214)/U214,"")</f>
        <v/>
      </c>
      <c r="V216" s="74" t="str">
        <f aca="false">IFERROR((V215-V214)/V214,"")</f>
        <v/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str">
        <f aca="false">IFERROR(SQRT(2*(F215-F214)^2/(F215+F214)),"")</f>
        <v/>
      </c>
      <c r="G217" s="76" t="str">
        <f aca="false">IFERROR(SQRT(2*(G215-G214)^2/(G215+G214)),"")</f>
        <v/>
      </c>
      <c r="H217" s="76" t="str">
        <f aca="false">IFERROR(SQRT(2*(H215-H214)^2/(H215+H214)),"")</f>
        <v/>
      </c>
      <c r="I217" s="76" t="str">
        <f aca="false">IFERROR(SQRT(2*(I215-I214)^2/(I215+I214)),"")</f>
        <v/>
      </c>
      <c r="J217" s="76" t="str">
        <f aca="false">IFERROR(SQRT(2*(J215-J214)^2/(J215+J214)),"")</f>
        <v/>
      </c>
      <c r="K217" s="76" t="str">
        <f aca="false">IFERROR(SQRT(2*(K215-K214)^2/(K215+K214)),"")</f>
        <v/>
      </c>
      <c r="L217" s="76" t="str">
        <f aca="false">IFERROR(SQRT(2*(L215-L214)^2/(L215+L214)),"")</f>
        <v/>
      </c>
      <c r="M217" s="76" t="str">
        <f aca="false">IFERROR(SQRT(2*(M215-M214)^2/(M215+M214)),"")</f>
        <v/>
      </c>
      <c r="N217" s="77" t="str">
        <f aca="false">IFERROR(SQRT(2*(N215-N214)^2/(N215+N214)),"")</f>
        <v/>
      </c>
      <c r="O217" s="77" t="str">
        <f aca="false">IFERROR(SQRT(2*(O215-O214)^2/(O215+O214)),"")</f>
        <v/>
      </c>
      <c r="P217" s="77" t="str">
        <f aca="false">IFERROR(SQRT(2*(P215-P214)^2/(P215+P214)),"")</f>
        <v/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str">
        <f aca="false">IFERROR(SQRT(2*(T215-T214)^2/(T215+T214)),"")</f>
        <v/>
      </c>
      <c r="U217" s="76" t="str">
        <f aca="false">IFERROR(SQRT(2*(U215-U214)^2/(U215+U214)),"")</f>
        <v/>
      </c>
      <c r="V217" s="78" t="str">
        <f aca="false">IFERROR(SQRT(2*(V215-V214)^2/(V215+V214)),"")</f>
        <v/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N218" s="4"/>
      <c r="O218" s="4"/>
      <c r="P218" s="4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5" t="s">
        <v>548</v>
      </c>
      <c r="D219" s="86"/>
      <c r="E219" s="81"/>
      <c r="F219" s="5"/>
      <c r="G219" s="5"/>
      <c r="H219" s="5"/>
      <c r="I219" s="5"/>
      <c r="J219" s="5"/>
      <c r="K219" s="5"/>
      <c r="L219" s="5"/>
      <c r="M219" s="5"/>
      <c r="N219" s="4"/>
      <c r="O219" s="4"/>
      <c r="P219" s="4"/>
      <c r="Q219" s="5"/>
      <c r="R219" s="5"/>
      <c r="S219" s="5"/>
      <c r="T219" s="5"/>
      <c r="U219" s="5"/>
      <c r="V219" s="82"/>
    </row>
    <row r="220" customFormat="false" ht="13.5" hidden="false" customHeight="true" outlineLevel="0" collapsed="false">
      <c r="A220" s="68"/>
      <c r="B220" s="69"/>
      <c r="C220" s="5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N222" s="4"/>
      <c r="O222" s="4"/>
      <c r="P222" s="4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5" t="s">
        <v>548</v>
      </c>
      <c r="D223" s="86"/>
      <c r="E223" s="81"/>
      <c r="F223" s="5"/>
      <c r="G223" s="5"/>
      <c r="H223" s="5"/>
      <c r="I223" s="5"/>
      <c r="J223" s="5"/>
      <c r="K223" s="5"/>
      <c r="L223" s="5"/>
      <c r="M223" s="5"/>
      <c r="N223" s="4"/>
      <c r="O223" s="4"/>
      <c r="P223" s="4"/>
      <c r="Q223" s="5"/>
      <c r="R223" s="5"/>
      <c r="S223" s="5"/>
      <c r="T223" s="5"/>
      <c r="U223" s="5"/>
      <c r="V223" s="82"/>
    </row>
    <row r="224" customFormat="false" ht="13.5" hidden="false" customHeight="true" outlineLevel="0" collapsed="false">
      <c r="A224" s="68"/>
      <c r="B224" s="69"/>
      <c r="C224" s="5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N226" s="4"/>
      <c r="O226" s="4"/>
      <c r="P226" s="4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5" t="s">
        <v>548</v>
      </c>
      <c r="D227" s="86"/>
      <c r="E227" s="81"/>
      <c r="F227" s="5"/>
      <c r="G227" s="5"/>
      <c r="H227" s="5"/>
      <c r="I227" s="5"/>
      <c r="J227" s="5"/>
      <c r="K227" s="5"/>
      <c r="L227" s="5"/>
      <c r="M227" s="5"/>
      <c r="N227" s="4"/>
      <c r="O227" s="4"/>
      <c r="P227" s="4"/>
      <c r="Q227" s="5"/>
      <c r="R227" s="5"/>
      <c r="S227" s="5"/>
      <c r="T227" s="5"/>
      <c r="U227" s="5"/>
      <c r="V227" s="82"/>
    </row>
    <row r="228" customFormat="false" ht="13.5" hidden="false" customHeight="true" outlineLevel="0" collapsed="false">
      <c r="A228" s="68"/>
      <c r="B228" s="69"/>
      <c r="C228" s="5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N230" s="4"/>
      <c r="O230" s="4"/>
      <c r="P230" s="4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5" t="s">
        <v>548</v>
      </c>
      <c r="D231" s="86"/>
      <c r="E231" s="81"/>
      <c r="F231" s="5"/>
      <c r="G231" s="5"/>
      <c r="H231" s="5"/>
      <c r="I231" s="5"/>
      <c r="J231" s="5"/>
      <c r="K231" s="5"/>
      <c r="L231" s="5"/>
      <c r="M231" s="5"/>
      <c r="N231" s="4"/>
      <c r="O231" s="4"/>
      <c r="P231" s="4"/>
      <c r="Q231" s="5"/>
      <c r="R231" s="5"/>
      <c r="S231" s="5"/>
      <c r="T231" s="5"/>
      <c r="U231" s="5"/>
      <c r="V231" s="82"/>
    </row>
    <row r="232" customFormat="false" ht="13.5" hidden="false" customHeight="true" outlineLevel="0" collapsed="false">
      <c r="A232" s="68"/>
      <c r="B232" s="69"/>
      <c r="C232" s="5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3.5" hidden="false" customHeight="true" outlineLevel="0" collapsed="false">
      <c r="A235" s="68"/>
      <c r="B235" s="69"/>
      <c r="C235" s="5" t="s">
        <v>548</v>
      </c>
      <c r="D235" s="71"/>
      <c r="E235" s="71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3.5" hidden="false" customHeight="true" outlineLevel="0" collapsed="false">
      <c r="A236" s="68"/>
      <c r="B236" s="69"/>
      <c r="C236" s="5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N238" s="4"/>
      <c r="O238" s="4"/>
      <c r="P238" s="4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5" t="s">
        <v>548</v>
      </c>
      <c r="D239" s="86"/>
      <c r="E239" s="81"/>
      <c r="F239" s="5"/>
      <c r="G239" s="5"/>
      <c r="H239" s="5"/>
      <c r="I239" s="5"/>
      <c r="J239" s="5"/>
      <c r="K239" s="5"/>
      <c r="L239" s="5"/>
      <c r="M239" s="5"/>
      <c r="N239" s="4"/>
      <c r="O239" s="4"/>
      <c r="P239" s="4"/>
      <c r="Q239" s="5"/>
      <c r="R239" s="5"/>
      <c r="S239" s="5"/>
      <c r="T239" s="5"/>
      <c r="U239" s="5"/>
      <c r="V239" s="82"/>
    </row>
    <row r="240" customFormat="false" ht="13.5" hidden="false" customHeight="true" outlineLevel="0" collapsed="false">
      <c r="A240" s="68"/>
      <c r="B240" s="69"/>
      <c r="C240" s="5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N242" s="4"/>
      <c r="O242" s="4"/>
      <c r="P242" s="4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5" t="s">
        <v>548</v>
      </c>
      <c r="D243" s="86"/>
      <c r="E243" s="81"/>
      <c r="F243" s="5"/>
      <c r="G243" s="5"/>
      <c r="H243" s="5"/>
      <c r="I243" s="5"/>
      <c r="J243" s="5"/>
      <c r="K243" s="5"/>
      <c r="L243" s="5"/>
      <c r="M243" s="5"/>
      <c r="N243" s="4"/>
      <c r="O243" s="4"/>
      <c r="P243" s="4"/>
      <c r="Q243" s="5"/>
      <c r="R243" s="5"/>
      <c r="S243" s="5"/>
      <c r="T243" s="5"/>
      <c r="U243" s="5"/>
      <c r="V243" s="82"/>
    </row>
    <row r="244" customFormat="false" ht="13.5" hidden="false" customHeight="true" outlineLevel="0" collapsed="false">
      <c r="A244" s="68"/>
      <c r="B244" s="69"/>
      <c r="C244" s="5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N246" s="4"/>
      <c r="O246" s="4"/>
      <c r="P246" s="4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5" t="s">
        <v>548</v>
      </c>
      <c r="D247" s="86"/>
      <c r="E247" s="81"/>
      <c r="F247" s="5"/>
      <c r="G247" s="5"/>
      <c r="H247" s="5"/>
      <c r="I247" s="5"/>
      <c r="J247" s="5"/>
      <c r="K247" s="5"/>
      <c r="L247" s="5"/>
      <c r="M247" s="5"/>
      <c r="N247" s="4"/>
      <c r="O247" s="4"/>
      <c r="P247" s="4"/>
      <c r="Q247" s="5"/>
      <c r="R247" s="5"/>
      <c r="S247" s="5"/>
      <c r="T247" s="5"/>
      <c r="U247" s="5"/>
      <c r="V247" s="82"/>
    </row>
    <row r="248" customFormat="false" ht="13.5" hidden="false" customHeight="true" outlineLevel="0" collapsed="false">
      <c r="A248" s="68"/>
      <c r="B248" s="69"/>
      <c r="C248" s="5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customFormat="false" ht="13.5" hidden="false" customHeight="true" outlineLevel="0" collapsed="false">
      <c r="A251" s="68"/>
      <c r="B251" s="69"/>
      <c r="C251" s="5" t="s">
        <v>548</v>
      </c>
      <c r="D251" s="71"/>
      <c r="E251" s="71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customFormat="false" ht="13.5" hidden="false" customHeight="true" outlineLevel="0" collapsed="false">
      <c r="A252" s="68"/>
      <c r="B252" s="69"/>
      <c r="C252" s="5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customFormat="false" ht="13.5" hidden="false" customHeight="true" outlineLevel="0" collapsed="false">
      <c r="A255" s="68"/>
      <c r="B255" s="69"/>
      <c r="C255" s="5" t="s">
        <v>548</v>
      </c>
      <c r="D255" s="71"/>
      <c r="E255" s="71"/>
      <c r="F255" s="4"/>
      <c r="G255" s="4"/>
      <c r="H255" s="4"/>
      <c r="I255" s="4"/>
      <c r="J255" s="4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5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</row>
    <row r="259" customFormat="false" ht="13.5" hidden="false" customHeight="true" outlineLevel="0" collapsed="false">
      <c r="A259" s="68"/>
      <c r="B259" s="69"/>
      <c r="C259" s="5" t="s">
        <v>548</v>
      </c>
      <c r="D259" s="71"/>
      <c r="E259" s="71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</row>
    <row r="260" customFormat="false" ht="13.5" hidden="false" customHeight="true" outlineLevel="0" collapsed="false">
      <c r="A260" s="68"/>
      <c r="B260" s="69"/>
      <c r="C260" s="5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</row>
    <row r="263" customFormat="false" ht="13.5" hidden="false" customHeight="true" outlineLevel="0" collapsed="false">
      <c r="A263" s="68"/>
      <c r="B263" s="69"/>
      <c r="C263" s="5" t="s">
        <v>548</v>
      </c>
      <c r="D263" s="71"/>
      <c r="E263" s="71"/>
      <c r="F263" s="4"/>
      <c r="G263" s="4"/>
      <c r="H263" s="4"/>
      <c r="I263" s="4"/>
      <c r="J263" s="4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5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N266" s="4"/>
      <c r="O266" s="4"/>
      <c r="P266" s="4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5" t="s">
        <v>548</v>
      </c>
      <c r="D267" s="86"/>
      <c r="E267" s="81"/>
      <c r="F267" s="5"/>
      <c r="G267" s="5"/>
      <c r="H267" s="5"/>
      <c r="I267" s="5"/>
      <c r="J267" s="5"/>
      <c r="K267" s="5"/>
      <c r="L267" s="5"/>
      <c r="M267" s="5"/>
      <c r="N267" s="4"/>
      <c r="O267" s="4"/>
      <c r="P267" s="4"/>
      <c r="Q267" s="5"/>
      <c r="R267" s="5"/>
      <c r="S267" s="5"/>
      <c r="T267" s="5"/>
      <c r="U267" s="5"/>
      <c r="V267" s="82"/>
    </row>
    <row r="268" customFormat="false" ht="13.5" hidden="false" customHeight="true" outlineLevel="0" collapsed="false">
      <c r="A268" s="68"/>
      <c r="B268" s="69"/>
      <c r="C268" s="5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N270" s="4"/>
      <c r="O270" s="4"/>
      <c r="P270" s="4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5" t="s">
        <v>548</v>
      </c>
      <c r="D271" s="86"/>
      <c r="E271" s="81"/>
      <c r="F271" s="5"/>
      <c r="G271" s="5"/>
      <c r="H271" s="5"/>
      <c r="I271" s="5"/>
      <c r="J271" s="5"/>
      <c r="K271" s="5"/>
      <c r="L271" s="5"/>
      <c r="M271" s="5"/>
      <c r="N271" s="4"/>
      <c r="O271" s="4"/>
      <c r="P271" s="4"/>
      <c r="Q271" s="5"/>
      <c r="R271" s="5"/>
      <c r="S271" s="5"/>
      <c r="T271" s="5"/>
      <c r="U271" s="5"/>
      <c r="V271" s="82"/>
    </row>
    <row r="272" customFormat="false" ht="13.5" hidden="false" customHeight="true" outlineLevel="0" collapsed="false">
      <c r="A272" s="68"/>
      <c r="B272" s="69"/>
      <c r="C272" s="5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N274" s="4"/>
      <c r="O274" s="4"/>
      <c r="P274" s="4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5" t="s">
        <v>548</v>
      </c>
      <c r="D275" s="86"/>
      <c r="E275" s="81"/>
      <c r="F275" s="5"/>
      <c r="G275" s="5"/>
      <c r="H275" s="5"/>
      <c r="I275" s="5"/>
      <c r="J275" s="5"/>
      <c r="K275" s="5"/>
      <c r="L275" s="5"/>
      <c r="M275" s="5"/>
      <c r="N275" s="4"/>
      <c r="O275" s="4"/>
      <c r="P275" s="4"/>
      <c r="Q275" s="5"/>
      <c r="R275" s="5"/>
      <c r="S275" s="5"/>
      <c r="T275" s="5"/>
      <c r="U275" s="5"/>
      <c r="V275" s="82"/>
    </row>
    <row r="276" customFormat="false" ht="13.5" hidden="false" customHeight="true" outlineLevel="0" collapsed="false">
      <c r="A276" s="68"/>
      <c r="B276" s="69"/>
      <c r="C276" s="5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N278" s="4"/>
      <c r="O278" s="4"/>
      <c r="P278" s="4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5" t="s">
        <v>548</v>
      </c>
      <c r="D279" s="86"/>
      <c r="E279" s="81"/>
      <c r="F279" s="5"/>
      <c r="G279" s="5"/>
      <c r="H279" s="5"/>
      <c r="I279" s="5"/>
      <c r="J279" s="5"/>
      <c r="K279" s="5"/>
      <c r="L279" s="5"/>
      <c r="M279" s="5"/>
      <c r="N279" s="4"/>
      <c r="O279" s="4"/>
      <c r="P279" s="4"/>
      <c r="Q279" s="5"/>
      <c r="R279" s="5"/>
      <c r="S279" s="5"/>
      <c r="T279" s="5"/>
      <c r="U279" s="5"/>
      <c r="V279" s="82"/>
    </row>
    <row r="280" customFormat="false" ht="13.5" hidden="false" customHeight="true" outlineLevel="0" collapsed="false">
      <c r="A280" s="68"/>
      <c r="B280" s="69"/>
      <c r="C280" s="5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N282" s="4"/>
      <c r="O282" s="4"/>
      <c r="P282" s="4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5" t="s">
        <v>548</v>
      </c>
      <c r="D283" s="86"/>
      <c r="E283" s="81"/>
      <c r="F283" s="5"/>
      <c r="G283" s="5"/>
      <c r="H283" s="5"/>
      <c r="I283" s="5"/>
      <c r="J283" s="5"/>
      <c r="K283" s="5"/>
      <c r="L283" s="5"/>
      <c r="M283" s="5"/>
      <c r="N283" s="4"/>
      <c r="O283" s="4"/>
      <c r="P283" s="4"/>
      <c r="Q283" s="5"/>
      <c r="R283" s="5"/>
      <c r="S283" s="5"/>
      <c r="T283" s="5"/>
      <c r="U283" s="5"/>
      <c r="V283" s="82"/>
    </row>
    <row r="284" customFormat="false" ht="13.5" hidden="false" customHeight="true" outlineLevel="0" collapsed="false">
      <c r="A284" s="68"/>
      <c r="B284" s="69"/>
      <c r="C284" s="5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N286" s="4"/>
      <c r="O286" s="4"/>
      <c r="P286" s="4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5" t="s">
        <v>548</v>
      </c>
      <c r="D287" s="86"/>
      <c r="E287" s="81"/>
      <c r="F287" s="5"/>
      <c r="G287" s="5"/>
      <c r="H287" s="5"/>
      <c r="I287" s="5"/>
      <c r="J287" s="5"/>
      <c r="K287" s="5"/>
      <c r="L287" s="5"/>
      <c r="M287" s="5"/>
      <c r="N287" s="4"/>
      <c r="O287" s="4"/>
      <c r="P287" s="4"/>
      <c r="Q287" s="5"/>
      <c r="R287" s="5"/>
      <c r="S287" s="5"/>
      <c r="T287" s="5"/>
      <c r="U287" s="5"/>
      <c r="V287" s="82"/>
    </row>
    <row r="288" customFormat="false" ht="13.5" hidden="false" customHeight="true" outlineLevel="0" collapsed="false">
      <c r="A288" s="68"/>
      <c r="B288" s="69"/>
      <c r="C288" s="5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customFormat="false" ht="13.5" hidden="false" customHeight="true" outlineLevel="0" collapsed="false">
      <c r="A291" s="68"/>
      <c r="B291" s="69"/>
      <c r="C291" s="5" t="s">
        <v>548</v>
      </c>
      <c r="D291" s="71"/>
      <c r="E291" s="71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customFormat="false" ht="13.5" hidden="false" customHeight="true" outlineLevel="0" collapsed="false">
      <c r="A292" s="68"/>
      <c r="B292" s="69"/>
      <c r="C292" s="5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customFormat="false" ht="13.5" hidden="false" customHeight="true" outlineLevel="0" collapsed="false">
      <c r="A295" s="68"/>
      <c r="B295" s="69"/>
      <c r="C295" s="5" t="s">
        <v>548</v>
      </c>
      <c r="D295" s="71"/>
      <c r="E295" s="71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customFormat="false" ht="13.5" hidden="false" customHeight="true" outlineLevel="0" collapsed="false">
      <c r="A296" s="68"/>
      <c r="B296" s="69"/>
      <c r="C296" s="5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customFormat="false" ht="13.5" hidden="false" customHeight="true" outlineLevel="0" collapsed="false">
      <c r="A299" s="68"/>
      <c r="B299" s="69"/>
      <c r="C299" s="5" t="s">
        <v>548</v>
      </c>
      <c r="D299" s="71"/>
      <c r="E299" s="71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customFormat="false" ht="13.5" hidden="false" customHeight="true" outlineLevel="0" collapsed="false">
      <c r="A300" s="68"/>
      <c r="B300" s="69"/>
      <c r="C300" s="5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customFormat="false" ht="13.5" hidden="false" customHeight="true" outlineLevel="0" collapsed="false">
      <c r="A303" s="68"/>
      <c r="B303" s="69"/>
      <c r="C303" s="5" t="s">
        <v>548</v>
      </c>
      <c r="D303" s="71"/>
      <c r="E303" s="71"/>
      <c r="F303" s="4"/>
      <c r="G303" s="4"/>
      <c r="H303" s="4"/>
      <c r="I303" s="4"/>
      <c r="J303" s="4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5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N306" s="4"/>
      <c r="O306" s="4"/>
      <c r="P306" s="4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5" t="s">
        <v>548</v>
      </c>
      <c r="D307" s="86"/>
      <c r="E307" s="81"/>
      <c r="F307" s="5"/>
      <c r="G307" s="5"/>
      <c r="H307" s="5"/>
      <c r="I307" s="5"/>
      <c r="J307" s="5"/>
      <c r="K307" s="5"/>
      <c r="L307" s="5"/>
      <c r="M307" s="5"/>
      <c r="N307" s="4"/>
      <c r="O307" s="4"/>
      <c r="P307" s="4"/>
      <c r="Q307" s="5"/>
      <c r="R307" s="5"/>
      <c r="S307" s="5"/>
      <c r="T307" s="5"/>
      <c r="U307" s="5"/>
      <c r="V307" s="82"/>
    </row>
    <row r="308" customFormat="false" ht="13.5" hidden="false" customHeight="true" outlineLevel="0" collapsed="false">
      <c r="A308" s="68"/>
      <c r="B308" s="69"/>
      <c r="C308" s="5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N310" s="4"/>
      <c r="O310" s="4"/>
      <c r="P310" s="4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5" t="s">
        <v>548</v>
      </c>
      <c r="D311" s="86"/>
      <c r="E311" s="81"/>
      <c r="F311" s="5"/>
      <c r="G311" s="5"/>
      <c r="H311" s="5"/>
      <c r="I311" s="5"/>
      <c r="J311" s="5"/>
      <c r="K311" s="5"/>
      <c r="L311" s="5"/>
      <c r="M311" s="5"/>
      <c r="N311" s="4"/>
      <c r="O311" s="4"/>
      <c r="P311" s="4"/>
      <c r="Q311" s="5"/>
      <c r="R311" s="5"/>
      <c r="S311" s="5"/>
      <c r="T311" s="5"/>
      <c r="U311" s="5"/>
      <c r="V311" s="82"/>
    </row>
    <row r="312" customFormat="false" ht="13.5" hidden="false" customHeight="true" outlineLevel="0" collapsed="false">
      <c r="A312" s="68"/>
      <c r="B312" s="69"/>
      <c r="C312" s="5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</row>
    <row r="315" customFormat="false" ht="13.5" hidden="false" customHeight="true" outlineLevel="0" collapsed="false">
      <c r="A315" s="68"/>
      <c r="B315" s="69"/>
      <c r="C315" s="5" t="s">
        <v>548</v>
      </c>
      <c r="D315" s="71"/>
      <c r="E315" s="71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</row>
    <row r="316" customFormat="false" ht="13.5" hidden="false" customHeight="true" outlineLevel="0" collapsed="false">
      <c r="A316" s="68"/>
      <c r="B316" s="69"/>
      <c r="C316" s="5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N318" s="4"/>
      <c r="O318" s="4"/>
      <c r="P318" s="4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5" t="s">
        <v>548</v>
      </c>
      <c r="D319" s="86"/>
      <c r="E319" s="81"/>
      <c r="F319" s="5"/>
      <c r="G319" s="5"/>
      <c r="H319" s="5"/>
      <c r="I319" s="5"/>
      <c r="J319" s="5"/>
      <c r="K319" s="5"/>
      <c r="L319" s="5"/>
      <c r="M319" s="5"/>
      <c r="N319" s="4"/>
      <c r="O319" s="4"/>
      <c r="P319" s="4"/>
      <c r="Q319" s="5"/>
      <c r="R319" s="5"/>
      <c r="S319" s="5"/>
      <c r="T319" s="5"/>
      <c r="U319" s="5"/>
      <c r="V319" s="82"/>
    </row>
    <row r="320" customFormat="false" ht="13.5" hidden="false" customHeight="true" outlineLevel="0" collapsed="false">
      <c r="A320" s="68"/>
      <c r="B320" s="69"/>
      <c r="C320" s="5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N322" s="4"/>
      <c r="O322" s="4"/>
      <c r="P322" s="4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5" t="s">
        <v>548</v>
      </c>
      <c r="D323" s="86"/>
      <c r="E323" s="81"/>
      <c r="F323" s="5"/>
      <c r="G323" s="5"/>
      <c r="H323" s="5"/>
      <c r="I323" s="5"/>
      <c r="J323" s="5"/>
      <c r="K323" s="5"/>
      <c r="L323" s="5"/>
      <c r="M323" s="5"/>
      <c r="N323" s="4"/>
      <c r="O323" s="4"/>
      <c r="P323" s="4"/>
      <c r="Q323" s="5"/>
      <c r="R323" s="5"/>
      <c r="S323" s="5"/>
      <c r="T323" s="5"/>
      <c r="U323" s="5"/>
      <c r="V323" s="82"/>
    </row>
    <row r="324" customFormat="false" ht="13.5" hidden="false" customHeight="true" outlineLevel="0" collapsed="false">
      <c r="A324" s="68"/>
      <c r="B324" s="69"/>
      <c r="C324" s="5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N326" s="4"/>
      <c r="O326" s="4"/>
      <c r="P326" s="4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5" t="s">
        <v>548</v>
      </c>
      <c r="D327" s="86"/>
      <c r="E327" s="81"/>
      <c r="F327" s="5"/>
      <c r="G327" s="5"/>
      <c r="H327" s="5"/>
      <c r="I327" s="5"/>
      <c r="J327" s="5"/>
      <c r="K327" s="5"/>
      <c r="L327" s="5"/>
      <c r="M327" s="5"/>
      <c r="N327" s="4"/>
      <c r="O327" s="4"/>
      <c r="P327" s="4"/>
      <c r="Q327" s="5"/>
      <c r="R327" s="5"/>
      <c r="S327" s="5"/>
      <c r="T327" s="5"/>
      <c r="U327" s="5"/>
      <c r="V327" s="82"/>
    </row>
    <row r="328" customFormat="false" ht="13.5" hidden="false" customHeight="true" outlineLevel="0" collapsed="false">
      <c r="A328" s="68"/>
      <c r="B328" s="69"/>
      <c r="C328" s="5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</row>
    <row r="331" customFormat="false" ht="13.5" hidden="false" customHeight="true" outlineLevel="0" collapsed="false">
      <c r="A331" s="68"/>
      <c r="B331" s="69"/>
      <c r="C331" s="5" t="s">
        <v>548</v>
      </c>
      <c r="D331" s="71"/>
      <c r="E331" s="71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</row>
    <row r="332" customFormat="false" ht="13.5" hidden="false" customHeight="true" outlineLevel="0" collapsed="false">
      <c r="A332" s="68"/>
      <c r="B332" s="69"/>
      <c r="C332" s="5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N334" s="4"/>
      <c r="O334" s="4"/>
      <c r="P334" s="4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5" t="s">
        <v>548</v>
      </c>
      <c r="D335" s="86"/>
      <c r="E335" s="81"/>
      <c r="F335" s="5"/>
      <c r="G335" s="5"/>
      <c r="H335" s="5"/>
      <c r="I335" s="5"/>
      <c r="J335" s="5"/>
      <c r="K335" s="5"/>
      <c r="L335" s="5"/>
      <c r="M335" s="5"/>
      <c r="N335" s="4"/>
      <c r="O335" s="4"/>
      <c r="P335" s="4"/>
      <c r="Q335" s="5"/>
      <c r="R335" s="5"/>
      <c r="S335" s="5"/>
      <c r="T335" s="5"/>
      <c r="U335" s="5"/>
      <c r="V335" s="82"/>
    </row>
    <row r="336" customFormat="false" ht="13.5" hidden="false" customHeight="true" outlineLevel="0" collapsed="false">
      <c r="A336" s="68"/>
      <c r="B336" s="69"/>
      <c r="C336" s="5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N338" s="4"/>
      <c r="O338" s="4"/>
      <c r="P338" s="4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5" t="s">
        <v>548</v>
      </c>
      <c r="D339" s="86"/>
      <c r="E339" s="81"/>
      <c r="F339" s="5"/>
      <c r="G339" s="5"/>
      <c r="H339" s="5"/>
      <c r="I339" s="5"/>
      <c r="J339" s="5"/>
      <c r="K339" s="5"/>
      <c r="L339" s="5"/>
      <c r="M339" s="5"/>
      <c r="N339" s="4"/>
      <c r="O339" s="4"/>
      <c r="P339" s="4"/>
      <c r="Q339" s="5"/>
      <c r="R339" s="5"/>
      <c r="S339" s="5"/>
      <c r="T339" s="5"/>
      <c r="U339" s="5"/>
      <c r="V339" s="82"/>
    </row>
    <row r="340" customFormat="false" ht="13.5" hidden="false" customHeight="true" outlineLevel="0" collapsed="false">
      <c r="A340" s="68"/>
      <c r="B340" s="69"/>
      <c r="C340" s="5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N342" s="4"/>
      <c r="O342" s="4"/>
      <c r="P342" s="4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5" t="s">
        <v>548</v>
      </c>
      <c r="D343" s="86"/>
      <c r="E343" s="81"/>
      <c r="F343" s="5"/>
      <c r="G343" s="5"/>
      <c r="H343" s="5"/>
      <c r="I343" s="5"/>
      <c r="J343" s="5"/>
      <c r="K343" s="5"/>
      <c r="L343" s="5"/>
      <c r="M343" s="5"/>
      <c r="N343" s="4"/>
      <c r="O343" s="4"/>
      <c r="P343" s="4"/>
      <c r="Q343" s="5"/>
      <c r="R343" s="5"/>
      <c r="S343" s="5"/>
      <c r="T343" s="5"/>
      <c r="U343" s="5"/>
      <c r="V343" s="82"/>
    </row>
    <row r="344" customFormat="false" ht="13.5" hidden="false" customHeight="true" outlineLevel="0" collapsed="false">
      <c r="A344" s="68"/>
      <c r="B344" s="69"/>
      <c r="C344" s="5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</row>
    <row r="347" customFormat="false" ht="13.5" hidden="false" customHeight="true" outlineLevel="0" collapsed="false">
      <c r="A347" s="68"/>
      <c r="B347" s="69"/>
      <c r="C347" s="5" t="s">
        <v>548</v>
      </c>
      <c r="D347" s="71"/>
      <c r="E347" s="71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</row>
    <row r="348" customFormat="false" ht="13.5" hidden="false" customHeight="true" outlineLevel="0" collapsed="false">
      <c r="A348" s="68"/>
      <c r="B348" s="69"/>
      <c r="C348" s="5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N350" s="4"/>
      <c r="O350" s="4"/>
      <c r="P350" s="4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5" t="s">
        <v>548</v>
      </c>
      <c r="D351" s="81"/>
      <c r="E351" s="81"/>
      <c r="F351" s="5"/>
      <c r="G351" s="5"/>
      <c r="H351" s="5"/>
      <c r="I351" s="5"/>
      <c r="J351" s="5"/>
      <c r="K351" s="5"/>
      <c r="L351" s="5"/>
      <c r="M351" s="5"/>
      <c r="N351" s="4"/>
      <c r="O351" s="4"/>
      <c r="P351" s="4"/>
      <c r="Q351" s="5"/>
      <c r="R351" s="5"/>
      <c r="S351" s="5"/>
      <c r="T351" s="5"/>
      <c r="U351" s="5"/>
      <c r="V351" s="82"/>
    </row>
    <row r="352" customFormat="false" ht="13.5" hidden="false" customHeight="true" outlineLevel="0" collapsed="false">
      <c r="A352" s="68"/>
      <c r="B352" s="69"/>
      <c r="C352" s="5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N354" s="4"/>
      <c r="O354" s="4"/>
      <c r="P354" s="4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5" t="s">
        <v>548</v>
      </c>
      <c r="D355" s="86"/>
      <c r="E355" s="81"/>
      <c r="F355" s="5"/>
      <c r="G355" s="5"/>
      <c r="H355" s="5"/>
      <c r="I355" s="5"/>
      <c r="J355" s="5"/>
      <c r="K355" s="5"/>
      <c r="L355" s="5"/>
      <c r="M355" s="5"/>
      <c r="N355" s="4"/>
      <c r="O355" s="4"/>
      <c r="P355" s="4"/>
      <c r="Q355" s="5"/>
      <c r="R355" s="5"/>
      <c r="S355" s="5"/>
      <c r="T355" s="5"/>
      <c r="U355" s="5"/>
      <c r="V355" s="82"/>
    </row>
    <row r="356" customFormat="false" ht="13.5" hidden="false" customHeight="true" outlineLevel="0" collapsed="false">
      <c r="A356" s="68"/>
      <c r="B356" s="69"/>
      <c r="C356" s="5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N358" s="4"/>
      <c r="O358" s="4"/>
      <c r="P358" s="4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5" t="s">
        <v>548</v>
      </c>
      <c r="D359" s="86"/>
      <c r="E359" s="81"/>
      <c r="F359" s="5"/>
      <c r="G359" s="5"/>
      <c r="H359" s="5"/>
      <c r="I359" s="5"/>
      <c r="J359" s="5"/>
      <c r="K359" s="5"/>
      <c r="L359" s="5"/>
      <c r="M359" s="5"/>
      <c r="N359" s="4"/>
      <c r="O359" s="4"/>
      <c r="P359" s="4"/>
      <c r="Q359" s="5"/>
      <c r="R359" s="5"/>
      <c r="S359" s="5"/>
      <c r="T359" s="5"/>
      <c r="U359" s="5"/>
      <c r="V359" s="82"/>
    </row>
    <row r="360" customFormat="false" ht="13.5" hidden="false" customHeight="true" outlineLevel="0" collapsed="false">
      <c r="A360" s="68"/>
      <c r="B360" s="69"/>
      <c r="C360" s="5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N362" s="4"/>
      <c r="O362" s="4"/>
      <c r="P362" s="4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5" t="s">
        <v>548</v>
      </c>
      <c r="D363" s="86"/>
      <c r="E363" s="81"/>
      <c r="F363" s="5"/>
      <c r="G363" s="5"/>
      <c r="H363" s="5"/>
      <c r="I363" s="5"/>
      <c r="J363" s="5"/>
      <c r="K363" s="5"/>
      <c r="L363" s="5"/>
      <c r="M363" s="5"/>
      <c r="N363" s="4"/>
      <c r="O363" s="4"/>
      <c r="P363" s="4"/>
      <c r="Q363" s="5"/>
      <c r="R363" s="5"/>
      <c r="S363" s="5"/>
      <c r="T363" s="5"/>
      <c r="U363" s="5"/>
      <c r="V363" s="82"/>
    </row>
    <row r="364" customFormat="false" ht="13.5" hidden="false" customHeight="true" outlineLevel="0" collapsed="false">
      <c r="A364" s="68"/>
      <c r="B364" s="69"/>
      <c r="C364" s="5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</row>
    <row r="367" customFormat="false" ht="13.5" hidden="false" customHeight="true" outlineLevel="0" collapsed="false">
      <c r="A367" s="68"/>
      <c r="B367" s="69"/>
      <c r="C367" s="5" t="s">
        <v>548</v>
      </c>
      <c r="D367" s="71"/>
      <c r="E367" s="71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</row>
    <row r="368" customFormat="false" ht="13.5" hidden="false" customHeight="true" outlineLevel="0" collapsed="false">
      <c r="A368" s="68"/>
      <c r="B368" s="69"/>
      <c r="C368" s="5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39" t="str">
        <f aca="false">IFERROR((N367-N366)/N366,"")</f>
        <v/>
      </c>
      <c r="O368" s="39" t="str">
        <f aca="false">IFERROR((O367-O366)/O366,"")</f>
        <v/>
      </c>
      <c r="P368" s="39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N370" s="4"/>
      <c r="O370" s="4"/>
      <c r="P370" s="4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5" t="s">
        <v>548</v>
      </c>
      <c r="D371" s="86"/>
      <c r="E371" s="81"/>
      <c r="F371" s="5"/>
      <c r="G371" s="5"/>
      <c r="H371" s="5"/>
      <c r="I371" s="5"/>
      <c r="J371" s="5"/>
      <c r="K371" s="5"/>
      <c r="L371" s="5"/>
      <c r="M371" s="5"/>
      <c r="N371" s="4"/>
      <c r="O371" s="4"/>
      <c r="P371" s="4"/>
      <c r="Q371" s="5"/>
      <c r="R371" s="5"/>
      <c r="S371" s="5"/>
      <c r="T371" s="5"/>
      <c r="U371" s="5"/>
      <c r="V371" s="82"/>
    </row>
    <row r="372" customFormat="false" ht="13.5" hidden="false" customHeight="true" outlineLevel="0" collapsed="false">
      <c r="A372" s="68"/>
      <c r="B372" s="69"/>
      <c r="C372" s="5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N374" s="4"/>
      <c r="O374" s="4"/>
      <c r="P374" s="4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5" t="s">
        <v>548</v>
      </c>
      <c r="D375" s="86"/>
      <c r="E375" s="81"/>
      <c r="F375" s="5"/>
      <c r="G375" s="5"/>
      <c r="H375" s="5"/>
      <c r="I375" s="5"/>
      <c r="J375" s="5"/>
      <c r="K375" s="5"/>
      <c r="L375" s="5"/>
      <c r="M375" s="5"/>
      <c r="N375" s="4"/>
      <c r="O375" s="4"/>
      <c r="P375" s="4"/>
      <c r="Q375" s="5"/>
      <c r="R375" s="5"/>
      <c r="S375" s="5"/>
      <c r="T375" s="5"/>
      <c r="U375" s="5"/>
      <c r="V375" s="82"/>
    </row>
    <row r="376" customFormat="false" ht="13.5" hidden="false" customHeight="true" outlineLevel="0" collapsed="false">
      <c r="A376" s="68"/>
      <c r="B376" s="69"/>
      <c r="C376" s="5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N378" s="4"/>
      <c r="O378" s="4"/>
      <c r="P378" s="4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5" t="s">
        <v>548</v>
      </c>
      <c r="D379" s="86"/>
      <c r="E379" s="81"/>
      <c r="F379" s="5"/>
      <c r="G379" s="5"/>
      <c r="H379" s="5"/>
      <c r="I379" s="5"/>
      <c r="J379" s="5"/>
      <c r="K379" s="5"/>
      <c r="L379" s="5"/>
      <c r="M379" s="5"/>
      <c r="N379" s="4"/>
      <c r="O379" s="4"/>
      <c r="P379" s="4"/>
      <c r="Q379" s="5"/>
      <c r="R379" s="5"/>
      <c r="S379" s="5"/>
      <c r="T379" s="5"/>
      <c r="U379" s="5"/>
      <c r="V379" s="82"/>
    </row>
    <row r="380" customFormat="false" ht="13.5" hidden="false" customHeight="true" outlineLevel="0" collapsed="false">
      <c r="A380" s="68"/>
      <c r="B380" s="69"/>
      <c r="C380" s="5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N382" s="4"/>
      <c r="O382" s="4"/>
      <c r="P382" s="4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5" t="s">
        <v>548</v>
      </c>
      <c r="D383" s="86"/>
      <c r="E383" s="81"/>
      <c r="F383" s="5"/>
      <c r="G383" s="5"/>
      <c r="H383" s="5"/>
      <c r="I383" s="5"/>
      <c r="J383" s="5"/>
      <c r="K383" s="5"/>
      <c r="L383" s="5"/>
      <c r="M383" s="5"/>
      <c r="N383" s="4"/>
      <c r="O383" s="4"/>
      <c r="P383" s="4"/>
      <c r="Q383" s="5"/>
      <c r="R383" s="5"/>
      <c r="S383" s="5"/>
      <c r="T383" s="5"/>
      <c r="U383" s="5"/>
      <c r="V383" s="82"/>
    </row>
    <row r="384" customFormat="false" ht="13.5" hidden="false" customHeight="true" outlineLevel="0" collapsed="false">
      <c r="A384" s="68"/>
      <c r="B384" s="69"/>
      <c r="C384" s="5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N386" s="4"/>
      <c r="O386" s="4"/>
      <c r="P386" s="4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5" t="s">
        <v>548</v>
      </c>
      <c r="D387" s="86"/>
      <c r="E387" s="81"/>
      <c r="F387" s="5"/>
      <c r="G387" s="5"/>
      <c r="H387" s="5"/>
      <c r="I387" s="5"/>
      <c r="J387" s="5"/>
      <c r="K387" s="5"/>
      <c r="L387" s="5"/>
      <c r="M387" s="5"/>
      <c r="N387" s="4"/>
      <c r="O387" s="4"/>
      <c r="P387" s="4"/>
      <c r="Q387" s="5"/>
      <c r="R387" s="5"/>
      <c r="S387" s="5"/>
      <c r="T387" s="5"/>
      <c r="U387" s="5"/>
      <c r="V387" s="82"/>
    </row>
    <row r="388" customFormat="false" ht="13.5" hidden="false" customHeight="true" outlineLevel="0" collapsed="false">
      <c r="A388" s="68"/>
      <c r="B388" s="69"/>
      <c r="C388" s="5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N390" s="4"/>
      <c r="O390" s="4"/>
      <c r="P390" s="4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5" t="s">
        <v>548</v>
      </c>
      <c r="D391" s="86"/>
      <c r="E391" s="81"/>
      <c r="F391" s="5"/>
      <c r="G391" s="5"/>
      <c r="H391" s="5"/>
      <c r="I391" s="5"/>
      <c r="J391" s="5"/>
      <c r="K391" s="5"/>
      <c r="L391" s="5"/>
      <c r="M391" s="5"/>
      <c r="N391" s="4"/>
      <c r="O391" s="4"/>
      <c r="P391" s="4"/>
      <c r="Q391" s="5"/>
      <c r="R391" s="5"/>
      <c r="S391" s="5"/>
      <c r="T391" s="5"/>
      <c r="U391" s="5"/>
      <c r="V391" s="82"/>
    </row>
    <row r="392" customFormat="false" ht="13.5" hidden="false" customHeight="true" outlineLevel="0" collapsed="false">
      <c r="A392" s="68"/>
      <c r="B392" s="69"/>
      <c r="C392" s="5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N394" s="4"/>
      <c r="O394" s="4"/>
      <c r="P394" s="4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5" t="s">
        <v>548</v>
      </c>
      <c r="D395" s="86"/>
      <c r="E395" s="81"/>
      <c r="F395" s="5"/>
      <c r="G395" s="5"/>
      <c r="H395" s="5"/>
      <c r="I395" s="5"/>
      <c r="J395" s="5"/>
      <c r="K395" s="5"/>
      <c r="L395" s="5"/>
      <c r="M395" s="5"/>
      <c r="N395" s="4"/>
      <c r="O395" s="4"/>
      <c r="P395" s="4"/>
      <c r="Q395" s="5"/>
      <c r="R395" s="5"/>
      <c r="S395" s="5"/>
      <c r="T395" s="5"/>
      <c r="U395" s="5"/>
      <c r="V395" s="82"/>
    </row>
    <row r="396" customFormat="false" ht="13.5" hidden="false" customHeight="true" outlineLevel="0" collapsed="false">
      <c r="A396" s="68"/>
      <c r="B396" s="69"/>
      <c r="C396" s="5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N398" s="4"/>
      <c r="O398" s="4"/>
      <c r="P398" s="4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5" t="s">
        <v>548</v>
      </c>
      <c r="D399" s="86"/>
      <c r="E399" s="81"/>
      <c r="F399" s="5"/>
      <c r="G399" s="5"/>
      <c r="H399" s="5"/>
      <c r="I399" s="5"/>
      <c r="J399" s="5"/>
      <c r="K399" s="5"/>
      <c r="L399" s="5"/>
      <c r="M399" s="5"/>
      <c r="N399" s="4"/>
      <c r="O399" s="4"/>
      <c r="P399" s="4"/>
      <c r="Q399" s="5"/>
      <c r="R399" s="5"/>
      <c r="S399" s="5"/>
      <c r="T399" s="5"/>
      <c r="U399" s="5"/>
      <c r="V399" s="82"/>
    </row>
    <row r="400" customFormat="false" ht="13.5" hidden="false" customHeight="true" outlineLevel="0" collapsed="false">
      <c r="A400" s="68"/>
      <c r="B400" s="69"/>
      <c r="C400" s="5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N402" s="4"/>
      <c r="O402" s="4"/>
      <c r="P402" s="4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5" t="s">
        <v>548</v>
      </c>
      <c r="D403" s="86"/>
      <c r="E403" s="81"/>
      <c r="F403" s="5"/>
      <c r="G403" s="5"/>
      <c r="H403" s="5"/>
      <c r="I403" s="5"/>
      <c r="J403" s="5"/>
      <c r="K403" s="5"/>
      <c r="L403" s="5"/>
      <c r="M403" s="5"/>
      <c r="N403" s="4"/>
      <c r="O403" s="4"/>
      <c r="P403" s="4"/>
      <c r="Q403" s="5"/>
      <c r="R403" s="5"/>
      <c r="S403" s="5"/>
      <c r="T403" s="5"/>
      <c r="U403" s="5"/>
      <c r="V403" s="82"/>
    </row>
    <row r="404" customFormat="false" ht="13.5" hidden="false" customHeight="true" outlineLevel="0" collapsed="false">
      <c r="A404" s="68"/>
      <c r="B404" s="69"/>
      <c r="C404" s="5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N406" s="4"/>
      <c r="O406" s="4"/>
      <c r="P406" s="4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5" t="s">
        <v>548</v>
      </c>
      <c r="D407" s="86"/>
      <c r="E407" s="81"/>
      <c r="F407" s="5"/>
      <c r="G407" s="5"/>
      <c r="H407" s="5"/>
      <c r="I407" s="5"/>
      <c r="J407" s="5"/>
      <c r="K407" s="5"/>
      <c r="L407" s="5"/>
      <c r="M407" s="5"/>
      <c r="N407" s="4"/>
      <c r="O407" s="4"/>
      <c r="P407" s="4"/>
      <c r="Q407" s="5"/>
      <c r="R407" s="5"/>
      <c r="S407" s="5"/>
      <c r="T407" s="5"/>
      <c r="U407" s="5"/>
      <c r="V407" s="82"/>
    </row>
    <row r="408" customFormat="false" ht="13.5" hidden="false" customHeight="true" outlineLevel="0" collapsed="false">
      <c r="A408" s="68"/>
      <c r="B408" s="69"/>
      <c r="C408" s="5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39" t="str">
        <f aca="false">IFERROR((N407-N406)/N406,"")</f>
        <v/>
      </c>
      <c r="O408" s="39" t="str">
        <f aca="false">IFERROR((O407-O406)/O406,"")</f>
        <v/>
      </c>
      <c r="P408" s="39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</row>
    <row r="411" customFormat="false" ht="13.5" hidden="false" customHeight="true" outlineLevel="0" collapsed="false">
      <c r="A411" s="68"/>
      <c r="B411" s="69"/>
      <c r="C411" s="5" t="s">
        <v>548</v>
      </c>
      <c r="D411" s="71"/>
      <c r="E411" s="71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82"/>
    </row>
    <row r="412" customFormat="false" ht="13.5" hidden="false" customHeight="true" outlineLevel="0" collapsed="false">
      <c r="A412" s="68"/>
      <c r="B412" s="69"/>
      <c r="C412" s="5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</row>
    <row r="415" customFormat="false" ht="13.5" hidden="false" customHeight="true" outlineLevel="0" collapsed="false">
      <c r="A415" s="68"/>
      <c r="B415" s="69"/>
      <c r="C415" s="5" t="s">
        <v>548</v>
      </c>
      <c r="D415" s="71"/>
      <c r="E415" s="71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82"/>
    </row>
    <row r="416" customFormat="false" ht="13.5" hidden="false" customHeight="true" outlineLevel="0" collapsed="false">
      <c r="A416" s="68"/>
      <c r="B416" s="69"/>
      <c r="C416" s="5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N418" s="4"/>
      <c r="O418" s="4"/>
      <c r="P418" s="4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5" t="s">
        <v>548</v>
      </c>
      <c r="D419" s="86"/>
      <c r="E419" s="81"/>
      <c r="F419" s="5"/>
      <c r="G419" s="5"/>
      <c r="H419" s="5"/>
      <c r="I419" s="5"/>
      <c r="J419" s="5"/>
      <c r="K419" s="5"/>
      <c r="L419" s="5"/>
      <c r="M419" s="5"/>
      <c r="N419" s="4"/>
      <c r="O419" s="4"/>
      <c r="P419" s="4"/>
      <c r="Q419" s="5"/>
      <c r="R419" s="5"/>
      <c r="S419" s="5"/>
      <c r="T419" s="5"/>
      <c r="U419" s="5"/>
      <c r="V419" s="82"/>
    </row>
    <row r="420" customFormat="false" ht="13.5" hidden="false" customHeight="true" outlineLevel="0" collapsed="false">
      <c r="A420" s="68"/>
      <c r="B420" s="69"/>
      <c r="C420" s="5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N422" s="4"/>
      <c r="O422" s="4"/>
      <c r="P422" s="4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5" t="s">
        <v>548</v>
      </c>
      <c r="D423" s="86"/>
      <c r="E423" s="81"/>
      <c r="F423" s="5"/>
      <c r="G423" s="5"/>
      <c r="H423" s="5"/>
      <c r="I423" s="5"/>
      <c r="J423" s="5"/>
      <c r="K423" s="5"/>
      <c r="L423" s="5"/>
      <c r="M423" s="5"/>
      <c r="N423" s="4"/>
      <c r="O423" s="4"/>
      <c r="P423" s="4"/>
      <c r="Q423" s="5"/>
      <c r="R423" s="5"/>
      <c r="S423" s="5"/>
      <c r="T423" s="5"/>
      <c r="U423" s="5"/>
      <c r="V423" s="82"/>
    </row>
    <row r="424" customFormat="false" ht="13.5" hidden="false" customHeight="true" outlineLevel="0" collapsed="false">
      <c r="A424" s="68"/>
      <c r="B424" s="69"/>
      <c r="C424" s="5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</row>
    <row r="427" customFormat="false" ht="13.5" hidden="false" customHeight="true" outlineLevel="0" collapsed="false">
      <c r="A427" s="68"/>
      <c r="B427" s="69"/>
      <c r="C427" s="5" t="s">
        <v>548</v>
      </c>
      <c r="D427" s="71"/>
      <c r="E427" s="71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</row>
    <row r="428" customFormat="false" ht="13.5" hidden="false" customHeight="true" outlineLevel="0" collapsed="false">
      <c r="A428" s="68"/>
      <c r="B428" s="69"/>
      <c r="C428" s="5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</row>
    <row r="431" customFormat="false" ht="13.5" hidden="false" customHeight="true" outlineLevel="0" collapsed="false">
      <c r="A431" s="68"/>
      <c r="B431" s="69"/>
      <c r="C431" s="5" t="s">
        <v>548</v>
      </c>
      <c r="D431" s="71"/>
      <c r="E431" s="71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</row>
    <row r="432" customFormat="false" ht="13.5" hidden="false" customHeight="true" outlineLevel="0" collapsed="false">
      <c r="A432" s="68"/>
      <c r="B432" s="69"/>
      <c r="C432" s="5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/>
      <c r="E434" s="72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</row>
    <row r="435" customFormat="false" ht="13.5" hidden="false" customHeight="true" outlineLevel="0" collapsed="false">
      <c r="A435" s="68"/>
      <c r="B435" s="69"/>
      <c r="C435" s="5" t="s">
        <v>548</v>
      </c>
      <c r="D435" s="71"/>
      <c r="E435" s="71"/>
      <c r="F435" s="4"/>
      <c r="G435" s="4"/>
      <c r="H435" s="4"/>
      <c r="I435" s="4"/>
      <c r="J435" s="4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5" t="s">
        <v>549</v>
      </c>
      <c r="D436" s="71"/>
      <c r="E436" s="71"/>
      <c r="F436" s="73" t="str">
        <f aca="false">IFERROR((F435-F434)/F434,"")</f>
        <v/>
      </c>
      <c r="G436" s="73" t="str">
        <f aca="false">IFERROR((G435-G434)/G434,"")</f>
        <v/>
      </c>
      <c r="H436" s="73" t="str">
        <f aca="false">IFERROR((H435-H434)/H434,"")</f>
        <v/>
      </c>
      <c r="I436" s="73" t="str">
        <f aca="false">IFERROR((I435-I434)/I434,"")</f>
        <v/>
      </c>
      <c r="J436" s="73" t="str">
        <f aca="false">IFERROR((J435-J434)/J434,"")</f>
        <v/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str">
        <f aca="false">IFERROR(SQRT(2*(F435-F434)^2/(F435+F434)),"")</f>
        <v/>
      </c>
      <c r="G437" s="76" t="str">
        <f aca="false">IFERROR(SQRT(2*(G435-G434)^2/(G435+G434)),"")</f>
        <v/>
      </c>
      <c r="H437" s="76" t="str">
        <f aca="false">IFERROR(SQRT(2*(H435-H434)^2/(H435+H434)),"")</f>
        <v/>
      </c>
      <c r="I437" s="76" t="str">
        <f aca="false">IFERROR(SQRT(2*(I435-I434)^2/(I435+I434)),"")</f>
        <v/>
      </c>
      <c r="J437" s="76" t="str">
        <f aca="false">IFERROR(SQRT(2*(J435-J434)^2/(J435+J434)),"")</f>
        <v/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N438" s="4"/>
      <c r="O438" s="4"/>
      <c r="P438" s="4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5" t="s">
        <v>548</v>
      </c>
      <c r="D439" s="86"/>
      <c r="E439" s="81"/>
      <c r="F439" s="5"/>
      <c r="G439" s="5"/>
      <c r="H439" s="5"/>
      <c r="I439" s="5"/>
      <c r="J439" s="5"/>
      <c r="K439" s="5"/>
      <c r="L439" s="5"/>
      <c r="M439" s="5"/>
      <c r="N439" s="4"/>
      <c r="O439" s="4"/>
      <c r="P439" s="4"/>
      <c r="Q439" s="5"/>
      <c r="R439" s="5"/>
      <c r="S439" s="5"/>
      <c r="T439" s="5"/>
      <c r="U439" s="5"/>
      <c r="V439" s="82"/>
    </row>
    <row r="440" customFormat="false" ht="13.5" hidden="false" customHeight="true" outlineLevel="0" collapsed="false">
      <c r="A440" s="68"/>
      <c r="B440" s="69"/>
      <c r="C440" s="5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</row>
    <row r="443" customFormat="false" ht="13.5" hidden="false" customHeight="true" outlineLevel="0" collapsed="false">
      <c r="A443" s="68"/>
      <c r="B443" s="69"/>
      <c r="C443" s="5" t="s">
        <v>548</v>
      </c>
      <c r="D443" s="71"/>
      <c r="E443" s="71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</row>
    <row r="444" customFormat="false" ht="13.5" hidden="false" customHeight="true" outlineLevel="0" collapsed="false">
      <c r="A444" s="68"/>
      <c r="B444" s="69"/>
      <c r="C444" s="5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str">
        <f aca="false">IFERROR((N443-N442)/N442,"")</f>
        <v/>
      </c>
      <c r="O444" s="39" t="str">
        <f aca="false">IFERROR((O443-O442)/O442,"")</f>
        <v/>
      </c>
      <c r="P444" s="39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N446" s="4"/>
      <c r="O446" s="4"/>
      <c r="P446" s="4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5" t="s">
        <v>548</v>
      </c>
      <c r="D447" s="86"/>
      <c r="E447" s="81"/>
      <c r="F447" s="5"/>
      <c r="G447" s="5"/>
      <c r="H447" s="5"/>
      <c r="I447" s="5"/>
      <c r="J447" s="5"/>
      <c r="K447" s="5"/>
      <c r="L447" s="5"/>
      <c r="M447" s="5"/>
      <c r="N447" s="4"/>
      <c r="O447" s="4"/>
      <c r="P447" s="4"/>
      <c r="Q447" s="5"/>
      <c r="R447" s="5"/>
      <c r="S447" s="5"/>
      <c r="T447" s="5"/>
      <c r="U447" s="5"/>
      <c r="V447" s="82"/>
    </row>
    <row r="448" customFormat="false" ht="13.5" hidden="false" customHeight="true" outlineLevel="0" collapsed="false">
      <c r="A448" s="68"/>
      <c r="B448" s="69"/>
      <c r="C448" s="5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N450" s="4"/>
      <c r="O450" s="4"/>
      <c r="P450" s="4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5" t="s">
        <v>548</v>
      </c>
      <c r="D451" s="86"/>
      <c r="E451" s="81"/>
      <c r="F451" s="5"/>
      <c r="G451" s="5"/>
      <c r="H451" s="5"/>
      <c r="I451" s="5"/>
      <c r="J451" s="5"/>
      <c r="K451" s="5"/>
      <c r="L451" s="5"/>
      <c r="M451" s="5"/>
      <c r="N451" s="4"/>
      <c r="O451" s="4"/>
      <c r="P451" s="4"/>
      <c r="Q451" s="5"/>
      <c r="R451" s="5"/>
      <c r="S451" s="5"/>
      <c r="T451" s="5"/>
      <c r="U451" s="5"/>
      <c r="V451" s="82"/>
    </row>
    <row r="452" customFormat="false" ht="13.5" hidden="false" customHeight="true" outlineLevel="0" collapsed="false">
      <c r="A452" s="68"/>
      <c r="B452" s="69"/>
      <c r="C452" s="5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F454" s="4"/>
      <c r="G454" s="4"/>
      <c r="H454" s="4"/>
      <c r="I454" s="4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5" t="s">
        <v>548</v>
      </c>
      <c r="D455" s="71"/>
      <c r="E455" s="71"/>
      <c r="F455" s="4"/>
      <c r="G455" s="4"/>
      <c r="H455" s="4"/>
      <c r="I455" s="4"/>
      <c r="J455" s="4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5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N458" s="4"/>
      <c r="O458" s="4"/>
      <c r="P458" s="4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5" t="s">
        <v>548</v>
      </c>
      <c r="D459" s="86"/>
      <c r="E459" s="81"/>
      <c r="F459" s="5"/>
      <c r="G459" s="5"/>
      <c r="H459" s="5"/>
      <c r="I459" s="5"/>
      <c r="J459" s="5"/>
      <c r="K459" s="5"/>
      <c r="L459" s="5"/>
      <c r="M459" s="5"/>
      <c r="N459" s="4"/>
      <c r="O459" s="4"/>
      <c r="P459" s="4"/>
      <c r="Q459" s="5"/>
      <c r="R459" s="5"/>
      <c r="S459" s="5"/>
      <c r="T459" s="5"/>
      <c r="U459" s="5"/>
      <c r="V459" s="82"/>
    </row>
    <row r="460" customFormat="false" ht="13.5" hidden="false" customHeight="true" outlineLevel="0" collapsed="false">
      <c r="A460" s="68"/>
      <c r="B460" s="69"/>
      <c r="C460" s="5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N462" s="4"/>
      <c r="O462" s="4"/>
      <c r="P462" s="4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5" t="s">
        <v>548</v>
      </c>
      <c r="D463" s="86"/>
      <c r="E463" s="81"/>
      <c r="F463" s="5"/>
      <c r="G463" s="5"/>
      <c r="H463" s="5"/>
      <c r="I463" s="5"/>
      <c r="J463" s="5"/>
      <c r="K463" s="5"/>
      <c r="L463" s="5"/>
      <c r="M463" s="5"/>
      <c r="N463" s="4"/>
      <c r="O463" s="4"/>
      <c r="P463" s="4"/>
      <c r="Q463" s="5"/>
      <c r="R463" s="5"/>
      <c r="S463" s="5"/>
      <c r="T463" s="5"/>
      <c r="U463" s="5"/>
      <c r="V463" s="82"/>
    </row>
    <row r="464" customFormat="false" ht="13.5" hidden="false" customHeight="true" outlineLevel="0" collapsed="false">
      <c r="A464" s="68"/>
      <c r="B464" s="69"/>
      <c r="C464" s="5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N466" s="4"/>
      <c r="O466" s="4"/>
      <c r="P466" s="4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5" t="s">
        <v>548</v>
      </c>
      <c r="D467" s="86"/>
      <c r="E467" s="81"/>
      <c r="F467" s="5"/>
      <c r="G467" s="5"/>
      <c r="H467" s="5"/>
      <c r="I467" s="5"/>
      <c r="J467" s="5"/>
      <c r="K467" s="5"/>
      <c r="L467" s="5"/>
      <c r="M467" s="5"/>
      <c r="N467" s="4"/>
      <c r="O467" s="4"/>
      <c r="P467" s="4"/>
      <c r="Q467" s="5"/>
      <c r="R467" s="5"/>
      <c r="S467" s="5"/>
      <c r="T467" s="5"/>
      <c r="U467" s="5"/>
      <c r="V467" s="82"/>
    </row>
    <row r="468" customFormat="false" ht="13.5" hidden="false" customHeight="true" outlineLevel="0" collapsed="false">
      <c r="A468" s="68"/>
      <c r="B468" s="69"/>
      <c r="C468" s="5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N470" s="4"/>
      <c r="O470" s="4"/>
      <c r="P470" s="4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5" t="s">
        <v>548</v>
      </c>
      <c r="D471" s="86"/>
      <c r="E471" s="81"/>
      <c r="F471" s="5"/>
      <c r="G471" s="5"/>
      <c r="H471" s="5"/>
      <c r="I471" s="5"/>
      <c r="J471" s="5"/>
      <c r="K471" s="5"/>
      <c r="L471" s="5"/>
      <c r="M471" s="5"/>
      <c r="N471" s="4"/>
      <c r="O471" s="4"/>
      <c r="P471" s="4"/>
      <c r="Q471" s="5"/>
      <c r="R471" s="5"/>
      <c r="S471" s="5"/>
      <c r="T471" s="5"/>
      <c r="U471" s="5"/>
      <c r="V471" s="82"/>
    </row>
    <row r="472" customFormat="false" ht="13.5" hidden="false" customHeight="true" outlineLevel="0" collapsed="false">
      <c r="A472" s="68"/>
      <c r="B472" s="69"/>
      <c r="C472" s="5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N474" s="4"/>
      <c r="O474" s="4"/>
      <c r="P474" s="4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5" t="s">
        <v>548</v>
      </c>
      <c r="D475" s="86"/>
      <c r="E475" s="81"/>
      <c r="F475" s="5"/>
      <c r="G475" s="5"/>
      <c r="H475" s="5"/>
      <c r="I475" s="5"/>
      <c r="J475" s="5"/>
      <c r="K475" s="5"/>
      <c r="L475" s="5"/>
      <c r="M475" s="5"/>
      <c r="N475" s="4"/>
      <c r="O475" s="4"/>
      <c r="P475" s="4"/>
      <c r="Q475" s="5"/>
      <c r="R475" s="5"/>
      <c r="S475" s="5"/>
      <c r="T475" s="5"/>
      <c r="U475" s="5"/>
      <c r="V475" s="82"/>
    </row>
    <row r="476" customFormat="false" ht="13.5" hidden="false" customHeight="true" outlineLevel="0" collapsed="false">
      <c r="A476" s="68"/>
      <c r="B476" s="69"/>
      <c r="C476" s="5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N478" s="4"/>
      <c r="O478" s="4"/>
      <c r="P478" s="4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5" t="s">
        <v>548</v>
      </c>
      <c r="D479" s="86"/>
      <c r="E479" s="81"/>
      <c r="F479" s="5"/>
      <c r="G479" s="5"/>
      <c r="H479" s="5"/>
      <c r="I479" s="5"/>
      <c r="J479" s="5"/>
      <c r="K479" s="5"/>
      <c r="L479" s="5"/>
      <c r="M479" s="5"/>
      <c r="N479" s="4"/>
      <c r="O479" s="4"/>
      <c r="P479" s="4"/>
      <c r="Q479" s="5"/>
      <c r="R479" s="5"/>
      <c r="S479" s="5"/>
      <c r="T479" s="5"/>
      <c r="U479" s="5"/>
      <c r="V479" s="82"/>
    </row>
    <row r="480" customFormat="false" ht="13.5" hidden="false" customHeight="true" outlineLevel="0" collapsed="false">
      <c r="A480" s="68"/>
      <c r="B480" s="69"/>
      <c r="C480" s="5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N482" s="4"/>
      <c r="O482" s="4"/>
      <c r="P482" s="4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5" t="s">
        <v>548</v>
      </c>
      <c r="D483" s="86"/>
      <c r="E483" s="81"/>
      <c r="F483" s="5"/>
      <c r="G483" s="5"/>
      <c r="H483" s="5"/>
      <c r="I483" s="5"/>
      <c r="J483" s="5"/>
      <c r="K483" s="5"/>
      <c r="L483" s="5"/>
      <c r="M483" s="5"/>
      <c r="N483" s="4"/>
      <c r="O483" s="4"/>
      <c r="P483" s="4"/>
      <c r="Q483" s="5"/>
      <c r="R483" s="5"/>
      <c r="S483" s="5"/>
      <c r="T483" s="5"/>
      <c r="U483" s="5"/>
      <c r="V483" s="82"/>
    </row>
    <row r="484" customFormat="false" ht="13.5" hidden="false" customHeight="true" outlineLevel="0" collapsed="false">
      <c r="A484" s="68"/>
      <c r="B484" s="69"/>
      <c r="C484" s="5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N486" s="4"/>
      <c r="O486" s="4"/>
      <c r="P486" s="4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5" t="s">
        <v>548</v>
      </c>
      <c r="D487" s="86"/>
      <c r="E487" s="81"/>
      <c r="F487" s="5"/>
      <c r="G487" s="5"/>
      <c r="H487" s="5"/>
      <c r="I487" s="5"/>
      <c r="J487" s="5"/>
      <c r="K487" s="5"/>
      <c r="L487" s="5"/>
      <c r="M487" s="5"/>
      <c r="N487" s="4"/>
      <c r="O487" s="4"/>
      <c r="P487" s="4"/>
      <c r="Q487" s="5"/>
      <c r="R487" s="5"/>
      <c r="S487" s="5"/>
      <c r="T487" s="5"/>
      <c r="U487" s="5"/>
      <c r="V487" s="82"/>
    </row>
    <row r="488" customFormat="false" ht="13.5" hidden="false" customHeight="true" outlineLevel="0" collapsed="false">
      <c r="A488" s="68"/>
      <c r="B488" s="69"/>
      <c r="C488" s="5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N490" s="4"/>
      <c r="O490" s="4"/>
      <c r="P490" s="4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5" t="s">
        <v>548</v>
      </c>
      <c r="D491" s="86"/>
      <c r="E491" s="81"/>
      <c r="F491" s="5"/>
      <c r="G491" s="5"/>
      <c r="H491" s="5"/>
      <c r="I491" s="5"/>
      <c r="J491" s="5"/>
      <c r="K491" s="5"/>
      <c r="L491" s="5"/>
      <c r="M491" s="5"/>
      <c r="N491" s="4"/>
      <c r="O491" s="4"/>
      <c r="P491" s="4"/>
      <c r="Q491" s="5"/>
      <c r="R491" s="5"/>
      <c r="S491" s="5"/>
      <c r="T491" s="5"/>
      <c r="U491" s="5"/>
      <c r="V491" s="82"/>
    </row>
    <row r="492" customFormat="false" ht="13.5" hidden="false" customHeight="true" outlineLevel="0" collapsed="false">
      <c r="A492" s="68"/>
      <c r="B492" s="69"/>
      <c r="C492" s="5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N494" s="4"/>
      <c r="O494" s="4"/>
      <c r="P494" s="4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5" t="s">
        <v>548</v>
      </c>
      <c r="D495" s="86"/>
      <c r="E495" s="81"/>
      <c r="F495" s="5"/>
      <c r="G495" s="5"/>
      <c r="H495" s="5"/>
      <c r="I495" s="5"/>
      <c r="J495" s="5"/>
      <c r="K495" s="5"/>
      <c r="L495" s="5"/>
      <c r="M495" s="5"/>
      <c r="N495" s="4"/>
      <c r="O495" s="4"/>
      <c r="P495" s="4"/>
      <c r="Q495" s="5"/>
      <c r="R495" s="5"/>
      <c r="S495" s="5"/>
      <c r="T495" s="5"/>
      <c r="U495" s="5"/>
      <c r="V495" s="82"/>
    </row>
    <row r="496" customFormat="false" ht="13.5" hidden="false" customHeight="true" outlineLevel="0" collapsed="false">
      <c r="A496" s="68"/>
      <c r="B496" s="69"/>
      <c r="C496" s="5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N498" s="4"/>
      <c r="O498" s="4"/>
      <c r="P498" s="4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5" t="s">
        <v>548</v>
      </c>
      <c r="D499" s="86"/>
      <c r="E499" s="81"/>
      <c r="F499" s="5"/>
      <c r="G499" s="5"/>
      <c r="H499" s="5"/>
      <c r="I499" s="5"/>
      <c r="J499" s="5"/>
      <c r="K499" s="5"/>
      <c r="L499" s="5"/>
      <c r="M499" s="5"/>
      <c r="N499" s="4"/>
      <c r="O499" s="4"/>
      <c r="P499" s="4"/>
      <c r="Q499" s="5"/>
      <c r="R499" s="5"/>
      <c r="S499" s="5"/>
      <c r="T499" s="5"/>
      <c r="U499" s="5"/>
      <c r="V499" s="82"/>
    </row>
    <row r="500" customFormat="false" ht="13.5" hidden="false" customHeight="true" outlineLevel="0" collapsed="false">
      <c r="A500" s="68"/>
      <c r="B500" s="69"/>
      <c r="C500" s="5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N502" s="4"/>
      <c r="O502" s="4"/>
      <c r="P502" s="4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5" t="s">
        <v>548</v>
      </c>
      <c r="D503" s="86"/>
      <c r="E503" s="81"/>
      <c r="F503" s="5"/>
      <c r="G503" s="5"/>
      <c r="H503" s="5"/>
      <c r="I503" s="5"/>
      <c r="J503" s="5"/>
      <c r="K503" s="5"/>
      <c r="L503" s="5"/>
      <c r="M503" s="5"/>
      <c r="N503" s="4"/>
      <c r="O503" s="4"/>
      <c r="P503" s="4"/>
      <c r="Q503" s="5"/>
      <c r="R503" s="5"/>
      <c r="S503" s="5"/>
      <c r="T503" s="5"/>
      <c r="U503" s="5"/>
      <c r="V503" s="82"/>
    </row>
    <row r="504" customFormat="false" ht="13.5" hidden="false" customHeight="true" outlineLevel="0" collapsed="false">
      <c r="A504" s="68"/>
      <c r="B504" s="69"/>
      <c r="C504" s="5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N506" s="4"/>
      <c r="O506" s="4"/>
      <c r="P506" s="4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5" t="s">
        <v>548</v>
      </c>
      <c r="D507" s="86"/>
      <c r="E507" s="81"/>
      <c r="F507" s="5"/>
      <c r="G507" s="5"/>
      <c r="H507" s="5"/>
      <c r="I507" s="5"/>
      <c r="J507" s="5"/>
      <c r="K507" s="5"/>
      <c r="L507" s="5"/>
      <c r="M507" s="5"/>
      <c r="N507" s="4"/>
      <c r="O507" s="4"/>
      <c r="P507" s="4"/>
      <c r="Q507" s="5"/>
      <c r="R507" s="5"/>
      <c r="S507" s="5"/>
      <c r="T507" s="5"/>
      <c r="U507" s="5"/>
      <c r="V507" s="82"/>
    </row>
    <row r="508" customFormat="false" ht="13.5" hidden="false" customHeight="true" outlineLevel="0" collapsed="false">
      <c r="A508" s="68"/>
      <c r="B508" s="69"/>
      <c r="C508" s="5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N510" s="4"/>
      <c r="O510" s="4"/>
      <c r="P510" s="4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5" t="s">
        <v>548</v>
      </c>
      <c r="D511" s="86"/>
      <c r="E511" s="81"/>
      <c r="F511" s="5"/>
      <c r="G511" s="5"/>
      <c r="H511" s="5"/>
      <c r="I511" s="5"/>
      <c r="J511" s="5"/>
      <c r="K511" s="5"/>
      <c r="L511" s="5"/>
      <c r="M511" s="5"/>
      <c r="N511" s="4"/>
      <c r="O511" s="4"/>
      <c r="P511" s="4"/>
      <c r="Q511" s="5"/>
      <c r="R511" s="5"/>
      <c r="S511" s="5"/>
      <c r="T511" s="5"/>
      <c r="U511" s="5"/>
      <c r="V511" s="82"/>
    </row>
    <row r="512" customFormat="false" ht="13.5" hidden="false" customHeight="true" outlineLevel="0" collapsed="false">
      <c r="A512" s="68"/>
      <c r="B512" s="69"/>
      <c r="C512" s="5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N514" s="4"/>
      <c r="O514" s="4"/>
      <c r="P514" s="4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5" t="s">
        <v>548</v>
      </c>
      <c r="D515" s="86"/>
      <c r="E515" s="81"/>
      <c r="F515" s="5"/>
      <c r="G515" s="5"/>
      <c r="H515" s="5"/>
      <c r="I515" s="5"/>
      <c r="J515" s="5"/>
      <c r="K515" s="5"/>
      <c r="L515" s="5"/>
      <c r="M515" s="5"/>
      <c r="N515" s="4"/>
      <c r="O515" s="4"/>
      <c r="P515" s="4"/>
      <c r="Q515" s="5"/>
      <c r="R515" s="5"/>
      <c r="S515" s="5"/>
      <c r="T515" s="5"/>
      <c r="U515" s="5"/>
      <c r="V515" s="82"/>
    </row>
    <row r="516" customFormat="false" ht="13.5" hidden="false" customHeight="true" outlineLevel="0" collapsed="false">
      <c r="A516" s="68"/>
      <c r="B516" s="69"/>
      <c r="C516" s="5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N518" s="4"/>
      <c r="O518" s="4"/>
      <c r="P518" s="4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5" t="s">
        <v>548</v>
      </c>
      <c r="D519" s="86"/>
      <c r="E519" s="81"/>
      <c r="F519" s="5"/>
      <c r="G519" s="5"/>
      <c r="H519" s="5"/>
      <c r="I519" s="5"/>
      <c r="J519" s="5"/>
      <c r="K519" s="5"/>
      <c r="L519" s="5"/>
      <c r="M519" s="5"/>
      <c r="N519" s="4"/>
      <c r="O519" s="4"/>
      <c r="P519" s="4"/>
      <c r="Q519" s="5"/>
      <c r="R519" s="5"/>
      <c r="S519" s="5"/>
      <c r="T519" s="5"/>
      <c r="U519" s="5"/>
      <c r="V519" s="82"/>
    </row>
    <row r="520" customFormat="false" ht="13.5" hidden="false" customHeight="true" outlineLevel="0" collapsed="false">
      <c r="A520" s="68"/>
      <c r="B520" s="69"/>
      <c r="C520" s="5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N522" s="4"/>
      <c r="O522" s="4"/>
      <c r="P522" s="4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5" t="s">
        <v>548</v>
      </c>
      <c r="D523" s="86"/>
      <c r="E523" s="81"/>
      <c r="F523" s="5"/>
      <c r="G523" s="5"/>
      <c r="H523" s="5"/>
      <c r="I523" s="5"/>
      <c r="J523" s="5"/>
      <c r="K523" s="5"/>
      <c r="L523" s="5"/>
      <c r="M523" s="5"/>
      <c r="N523" s="4"/>
      <c r="O523" s="4"/>
      <c r="P523" s="4"/>
      <c r="Q523" s="5"/>
      <c r="R523" s="5"/>
      <c r="S523" s="5"/>
      <c r="T523" s="5"/>
      <c r="U523" s="5"/>
      <c r="V523" s="82"/>
    </row>
    <row r="524" customFormat="false" ht="13.5" hidden="false" customHeight="true" outlineLevel="0" collapsed="false">
      <c r="A524" s="68"/>
      <c r="B524" s="69"/>
      <c r="C524" s="5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N526" s="4"/>
      <c r="O526" s="4"/>
      <c r="P526" s="4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5" t="s">
        <v>548</v>
      </c>
      <c r="D527" s="86"/>
      <c r="E527" s="81"/>
      <c r="F527" s="5"/>
      <c r="G527" s="5"/>
      <c r="H527" s="5"/>
      <c r="I527" s="5"/>
      <c r="J527" s="5"/>
      <c r="K527" s="5"/>
      <c r="L527" s="5"/>
      <c r="M527" s="5"/>
      <c r="N527" s="4"/>
      <c r="O527" s="4"/>
      <c r="P527" s="4"/>
      <c r="Q527" s="5"/>
      <c r="R527" s="5"/>
      <c r="S527" s="5"/>
      <c r="T527" s="5"/>
      <c r="U527" s="5"/>
      <c r="V527" s="82"/>
    </row>
    <row r="528" customFormat="false" ht="13.5" hidden="false" customHeight="true" outlineLevel="0" collapsed="false">
      <c r="A528" s="68"/>
      <c r="B528" s="69"/>
      <c r="C528" s="5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N530" s="4"/>
      <c r="O530" s="4"/>
      <c r="P530" s="4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5" t="s">
        <v>548</v>
      </c>
      <c r="D531" s="86"/>
      <c r="E531" s="81"/>
      <c r="F531" s="5"/>
      <c r="G531" s="5"/>
      <c r="H531" s="5"/>
      <c r="I531" s="5"/>
      <c r="J531" s="5"/>
      <c r="K531" s="5"/>
      <c r="L531" s="5"/>
      <c r="M531" s="5"/>
      <c r="N531" s="4"/>
      <c r="O531" s="4"/>
      <c r="P531" s="4"/>
      <c r="Q531" s="5"/>
      <c r="R531" s="5"/>
      <c r="S531" s="5"/>
      <c r="T531" s="5"/>
      <c r="U531" s="5"/>
      <c r="V531" s="82"/>
    </row>
    <row r="532" customFormat="false" ht="13.5" hidden="false" customHeight="true" outlineLevel="0" collapsed="false">
      <c r="A532" s="68"/>
      <c r="B532" s="69"/>
      <c r="C532" s="5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N534" s="4"/>
      <c r="O534" s="4"/>
      <c r="P534" s="4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5" t="s">
        <v>548</v>
      </c>
      <c r="D535" s="86"/>
      <c r="E535" s="81"/>
      <c r="F535" s="5"/>
      <c r="G535" s="5"/>
      <c r="H535" s="5"/>
      <c r="I535" s="5"/>
      <c r="J535" s="5"/>
      <c r="K535" s="5"/>
      <c r="L535" s="5"/>
      <c r="M535" s="5"/>
      <c r="N535" s="4"/>
      <c r="O535" s="4"/>
      <c r="P535" s="4"/>
      <c r="Q535" s="5"/>
      <c r="R535" s="5"/>
      <c r="S535" s="5"/>
      <c r="T535" s="5"/>
      <c r="U535" s="5"/>
      <c r="V535" s="82"/>
    </row>
    <row r="536" customFormat="false" ht="13.5" hidden="false" customHeight="true" outlineLevel="0" collapsed="false">
      <c r="A536" s="68"/>
      <c r="B536" s="69"/>
      <c r="C536" s="5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N538" s="4"/>
      <c r="O538" s="4"/>
      <c r="P538" s="4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5" t="s">
        <v>548</v>
      </c>
      <c r="D539" s="86"/>
      <c r="E539" s="81"/>
      <c r="F539" s="5"/>
      <c r="G539" s="5"/>
      <c r="H539" s="5"/>
      <c r="I539" s="5"/>
      <c r="J539" s="5"/>
      <c r="K539" s="5"/>
      <c r="L539" s="5"/>
      <c r="M539" s="5"/>
      <c r="N539" s="4"/>
      <c r="O539" s="4"/>
      <c r="P539" s="4"/>
      <c r="Q539" s="5"/>
      <c r="R539" s="5"/>
      <c r="S539" s="5"/>
      <c r="T539" s="5"/>
      <c r="U539" s="5"/>
      <c r="V539" s="82"/>
    </row>
    <row r="540" customFormat="false" ht="13.5" hidden="false" customHeight="true" outlineLevel="0" collapsed="false">
      <c r="A540" s="68"/>
      <c r="B540" s="69"/>
      <c r="C540" s="5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N542" s="4"/>
      <c r="O542" s="4"/>
      <c r="P542" s="4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5" t="s">
        <v>548</v>
      </c>
      <c r="D543" s="86"/>
      <c r="E543" s="81"/>
      <c r="F543" s="5"/>
      <c r="G543" s="5"/>
      <c r="H543" s="5"/>
      <c r="I543" s="5"/>
      <c r="J543" s="5"/>
      <c r="K543" s="5"/>
      <c r="L543" s="5"/>
      <c r="M543" s="5"/>
      <c r="N543" s="4"/>
      <c r="O543" s="4"/>
      <c r="P543" s="4"/>
      <c r="Q543" s="5"/>
      <c r="R543" s="5"/>
      <c r="S543" s="5"/>
      <c r="T543" s="5"/>
      <c r="U543" s="5"/>
      <c r="V543" s="82"/>
    </row>
    <row r="544" customFormat="false" ht="13.5" hidden="false" customHeight="true" outlineLevel="0" collapsed="false">
      <c r="A544" s="68"/>
      <c r="B544" s="69"/>
      <c r="C544" s="5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N546" s="4"/>
      <c r="O546" s="4"/>
      <c r="P546" s="4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5" t="s">
        <v>548</v>
      </c>
      <c r="D547" s="86"/>
      <c r="E547" s="81"/>
      <c r="F547" s="5"/>
      <c r="G547" s="5"/>
      <c r="H547" s="5"/>
      <c r="I547" s="5"/>
      <c r="J547" s="5"/>
      <c r="K547" s="5"/>
      <c r="L547" s="5"/>
      <c r="M547" s="5"/>
      <c r="N547" s="4"/>
      <c r="O547" s="4"/>
      <c r="P547" s="4"/>
      <c r="Q547" s="5"/>
      <c r="R547" s="5"/>
      <c r="S547" s="5"/>
      <c r="T547" s="5"/>
      <c r="U547" s="5"/>
      <c r="V547" s="82"/>
    </row>
    <row r="548" customFormat="false" ht="13.5" hidden="false" customHeight="true" outlineLevel="0" collapsed="false">
      <c r="A548" s="68"/>
      <c r="B548" s="69"/>
      <c r="C548" s="5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N550" s="4"/>
      <c r="O550" s="4"/>
      <c r="P550" s="4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5" t="s">
        <v>548</v>
      </c>
      <c r="D551" s="86"/>
      <c r="E551" s="81"/>
      <c r="F551" s="5"/>
      <c r="G551" s="5"/>
      <c r="H551" s="5"/>
      <c r="I551" s="5"/>
      <c r="J551" s="5"/>
      <c r="K551" s="5"/>
      <c r="L551" s="5"/>
      <c r="M551" s="5"/>
      <c r="N551" s="4"/>
      <c r="O551" s="4"/>
      <c r="P551" s="4"/>
      <c r="Q551" s="5"/>
      <c r="R551" s="5"/>
      <c r="S551" s="5"/>
      <c r="T551" s="5"/>
      <c r="U551" s="5"/>
      <c r="V551" s="82"/>
    </row>
    <row r="552" customFormat="false" ht="13.5" hidden="false" customHeight="true" outlineLevel="0" collapsed="false">
      <c r="A552" s="68"/>
      <c r="B552" s="69"/>
      <c r="C552" s="5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N554" s="4"/>
      <c r="O554" s="4"/>
      <c r="P554" s="4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5" t="s">
        <v>548</v>
      </c>
      <c r="D555" s="86"/>
      <c r="E555" s="81"/>
      <c r="F555" s="5"/>
      <c r="G555" s="5"/>
      <c r="H555" s="5"/>
      <c r="I555" s="5"/>
      <c r="J555" s="5"/>
      <c r="K555" s="5"/>
      <c r="L555" s="5"/>
      <c r="M555" s="5"/>
      <c r="N555" s="4"/>
      <c r="O555" s="4"/>
      <c r="P555" s="4"/>
      <c r="Q555" s="5"/>
      <c r="R555" s="5"/>
      <c r="S555" s="5"/>
      <c r="T555" s="5"/>
      <c r="U555" s="5"/>
      <c r="V555" s="82"/>
    </row>
    <row r="556" customFormat="false" ht="13.5" hidden="false" customHeight="true" outlineLevel="0" collapsed="false">
      <c r="A556" s="68"/>
      <c r="B556" s="69"/>
      <c r="C556" s="5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N558" s="4"/>
      <c r="O558" s="4"/>
      <c r="P558" s="4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5" t="s">
        <v>548</v>
      </c>
      <c r="D559" s="86"/>
      <c r="E559" s="81"/>
      <c r="F559" s="5"/>
      <c r="G559" s="5"/>
      <c r="H559" s="5"/>
      <c r="I559" s="5"/>
      <c r="J559" s="5"/>
      <c r="K559" s="5"/>
      <c r="L559" s="5"/>
      <c r="M559" s="5"/>
      <c r="N559" s="4"/>
      <c r="O559" s="4"/>
      <c r="P559" s="4"/>
      <c r="Q559" s="5"/>
      <c r="R559" s="5"/>
      <c r="S559" s="5"/>
      <c r="T559" s="5"/>
      <c r="U559" s="5"/>
      <c r="V559" s="82"/>
    </row>
    <row r="560" customFormat="false" ht="13.5" hidden="false" customHeight="true" outlineLevel="0" collapsed="false">
      <c r="A560" s="68"/>
      <c r="B560" s="69"/>
      <c r="C560" s="5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N562" s="4"/>
      <c r="O562" s="4"/>
      <c r="P562" s="4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5" t="s">
        <v>548</v>
      </c>
      <c r="D563" s="86"/>
      <c r="E563" s="81"/>
      <c r="F563" s="5"/>
      <c r="G563" s="5"/>
      <c r="H563" s="5"/>
      <c r="I563" s="5"/>
      <c r="J563" s="5"/>
      <c r="K563" s="5"/>
      <c r="L563" s="5"/>
      <c r="M563" s="5"/>
      <c r="N563" s="4"/>
      <c r="O563" s="4"/>
      <c r="P563" s="4"/>
      <c r="Q563" s="5"/>
      <c r="R563" s="5"/>
      <c r="S563" s="5"/>
      <c r="T563" s="5"/>
      <c r="U563" s="5"/>
      <c r="V563" s="82"/>
    </row>
    <row r="564" customFormat="false" ht="13.5" hidden="false" customHeight="true" outlineLevel="0" collapsed="false">
      <c r="A564" s="68"/>
      <c r="B564" s="69"/>
      <c r="C564" s="5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N566" s="4"/>
      <c r="O566" s="4"/>
      <c r="P566" s="4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5" t="s">
        <v>548</v>
      </c>
      <c r="D567" s="86"/>
      <c r="E567" s="81"/>
      <c r="F567" s="5"/>
      <c r="G567" s="5"/>
      <c r="H567" s="5"/>
      <c r="I567" s="5"/>
      <c r="J567" s="5"/>
      <c r="K567" s="5"/>
      <c r="L567" s="5"/>
      <c r="M567" s="5"/>
      <c r="N567" s="4"/>
      <c r="O567" s="4"/>
      <c r="P567" s="4"/>
      <c r="Q567" s="5"/>
      <c r="R567" s="5"/>
      <c r="S567" s="5"/>
      <c r="T567" s="5"/>
      <c r="U567" s="5"/>
      <c r="V567" s="82"/>
    </row>
    <row r="568" customFormat="false" ht="13.5" hidden="false" customHeight="true" outlineLevel="0" collapsed="false">
      <c r="A568" s="68"/>
      <c r="B568" s="69"/>
      <c r="C568" s="5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N570" s="4"/>
      <c r="O570" s="4"/>
      <c r="P570" s="4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5" t="s">
        <v>548</v>
      </c>
      <c r="D571" s="86"/>
      <c r="E571" s="81"/>
      <c r="F571" s="5"/>
      <c r="G571" s="5"/>
      <c r="H571" s="5"/>
      <c r="I571" s="5"/>
      <c r="J571" s="5"/>
      <c r="K571" s="5"/>
      <c r="L571" s="5"/>
      <c r="M571" s="5"/>
      <c r="N571" s="4"/>
      <c r="O571" s="4"/>
      <c r="P571" s="4"/>
      <c r="Q571" s="5"/>
      <c r="R571" s="5"/>
      <c r="S571" s="5"/>
      <c r="T571" s="5"/>
      <c r="U571" s="5"/>
      <c r="V571" s="82"/>
    </row>
    <row r="572" customFormat="false" ht="13.5" hidden="false" customHeight="true" outlineLevel="0" collapsed="false">
      <c r="A572" s="68"/>
      <c r="B572" s="69"/>
      <c r="C572" s="5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N574" s="4"/>
      <c r="O574" s="4"/>
      <c r="P574" s="4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5" t="s">
        <v>548</v>
      </c>
      <c r="D575" s="86"/>
      <c r="E575" s="81"/>
      <c r="F575" s="5"/>
      <c r="G575" s="5"/>
      <c r="H575" s="5"/>
      <c r="I575" s="5"/>
      <c r="J575" s="5"/>
      <c r="K575" s="5"/>
      <c r="L575" s="5"/>
      <c r="M575" s="5"/>
      <c r="N575" s="4"/>
      <c r="O575" s="4"/>
      <c r="P575" s="4"/>
      <c r="Q575" s="5"/>
      <c r="R575" s="5"/>
      <c r="S575" s="5"/>
      <c r="T575" s="5"/>
      <c r="U575" s="5"/>
      <c r="V575" s="82"/>
    </row>
    <row r="576" customFormat="false" ht="13.5" hidden="false" customHeight="true" outlineLevel="0" collapsed="false">
      <c r="A576" s="68"/>
      <c r="B576" s="69"/>
      <c r="C576" s="5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N578" s="4"/>
      <c r="O578" s="4"/>
      <c r="P578" s="4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5" t="s">
        <v>548</v>
      </c>
      <c r="D579" s="86"/>
      <c r="E579" s="81"/>
      <c r="F579" s="5"/>
      <c r="G579" s="5"/>
      <c r="H579" s="5"/>
      <c r="I579" s="5"/>
      <c r="J579" s="5"/>
      <c r="K579" s="5"/>
      <c r="L579" s="5"/>
      <c r="M579" s="5"/>
      <c r="N579" s="4"/>
      <c r="O579" s="4"/>
      <c r="P579" s="4"/>
      <c r="Q579" s="5"/>
      <c r="R579" s="5"/>
      <c r="S579" s="5"/>
      <c r="T579" s="5"/>
      <c r="U579" s="5"/>
      <c r="V579" s="82"/>
    </row>
    <row r="580" customFormat="false" ht="13.5" hidden="false" customHeight="true" outlineLevel="0" collapsed="false">
      <c r="A580" s="68"/>
      <c r="B580" s="69"/>
      <c r="C580" s="5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N582" s="4"/>
      <c r="O582" s="4"/>
      <c r="P582" s="4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5" t="s">
        <v>548</v>
      </c>
      <c r="D583" s="86"/>
      <c r="E583" s="81"/>
      <c r="F583" s="5"/>
      <c r="G583" s="5"/>
      <c r="H583" s="5"/>
      <c r="I583" s="5"/>
      <c r="J583" s="5"/>
      <c r="K583" s="5"/>
      <c r="L583" s="5"/>
      <c r="M583" s="5"/>
      <c r="N583" s="4"/>
      <c r="O583" s="4"/>
      <c r="P583" s="4"/>
      <c r="Q583" s="5"/>
      <c r="R583" s="5"/>
      <c r="S583" s="5"/>
      <c r="T583" s="5"/>
      <c r="U583" s="5"/>
      <c r="V583" s="82"/>
    </row>
    <row r="584" customFormat="false" ht="13.5" hidden="false" customHeight="true" outlineLevel="0" collapsed="false">
      <c r="A584" s="68"/>
      <c r="B584" s="69"/>
      <c r="C584" s="5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N586" s="4"/>
      <c r="O586" s="4"/>
      <c r="P586" s="4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5" t="s">
        <v>548</v>
      </c>
      <c r="D587" s="86"/>
      <c r="E587" s="81"/>
      <c r="F587" s="5"/>
      <c r="G587" s="5"/>
      <c r="H587" s="5"/>
      <c r="I587" s="5"/>
      <c r="J587" s="5"/>
      <c r="K587" s="5"/>
      <c r="L587" s="5"/>
      <c r="M587" s="5"/>
      <c r="N587" s="4"/>
      <c r="O587" s="4"/>
      <c r="P587" s="4"/>
      <c r="Q587" s="5"/>
      <c r="R587" s="5"/>
      <c r="S587" s="5"/>
      <c r="T587" s="5"/>
      <c r="U587" s="5"/>
      <c r="V587" s="82"/>
    </row>
    <row r="588" customFormat="false" ht="13.5" hidden="false" customHeight="true" outlineLevel="0" collapsed="false">
      <c r="A588" s="68"/>
      <c r="B588" s="69"/>
      <c r="C588" s="5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N590" s="4"/>
      <c r="O590" s="4"/>
      <c r="P590" s="4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5" t="s">
        <v>548</v>
      </c>
      <c r="D591" s="86"/>
      <c r="E591" s="81"/>
      <c r="F591" s="5"/>
      <c r="G591" s="5"/>
      <c r="H591" s="5"/>
      <c r="I591" s="5"/>
      <c r="J591" s="5"/>
      <c r="K591" s="5"/>
      <c r="L591" s="5"/>
      <c r="M591" s="5"/>
      <c r="N591" s="4"/>
      <c r="O591" s="4"/>
      <c r="P591" s="4"/>
      <c r="Q591" s="5"/>
      <c r="R591" s="5"/>
      <c r="S591" s="5"/>
      <c r="T591" s="5"/>
      <c r="U591" s="5"/>
      <c r="V591" s="82"/>
    </row>
    <row r="592" customFormat="false" ht="13.5" hidden="false" customHeight="true" outlineLevel="0" collapsed="false">
      <c r="A592" s="68"/>
      <c r="B592" s="69"/>
      <c r="C592" s="5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N594" s="4"/>
      <c r="O594" s="4"/>
      <c r="P594" s="4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5" t="s">
        <v>548</v>
      </c>
      <c r="D595" s="86"/>
      <c r="E595" s="81"/>
      <c r="F595" s="5"/>
      <c r="G595" s="5"/>
      <c r="H595" s="5"/>
      <c r="I595" s="5"/>
      <c r="J595" s="5"/>
      <c r="K595" s="5"/>
      <c r="L595" s="5"/>
      <c r="M595" s="5"/>
      <c r="N595" s="4"/>
      <c r="O595" s="4"/>
      <c r="P595" s="4"/>
      <c r="Q595" s="5"/>
      <c r="R595" s="5"/>
      <c r="S595" s="5"/>
      <c r="T595" s="5"/>
      <c r="U595" s="5"/>
      <c r="V595" s="82"/>
    </row>
    <row r="596" customFormat="false" ht="13.5" hidden="false" customHeight="true" outlineLevel="0" collapsed="false">
      <c r="A596" s="68"/>
      <c r="B596" s="69"/>
      <c r="C596" s="5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N598" s="4"/>
      <c r="O598" s="4"/>
      <c r="P598" s="4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5" t="s">
        <v>548</v>
      </c>
      <c r="D599" s="86"/>
      <c r="E599" s="81"/>
      <c r="F599" s="5"/>
      <c r="G599" s="5"/>
      <c r="H599" s="5"/>
      <c r="I599" s="5"/>
      <c r="J599" s="5"/>
      <c r="K599" s="5"/>
      <c r="L599" s="5"/>
      <c r="M599" s="5"/>
      <c r="N599" s="4"/>
      <c r="O599" s="4"/>
      <c r="P599" s="4"/>
      <c r="Q599" s="5"/>
      <c r="R599" s="5"/>
      <c r="S599" s="5"/>
      <c r="T599" s="5"/>
      <c r="U599" s="5"/>
      <c r="V599" s="82"/>
    </row>
    <row r="600" customFormat="false" ht="13.5" hidden="false" customHeight="true" outlineLevel="0" collapsed="false">
      <c r="A600" s="68"/>
      <c r="B600" s="69"/>
      <c r="C600" s="5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N602" s="4"/>
      <c r="O602" s="4"/>
      <c r="P602" s="4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5" t="s">
        <v>548</v>
      </c>
      <c r="D603" s="86"/>
      <c r="E603" s="81"/>
      <c r="F603" s="5"/>
      <c r="G603" s="5"/>
      <c r="H603" s="5"/>
      <c r="I603" s="5"/>
      <c r="J603" s="5"/>
      <c r="K603" s="5"/>
      <c r="L603" s="5"/>
      <c r="M603" s="5"/>
      <c r="N603" s="4"/>
      <c r="O603" s="4"/>
      <c r="P603" s="4"/>
      <c r="Q603" s="5"/>
      <c r="R603" s="5"/>
      <c r="S603" s="5"/>
      <c r="T603" s="5"/>
      <c r="U603" s="5"/>
      <c r="V603" s="82"/>
    </row>
    <row r="604" customFormat="false" ht="13.5" hidden="false" customHeight="true" outlineLevel="0" collapsed="false">
      <c r="A604" s="68"/>
      <c r="B604" s="69"/>
      <c r="C604" s="5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N606" s="4"/>
      <c r="O606" s="4"/>
      <c r="P606" s="4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5" t="s">
        <v>548</v>
      </c>
      <c r="D607" s="86"/>
      <c r="E607" s="81"/>
      <c r="F607" s="5"/>
      <c r="G607" s="5"/>
      <c r="H607" s="5"/>
      <c r="I607" s="5"/>
      <c r="J607" s="5"/>
      <c r="K607" s="5"/>
      <c r="L607" s="5"/>
      <c r="M607" s="5"/>
      <c r="N607" s="4"/>
      <c r="O607" s="4"/>
      <c r="P607" s="4"/>
      <c r="Q607" s="5"/>
      <c r="R607" s="5"/>
      <c r="S607" s="5"/>
      <c r="T607" s="5"/>
      <c r="U607" s="5"/>
      <c r="V607" s="82"/>
    </row>
    <row r="608" customFormat="false" ht="13.5" hidden="false" customHeight="true" outlineLevel="0" collapsed="false">
      <c r="A608" s="68"/>
      <c r="B608" s="69"/>
      <c r="C608" s="5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N610" s="4"/>
      <c r="O610" s="4"/>
      <c r="P610" s="4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5" t="s">
        <v>548</v>
      </c>
      <c r="D611" s="86"/>
      <c r="E611" s="81"/>
      <c r="F611" s="5"/>
      <c r="G611" s="5"/>
      <c r="H611" s="5"/>
      <c r="I611" s="5"/>
      <c r="J611" s="5"/>
      <c r="K611" s="5"/>
      <c r="L611" s="5"/>
      <c r="M611" s="5"/>
      <c r="N611" s="4"/>
      <c r="O611" s="4"/>
      <c r="P611" s="4"/>
      <c r="Q611" s="5"/>
      <c r="R611" s="5"/>
      <c r="S611" s="5"/>
      <c r="T611" s="5"/>
      <c r="U611" s="5"/>
      <c r="V611" s="82"/>
    </row>
    <row r="612" customFormat="false" ht="13.5" hidden="false" customHeight="true" outlineLevel="0" collapsed="false">
      <c r="A612" s="68"/>
      <c r="B612" s="69"/>
      <c r="C612" s="5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N614" s="4"/>
      <c r="O614" s="4"/>
      <c r="P614" s="4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5" t="s">
        <v>548</v>
      </c>
      <c r="D615" s="86"/>
      <c r="E615" s="81"/>
      <c r="F615" s="5"/>
      <c r="G615" s="5"/>
      <c r="H615" s="5"/>
      <c r="I615" s="5"/>
      <c r="J615" s="5"/>
      <c r="K615" s="5"/>
      <c r="L615" s="5"/>
      <c r="M615" s="5"/>
      <c r="N615" s="4"/>
      <c r="O615" s="4"/>
      <c r="P615" s="4"/>
      <c r="Q615" s="5"/>
      <c r="R615" s="5"/>
      <c r="S615" s="5"/>
      <c r="T615" s="5"/>
      <c r="U615" s="5"/>
      <c r="V615" s="82"/>
    </row>
    <row r="616" customFormat="false" ht="13.5" hidden="false" customHeight="true" outlineLevel="0" collapsed="false">
      <c r="A616" s="68"/>
      <c r="B616" s="69"/>
      <c r="C616" s="5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N618" s="4"/>
      <c r="O618" s="4"/>
      <c r="P618" s="4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5" t="s">
        <v>548</v>
      </c>
      <c r="D619" s="86"/>
      <c r="E619" s="81"/>
      <c r="F619" s="5"/>
      <c r="G619" s="5"/>
      <c r="H619" s="5"/>
      <c r="I619" s="5"/>
      <c r="J619" s="5"/>
      <c r="K619" s="5"/>
      <c r="L619" s="5"/>
      <c r="M619" s="5"/>
      <c r="N619" s="4"/>
      <c r="O619" s="4"/>
      <c r="P619" s="4"/>
      <c r="Q619" s="5"/>
      <c r="R619" s="5"/>
      <c r="S619" s="5"/>
      <c r="T619" s="5"/>
      <c r="U619" s="5"/>
      <c r="V619" s="82"/>
    </row>
    <row r="620" customFormat="false" ht="13.5" hidden="false" customHeight="true" outlineLevel="0" collapsed="false">
      <c r="A620" s="68"/>
      <c r="B620" s="69"/>
      <c r="C620" s="5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N622" s="4"/>
      <c r="O622" s="4"/>
      <c r="P622" s="4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5" t="s">
        <v>548</v>
      </c>
      <c r="D623" s="86"/>
      <c r="E623" s="81"/>
      <c r="F623" s="5"/>
      <c r="G623" s="5"/>
      <c r="H623" s="5"/>
      <c r="I623" s="5"/>
      <c r="J623" s="5"/>
      <c r="K623" s="5"/>
      <c r="L623" s="5"/>
      <c r="M623" s="5"/>
      <c r="N623" s="4"/>
      <c r="O623" s="4"/>
      <c r="P623" s="4"/>
      <c r="Q623" s="5"/>
      <c r="R623" s="5"/>
      <c r="S623" s="5"/>
      <c r="T623" s="5"/>
      <c r="U623" s="5"/>
      <c r="V623" s="82"/>
    </row>
    <row r="624" customFormat="false" ht="13.5" hidden="false" customHeight="true" outlineLevel="0" collapsed="false">
      <c r="A624" s="68"/>
      <c r="B624" s="69"/>
      <c r="C624" s="5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N626" s="4"/>
      <c r="O626" s="4"/>
      <c r="P626" s="4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5" t="s">
        <v>548</v>
      </c>
      <c r="D627" s="86"/>
      <c r="E627" s="81"/>
      <c r="F627" s="5"/>
      <c r="G627" s="5"/>
      <c r="H627" s="5"/>
      <c r="I627" s="5"/>
      <c r="J627" s="5"/>
      <c r="K627" s="5"/>
      <c r="L627" s="5"/>
      <c r="M627" s="5"/>
      <c r="N627" s="4"/>
      <c r="O627" s="4"/>
      <c r="P627" s="4"/>
      <c r="Q627" s="5"/>
      <c r="R627" s="5"/>
      <c r="S627" s="5"/>
      <c r="T627" s="5"/>
      <c r="U627" s="5"/>
      <c r="V627" s="82"/>
    </row>
    <row r="628" customFormat="false" ht="13.5" hidden="false" customHeight="true" outlineLevel="0" collapsed="false">
      <c r="A628" s="68"/>
      <c r="B628" s="69"/>
      <c r="C628" s="5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N630" s="4"/>
      <c r="O630" s="4"/>
      <c r="P630" s="4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5" t="s">
        <v>548</v>
      </c>
      <c r="D631" s="86"/>
      <c r="E631" s="81"/>
      <c r="F631" s="5"/>
      <c r="G631" s="5"/>
      <c r="H631" s="5"/>
      <c r="I631" s="5"/>
      <c r="J631" s="5"/>
      <c r="K631" s="5"/>
      <c r="L631" s="5"/>
      <c r="M631" s="5"/>
      <c r="N631" s="4"/>
      <c r="O631" s="4"/>
      <c r="P631" s="4"/>
      <c r="Q631" s="5"/>
      <c r="R631" s="5"/>
      <c r="S631" s="5"/>
      <c r="T631" s="5"/>
      <c r="U631" s="5"/>
      <c r="V631" s="82"/>
    </row>
    <row r="632" customFormat="false" ht="13.5" hidden="false" customHeight="true" outlineLevel="0" collapsed="false">
      <c r="A632" s="68"/>
      <c r="B632" s="69"/>
      <c r="C632" s="5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N634" s="4"/>
      <c r="O634" s="4"/>
      <c r="P634" s="4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5" t="s">
        <v>548</v>
      </c>
      <c r="D635" s="86"/>
      <c r="E635" s="81"/>
      <c r="F635" s="5"/>
      <c r="G635" s="5"/>
      <c r="H635" s="5"/>
      <c r="I635" s="5"/>
      <c r="J635" s="5"/>
      <c r="K635" s="5"/>
      <c r="L635" s="5"/>
      <c r="M635" s="5"/>
      <c r="N635" s="4"/>
      <c r="O635" s="4"/>
      <c r="P635" s="4"/>
      <c r="Q635" s="5"/>
      <c r="R635" s="5"/>
      <c r="S635" s="5"/>
      <c r="T635" s="5"/>
      <c r="U635" s="5"/>
      <c r="V635" s="82"/>
    </row>
    <row r="636" customFormat="false" ht="13.5" hidden="false" customHeight="true" outlineLevel="0" collapsed="false">
      <c r="A636" s="68"/>
      <c r="B636" s="69"/>
      <c r="C636" s="5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N638" s="4"/>
      <c r="O638" s="4"/>
      <c r="P638" s="4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5" t="s">
        <v>548</v>
      </c>
      <c r="D639" s="86"/>
      <c r="E639" s="81"/>
      <c r="F639" s="5"/>
      <c r="G639" s="5"/>
      <c r="H639" s="5"/>
      <c r="I639" s="5"/>
      <c r="J639" s="5"/>
      <c r="K639" s="5"/>
      <c r="L639" s="5"/>
      <c r="M639" s="5"/>
      <c r="N639" s="4"/>
      <c r="O639" s="4"/>
      <c r="P639" s="4"/>
      <c r="Q639" s="5"/>
      <c r="R639" s="5"/>
      <c r="S639" s="5"/>
      <c r="T639" s="5"/>
      <c r="U639" s="5"/>
      <c r="V639" s="82"/>
    </row>
    <row r="640" customFormat="false" ht="13.5" hidden="false" customHeight="true" outlineLevel="0" collapsed="false">
      <c r="A640" s="68"/>
      <c r="B640" s="69"/>
      <c r="C640" s="5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N642" s="4"/>
      <c r="O642" s="4"/>
      <c r="P642" s="4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5" t="s">
        <v>548</v>
      </c>
      <c r="D643" s="86"/>
      <c r="E643" s="81"/>
      <c r="F643" s="5"/>
      <c r="G643" s="5"/>
      <c r="H643" s="5"/>
      <c r="I643" s="5"/>
      <c r="J643" s="5"/>
      <c r="K643" s="5"/>
      <c r="L643" s="5"/>
      <c r="M643" s="5"/>
      <c r="N643" s="4"/>
      <c r="O643" s="4"/>
      <c r="P643" s="4"/>
      <c r="Q643" s="5"/>
      <c r="R643" s="5"/>
      <c r="S643" s="5"/>
      <c r="T643" s="5"/>
      <c r="U643" s="5"/>
      <c r="V643" s="82"/>
    </row>
    <row r="644" customFormat="false" ht="13.5" hidden="false" customHeight="true" outlineLevel="0" collapsed="false">
      <c r="A644" s="68"/>
      <c r="B644" s="69"/>
      <c r="C644" s="5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N646" s="4"/>
      <c r="O646" s="4"/>
      <c r="P646" s="4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5" t="s">
        <v>548</v>
      </c>
      <c r="D647" s="86"/>
      <c r="E647" s="81"/>
      <c r="F647" s="5"/>
      <c r="G647" s="5"/>
      <c r="H647" s="5"/>
      <c r="I647" s="5"/>
      <c r="J647" s="5"/>
      <c r="K647" s="5"/>
      <c r="L647" s="5"/>
      <c r="M647" s="5"/>
      <c r="N647" s="4"/>
      <c r="O647" s="4"/>
      <c r="P647" s="4"/>
      <c r="Q647" s="5"/>
      <c r="R647" s="5"/>
      <c r="S647" s="5"/>
      <c r="T647" s="5"/>
      <c r="U647" s="5"/>
      <c r="V647" s="82"/>
    </row>
    <row r="648" customFormat="false" ht="13.5" hidden="false" customHeight="true" outlineLevel="0" collapsed="false">
      <c r="A648" s="68"/>
      <c r="B648" s="69"/>
      <c r="C648" s="5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N650" s="4"/>
      <c r="O650" s="4"/>
      <c r="P650" s="4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5" t="s">
        <v>548</v>
      </c>
      <c r="D651" s="86"/>
      <c r="E651" s="81"/>
      <c r="F651" s="5"/>
      <c r="G651" s="5"/>
      <c r="H651" s="5"/>
      <c r="I651" s="5"/>
      <c r="J651" s="5"/>
      <c r="K651" s="5"/>
      <c r="L651" s="5"/>
      <c r="M651" s="5"/>
      <c r="N651" s="4"/>
      <c r="O651" s="4"/>
      <c r="P651" s="4"/>
      <c r="Q651" s="5"/>
      <c r="R651" s="5"/>
      <c r="S651" s="5"/>
      <c r="T651" s="5"/>
      <c r="U651" s="5"/>
      <c r="V651" s="82"/>
    </row>
    <row r="652" customFormat="false" ht="13.5" hidden="false" customHeight="true" outlineLevel="0" collapsed="false">
      <c r="A652" s="68"/>
      <c r="B652" s="69"/>
      <c r="C652" s="5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N654" s="4"/>
      <c r="O654" s="4"/>
      <c r="P654" s="4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5" t="s">
        <v>548</v>
      </c>
      <c r="D655" s="86"/>
      <c r="E655" s="81"/>
      <c r="F655" s="5"/>
      <c r="G655" s="5"/>
      <c r="H655" s="5"/>
      <c r="I655" s="5"/>
      <c r="J655" s="5"/>
      <c r="K655" s="5"/>
      <c r="L655" s="5"/>
      <c r="M655" s="5"/>
      <c r="N655" s="4"/>
      <c r="O655" s="4"/>
      <c r="P655" s="4"/>
      <c r="Q655" s="5"/>
      <c r="R655" s="5"/>
      <c r="S655" s="5"/>
      <c r="T655" s="5"/>
      <c r="U655" s="5"/>
      <c r="V655" s="82"/>
    </row>
    <row r="656" customFormat="false" ht="13.5" hidden="false" customHeight="true" outlineLevel="0" collapsed="false">
      <c r="A656" s="68"/>
      <c r="B656" s="69"/>
      <c r="C656" s="5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N658" s="4"/>
      <c r="O658" s="4"/>
      <c r="P658" s="4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5" t="s">
        <v>548</v>
      </c>
      <c r="D659" s="86"/>
      <c r="E659" s="81"/>
      <c r="F659" s="5"/>
      <c r="G659" s="5"/>
      <c r="H659" s="5"/>
      <c r="I659" s="5"/>
      <c r="J659" s="5"/>
      <c r="K659" s="5"/>
      <c r="L659" s="5"/>
      <c r="M659" s="5"/>
      <c r="N659" s="4"/>
      <c r="O659" s="4"/>
      <c r="P659" s="4"/>
      <c r="Q659" s="5"/>
      <c r="R659" s="5"/>
      <c r="S659" s="5"/>
      <c r="T659" s="5"/>
      <c r="U659" s="5"/>
      <c r="V659" s="82"/>
    </row>
    <row r="660" customFormat="false" ht="13.5" hidden="false" customHeight="true" outlineLevel="0" collapsed="false">
      <c r="A660" s="68"/>
      <c r="B660" s="69"/>
      <c r="C660" s="5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N662" s="4"/>
      <c r="O662" s="4"/>
      <c r="P662" s="4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5" t="s">
        <v>548</v>
      </c>
      <c r="D663" s="86"/>
      <c r="E663" s="81"/>
      <c r="F663" s="5"/>
      <c r="G663" s="5"/>
      <c r="H663" s="5"/>
      <c r="I663" s="5"/>
      <c r="J663" s="5"/>
      <c r="K663" s="5"/>
      <c r="L663" s="5"/>
      <c r="M663" s="5"/>
      <c r="N663" s="4"/>
      <c r="O663" s="4"/>
      <c r="P663" s="4"/>
      <c r="Q663" s="5"/>
      <c r="R663" s="5"/>
      <c r="S663" s="5"/>
      <c r="T663" s="5"/>
      <c r="U663" s="5"/>
      <c r="V663" s="82"/>
    </row>
    <row r="664" customFormat="false" ht="13.5" hidden="false" customHeight="true" outlineLevel="0" collapsed="false">
      <c r="A664" s="68"/>
      <c r="B664" s="69"/>
      <c r="C664" s="5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N666" s="4"/>
      <c r="O666" s="4"/>
      <c r="P666" s="4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5" t="s">
        <v>548</v>
      </c>
      <c r="D667" s="86"/>
      <c r="E667" s="81"/>
      <c r="F667" s="5"/>
      <c r="G667" s="5"/>
      <c r="H667" s="5"/>
      <c r="I667" s="5"/>
      <c r="J667" s="5"/>
      <c r="K667" s="5"/>
      <c r="L667" s="5"/>
      <c r="M667" s="5"/>
      <c r="N667" s="4"/>
      <c r="O667" s="4"/>
      <c r="P667" s="4"/>
      <c r="Q667" s="5"/>
      <c r="R667" s="5"/>
      <c r="S667" s="5"/>
      <c r="T667" s="5"/>
      <c r="U667" s="5"/>
      <c r="V667" s="82"/>
    </row>
    <row r="668" customFormat="false" ht="13.5" hidden="false" customHeight="true" outlineLevel="0" collapsed="false">
      <c r="A668" s="68"/>
      <c r="B668" s="69"/>
      <c r="C668" s="5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N670" s="4"/>
      <c r="O670" s="4"/>
      <c r="P670" s="4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5" t="s">
        <v>548</v>
      </c>
      <c r="D671" s="86"/>
      <c r="E671" s="81"/>
      <c r="F671" s="5"/>
      <c r="G671" s="5"/>
      <c r="H671" s="5"/>
      <c r="I671" s="5"/>
      <c r="J671" s="5"/>
      <c r="K671" s="5"/>
      <c r="L671" s="5"/>
      <c r="M671" s="5"/>
      <c r="N671" s="4"/>
      <c r="O671" s="4"/>
      <c r="P671" s="4"/>
      <c r="Q671" s="5"/>
      <c r="R671" s="5"/>
      <c r="S671" s="5"/>
      <c r="T671" s="5"/>
      <c r="U671" s="5"/>
      <c r="V671" s="82"/>
    </row>
    <row r="672" customFormat="false" ht="13.5" hidden="false" customHeight="true" outlineLevel="0" collapsed="false">
      <c r="A672" s="68"/>
      <c r="B672" s="69"/>
      <c r="C672" s="5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N674" s="4"/>
      <c r="O674" s="4"/>
      <c r="P674" s="4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5" t="s">
        <v>548</v>
      </c>
      <c r="D675" s="86"/>
      <c r="E675" s="81"/>
      <c r="F675" s="5"/>
      <c r="G675" s="5"/>
      <c r="H675" s="5"/>
      <c r="I675" s="5"/>
      <c r="J675" s="5"/>
      <c r="K675" s="5"/>
      <c r="L675" s="5"/>
      <c r="M675" s="5"/>
      <c r="N675" s="4"/>
      <c r="O675" s="4"/>
      <c r="P675" s="4"/>
      <c r="Q675" s="5"/>
      <c r="R675" s="5"/>
      <c r="S675" s="5"/>
      <c r="T675" s="5"/>
      <c r="U675" s="5"/>
      <c r="V675" s="82"/>
    </row>
    <row r="676" customFormat="false" ht="13.5" hidden="false" customHeight="true" outlineLevel="0" collapsed="false">
      <c r="A676" s="68"/>
      <c r="B676" s="69"/>
      <c r="C676" s="5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N678" s="4"/>
      <c r="O678" s="4"/>
      <c r="P678" s="4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5" t="s">
        <v>548</v>
      </c>
      <c r="D679" s="86"/>
      <c r="E679" s="81"/>
      <c r="F679" s="5"/>
      <c r="G679" s="5"/>
      <c r="H679" s="5"/>
      <c r="I679" s="5"/>
      <c r="J679" s="5"/>
      <c r="K679" s="5"/>
      <c r="L679" s="5"/>
      <c r="M679" s="5"/>
      <c r="N679" s="4"/>
      <c r="O679" s="4"/>
      <c r="P679" s="4"/>
      <c r="Q679" s="5"/>
      <c r="R679" s="5"/>
      <c r="S679" s="5"/>
      <c r="T679" s="5"/>
      <c r="U679" s="5"/>
      <c r="V679" s="82"/>
    </row>
    <row r="680" customFormat="false" ht="13.5" hidden="false" customHeight="true" outlineLevel="0" collapsed="false">
      <c r="A680" s="68"/>
      <c r="B680" s="69"/>
      <c r="C680" s="5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N682" s="4"/>
      <c r="O682" s="4"/>
      <c r="P682" s="4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5" t="s">
        <v>548</v>
      </c>
      <c r="D683" s="86"/>
      <c r="E683" s="81"/>
      <c r="F683" s="5"/>
      <c r="G683" s="5"/>
      <c r="H683" s="5"/>
      <c r="I683" s="5"/>
      <c r="J683" s="5"/>
      <c r="K683" s="5"/>
      <c r="L683" s="5"/>
      <c r="M683" s="5"/>
      <c r="N683" s="4"/>
      <c r="O683" s="4"/>
      <c r="P683" s="4"/>
      <c r="Q683" s="5"/>
      <c r="R683" s="5"/>
      <c r="S683" s="5"/>
      <c r="T683" s="5"/>
      <c r="U683" s="5"/>
      <c r="V683" s="82"/>
    </row>
    <row r="684" customFormat="false" ht="13.5" hidden="false" customHeight="true" outlineLevel="0" collapsed="false">
      <c r="A684" s="68"/>
      <c r="B684" s="69"/>
      <c r="C684" s="5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N686" s="4"/>
      <c r="O686" s="4"/>
      <c r="P686" s="4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5" t="s">
        <v>548</v>
      </c>
      <c r="D687" s="86"/>
      <c r="E687" s="81"/>
      <c r="F687" s="5"/>
      <c r="G687" s="5"/>
      <c r="H687" s="5"/>
      <c r="I687" s="5"/>
      <c r="J687" s="5"/>
      <c r="K687" s="5"/>
      <c r="L687" s="5"/>
      <c r="M687" s="5"/>
      <c r="N687" s="4"/>
      <c r="O687" s="4"/>
      <c r="P687" s="4"/>
      <c r="Q687" s="5"/>
      <c r="R687" s="5"/>
      <c r="S687" s="5"/>
      <c r="T687" s="5"/>
      <c r="U687" s="5"/>
      <c r="V687" s="82"/>
    </row>
    <row r="688" customFormat="false" ht="13.5" hidden="false" customHeight="true" outlineLevel="0" collapsed="false">
      <c r="A688" s="68"/>
      <c r="B688" s="69"/>
      <c r="C688" s="5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N690" s="4"/>
      <c r="O690" s="4"/>
      <c r="P690" s="4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5" t="s">
        <v>548</v>
      </c>
      <c r="D691" s="86"/>
      <c r="E691" s="81"/>
      <c r="F691" s="5"/>
      <c r="G691" s="5"/>
      <c r="H691" s="5"/>
      <c r="I691" s="5"/>
      <c r="J691" s="5"/>
      <c r="K691" s="5"/>
      <c r="L691" s="5"/>
      <c r="M691" s="5"/>
      <c r="N691" s="4"/>
      <c r="O691" s="4"/>
      <c r="P691" s="4"/>
      <c r="Q691" s="5"/>
      <c r="R691" s="5"/>
      <c r="S691" s="5"/>
      <c r="T691" s="5"/>
      <c r="U691" s="5"/>
      <c r="V691" s="82"/>
    </row>
    <row r="692" customFormat="false" ht="13.5" hidden="false" customHeight="true" outlineLevel="0" collapsed="false">
      <c r="A692" s="68"/>
      <c r="B692" s="69"/>
      <c r="C692" s="5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N694" s="4"/>
      <c r="O694" s="4"/>
      <c r="P694" s="4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5" t="s">
        <v>548</v>
      </c>
      <c r="D695" s="86"/>
      <c r="E695" s="81"/>
      <c r="F695" s="5"/>
      <c r="G695" s="5"/>
      <c r="H695" s="5"/>
      <c r="I695" s="5"/>
      <c r="J695" s="5"/>
      <c r="K695" s="5"/>
      <c r="L695" s="5"/>
      <c r="M695" s="5"/>
      <c r="N695" s="4"/>
      <c r="O695" s="4"/>
      <c r="P695" s="4"/>
      <c r="Q695" s="5"/>
      <c r="R695" s="5"/>
      <c r="S695" s="5"/>
      <c r="T695" s="5"/>
      <c r="U695" s="5"/>
      <c r="V695" s="82"/>
    </row>
    <row r="696" customFormat="false" ht="13.5" hidden="false" customHeight="true" outlineLevel="0" collapsed="false">
      <c r="A696" s="68"/>
      <c r="B696" s="69"/>
      <c r="C696" s="5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N698" s="4"/>
      <c r="O698" s="4"/>
      <c r="P698" s="4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5" t="s">
        <v>548</v>
      </c>
      <c r="D699" s="86"/>
      <c r="E699" s="81"/>
      <c r="F699" s="5"/>
      <c r="G699" s="5"/>
      <c r="H699" s="5"/>
      <c r="I699" s="5"/>
      <c r="J699" s="5"/>
      <c r="K699" s="5"/>
      <c r="L699" s="5"/>
      <c r="M699" s="5"/>
      <c r="N699" s="4"/>
      <c r="O699" s="4"/>
      <c r="P699" s="4"/>
      <c r="Q699" s="5"/>
      <c r="R699" s="5"/>
      <c r="S699" s="5"/>
      <c r="T699" s="5"/>
      <c r="U699" s="5"/>
      <c r="V699" s="82"/>
    </row>
    <row r="700" customFormat="false" ht="13.5" hidden="false" customHeight="true" outlineLevel="0" collapsed="false">
      <c r="A700" s="68"/>
      <c r="B700" s="69"/>
      <c r="C700" s="5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N702" s="4"/>
      <c r="O702" s="4"/>
      <c r="P702" s="4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5" t="s">
        <v>548</v>
      </c>
      <c r="D703" s="86"/>
      <c r="E703" s="81"/>
      <c r="F703" s="5"/>
      <c r="G703" s="5"/>
      <c r="H703" s="5"/>
      <c r="I703" s="5"/>
      <c r="J703" s="5"/>
      <c r="K703" s="5"/>
      <c r="L703" s="5"/>
      <c r="M703" s="5"/>
      <c r="N703" s="4"/>
      <c r="O703" s="4"/>
      <c r="P703" s="4"/>
      <c r="Q703" s="5"/>
      <c r="R703" s="5"/>
      <c r="S703" s="5"/>
      <c r="T703" s="5"/>
      <c r="U703" s="5"/>
      <c r="V703" s="82"/>
    </row>
    <row r="704" customFormat="false" ht="13.5" hidden="false" customHeight="true" outlineLevel="0" collapsed="false">
      <c r="A704" s="68"/>
      <c r="B704" s="69"/>
      <c r="C704" s="5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N706" s="4"/>
      <c r="O706" s="4"/>
      <c r="P706" s="4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5" t="s">
        <v>548</v>
      </c>
      <c r="D707" s="86"/>
      <c r="E707" s="81"/>
      <c r="F707" s="5"/>
      <c r="G707" s="5"/>
      <c r="H707" s="5"/>
      <c r="I707" s="5"/>
      <c r="J707" s="5"/>
      <c r="K707" s="5"/>
      <c r="L707" s="5"/>
      <c r="M707" s="5"/>
      <c r="N707" s="4"/>
      <c r="O707" s="4"/>
      <c r="P707" s="4"/>
      <c r="Q707" s="5"/>
      <c r="R707" s="5"/>
      <c r="S707" s="5"/>
      <c r="T707" s="5"/>
      <c r="U707" s="5"/>
      <c r="V707" s="82"/>
    </row>
    <row r="708" customFormat="false" ht="13.5" hidden="false" customHeight="true" outlineLevel="0" collapsed="false">
      <c r="A708" s="68"/>
      <c r="B708" s="69"/>
      <c r="C708" s="5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N710" s="4"/>
      <c r="O710" s="4"/>
      <c r="P710" s="4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5" t="s">
        <v>548</v>
      </c>
      <c r="D711" s="86"/>
      <c r="E711" s="81"/>
      <c r="F711" s="5"/>
      <c r="G711" s="5"/>
      <c r="H711" s="5"/>
      <c r="I711" s="5"/>
      <c r="J711" s="5"/>
      <c r="K711" s="5"/>
      <c r="L711" s="5"/>
      <c r="M711" s="5"/>
      <c r="N711" s="4"/>
      <c r="O711" s="4"/>
      <c r="P711" s="4"/>
      <c r="Q711" s="5"/>
      <c r="R711" s="5"/>
      <c r="S711" s="5"/>
      <c r="T711" s="5"/>
      <c r="U711" s="5"/>
      <c r="V711" s="82"/>
    </row>
    <row r="712" customFormat="false" ht="13.5" hidden="false" customHeight="true" outlineLevel="0" collapsed="false">
      <c r="A712" s="68"/>
      <c r="B712" s="69"/>
      <c r="C712" s="5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N714" s="4"/>
      <c r="O714" s="4"/>
      <c r="P714" s="4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5" t="s">
        <v>548</v>
      </c>
      <c r="D715" s="86"/>
      <c r="E715" s="81"/>
      <c r="F715" s="5"/>
      <c r="G715" s="5"/>
      <c r="H715" s="5"/>
      <c r="I715" s="5"/>
      <c r="J715" s="5"/>
      <c r="K715" s="5"/>
      <c r="L715" s="5"/>
      <c r="M715" s="5"/>
      <c r="N715" s="4"/>
      <c r="O715" s="4"/>
      <c r="P715" s="4"/>
      <c r="Q715" s="5"/>
      <c r="R715" s="5"/>
      <c r="S715" s="5"/>
      <c r="T715" s="5"/>
      <c r="U715" s="5"/>
      <c r="V715" s="82"/>
    </row>
    <row r="716" customFormat="false" ht="13.5" hidden="false" customHeight="true" outlineLevel="0" collapsed="false">
      <c r="A716" s="68"/>
      <c r="B716" s="69"/>
      <c r="C716" s="5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N718" s="4"/>
      <c r="O718" s="4"/>
      <c r="P718" s="4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5" t="s">
        <v>548</v>
      </c>
      <c r="D719" s="86"/>
      <c r="E719" s="81"/>
      <c r="F719" s="5"/>
      <c r="G719" s="5"/>
      <c r="H719" s="5"/>
      <c r="I719" s="5"/>
      <c r="J719" s="5"/>
      <c r="K719" s="5"/>
      <c r="L719" s="5"/>
      <c r="M719" s="5"/>
      <c r="N719" s="4"/>
      <c r="O719" s="4"/>
      <c r="P719" s="4"/>
      <c r="Q719" s="5"/>
      <c r="R719" s="5"/>
      <c r="S719" s="5"/>
      <c r="T719" s="5"/>
      <c r="U719" s="5"/>
      <c r="V719" s="82"/>
    </row>
    <row r="720" customFormat="false" ht="13.5" hidden="false" customHeight="true" outlineLevel="0" collapsed="false">
      <c r="A720" s="68"/>
      <c r="B720" s="69"/>
      <c r="C720" s="5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N722" s="4"/>
      <c r="O722" s="4"/>
      <c r="P722" s="4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5" t="s">
        <v>548</v>
      </c>
      <c r="D723" s="86"/>
      <c r="E723" s="81"/>
      <c r="F723" s="5"/>
      <c r="G723" s="5"/>
      <c r="H723" s="5"/>
      <c r="I723" s="5"/>
      <c r="J723" s="5"/>
      <c r="K723" s="5"/>
      <c r="L723" s="5"/>
      <c r="M723" s="5"/>
      <c r="N723" s="4"/>
      <c r="O723" s="4"/>
      <c r="P723" s="4"/>
      <c r="Q723" s="5"/>
      <c r="R723" s="5"/>
      <c r="S723" s="5"/>
      <c r="T723" s="5"/>
      <c r="U723" s="5"/>
      <c r="V723" s="82"/>
    </row>
    <row r="724" customFormat="false" ht="13.5" hidden="false" customHeight="true" outlineLevel="0" collapsed="false">
      <c r="A724" s="68"/>
      <c r="B724" s="69"/>
      <c r="C724" s="5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N726" s="4"/>
      <c r="O726" s="4"/>
      <c r="P726" s="4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5" t="s">
        <v>548</v>
      </c>
      <c r="D727" s="86"/>
      <c r="E727" s="81"/>
      <c r="F727" s="5"/>
      <c r="G727" s="5"/>
      <c r="H727" s="5"/>
      <c r="I727" s="5"/>
      <c r="J727" s="5"/>
      <c r="K727" s="5"/>
      <c r="L727" s="5"/>
      <c r="M727" s="5"/>
      <c r="N727" s="4"/>
      <c r="O727" s="4"/>
      <c r="P727" s="4"/>
      <c r="Q727" s="5"/>
      <c r="R727" s="5"/>
      <c r="S727" s="5"/>
      <c r="T727" s="5"/>
      <c r="U727" s="5"/>
      <c r="V727" s="82"/>
    </row>
    <row r="728" customFormat="false" ht="13.5" hidden="false" customHeight="true" outlineLevel="0" collapsed="false">
      <c r="A728" s="68"/>
      <c r="B728" s="69"/>
      <c r="C728" s="5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N730" s="4"/>
      <c r="O730" s="4"/>
      <c r="P730" s="4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5" t="s">
        <v>548</v>
      </c>
      <c r="D731" s="86"/>
      <c r="E731" s="81"/>
      <c r="F731" s="5"/>
      <c r="G731" s="5"/>
      <c r="H731" s="5"/>
      <c r="I731" s="5"/>
      <c r="J731" s="5"/>
      <c r="K731" s="5"/>
      <c r="L731" s="5"/>
      <c r="M731" s="5"/>
      <c r="N731" s="4"/>
      <c r="O731" s="4"/>
      <c r="P731" s="4"/>
      <c r="Q731" s="5"/>
      <c r="R731" s="5"/>
      <c r="S731" s="5"/>
      <c r="T731" s="5"/>
      <c r="U731" s="5"/>
      <c r="V731" s="82"/>
    </row>
    <row r="732" customFormat="false" ht="13.5" hidden="false" customHeight="true" outlineLevel="0" collapsed="false">
      <c r="A732" s="68"/>
      <c r="B732" s="69"/>
      <c r="C732" s="5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N734" s="4"/>
      <c r="O734" s="4"/>
      <c r="P734" s="4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5" t="s">
        <v>548</v>
      </c>
      <c r="D735" s="86"/>
      <c r="E735" s="81"/>
      <c r="F735" s="5"/>
      <c r="G735" s="5"/>
      <c r="H735" s="5"/>
      <c r="I735" s="5"/>
      <c r="J735" s="5"/>
      <c r="K735" s="5"/>
      <c r="L735" s="5"/>
      <c r="M735" s="5"/>
      <c r="N735" s="4"/>
      <c r="O735" s="4"/>
      <c r="P735" s="4"/>
      <c r="Q735" s="5"/>
      <c r="R735" s="5"/>
      <c r="S735" s="5"/>
      <c r="T735" s="5"/>
      <c r="U735" s="5"/>
      <c r="V735" s="82"/>
    </row>
    <row r="736" customFormat="false" ht="13.5" hidden="false" customHeight="true" outlineLevel="0" collapsed="false">
      <c r="A736" s="68"/>
      <c r="B736" s="69"/>
      <c r="C736" s="5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N738" s="4"/>
      <c r="O738" s="4"/>
      <c r="P738" s="4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5" t="s">
        <v>548</v>
      </c>
      <c r="D739" s="86"/>
      <c r="E739" s="81"/>
      <c r="F739" s="5"/>
      <c r="G739" s="5"/>
      <c r="H739" s="5"/>
      <c r="I739" s="5"/>
      <c r="J739" s="5"/>
      <c r="K739" s="5"/>
      <c r="L739" s="5"/>
      <c r="M739" s="5"/>
      <c r="N739" s="4"/>
      <c r="O739" s="4"/>
      <c r="P739" s="4"/>
      <c r="Q739" s="5"/>
      <c r="R739" s="5"/>
      <c r="S739" s="5"/>
      <c r="T739" s="5"/>
      <c r="U739" s="5"/>
      <c r="V739" s="82"/>
    </row>
    <row r="740" customFormat="false" ht="13.5" hidden="false" customHeight="true" outlineLevel="0" collapsed="false">
      <c r="A740" s="68"/>
      <c r="B740" s="69"/>
      <c r="C740" s="5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N742" s="4"/>
      <c r="O742" s="4"/>
      <c r="P742" s="4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5" t="s">
        <v>548</v>
      </c>
      <c r="D743" s="86"/>
      <c r="E743" s="81"/>
      <c r="F743" s="5"/>
      <c r="G743" s="5"/>
      <c r="H743" s="5"/>
      <c r="I743" s="5"/>
      <c r="J743" s="5"/>
      <c r="K743" s="5"/>
      <c r="L743" s="5"/>
      <c r="M743" s="5"/>
      <c r="N743" s="4"/>
      <c r="O743" s="4"/>
      <c r="P743" s="4"/>
      <c r="Q743" s="5"/>
      <c r="R743" s="5"/>
      <c r="S743" s="5"/>
      <c r="T743" s="5"/>
      <c r="U743" s="5"/>
      <c r="V743" s="82"/>
    </row>
    <row r="744" customFormat="false" ht="13.5" hidden="false" customHeight="true" outlineLevel="0" collapsed="false">
      <c r="A744" s="68"/>
      <c r="B744" s="69"/>
      <c r="C744" s="5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N746" s="4"/>
      <c r="O746" s="4"/>
      <c r="P746" s="4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5" t="s">
        <v>548</v>
      </c>
      <c r="D747" s="86"/>
      <c r="E747" s="81"/>
      <c r="F747" s="5"/>
      <c r="G747" s="5"/>
      <c r="H747" s="5"/>
      <c r="I747" s="5"/>
      <c r="J747" s="5"/>
      <c r="K747" s="5"/>
      <c r="L747" s="5"/>
      <c r="M747" s="5"/>
      <c r="N747" s="4"/>
      <c r="O747" s="4"/>
      <c r="P747" s="4"/>
      <c r="Q747" s="5"/>
      <c r="R747" s="5"/>
      <c r="S747" s="5"/>
      <c r="T747" s="5"/>
      <c r="U747" s="5"/>
      <c r="V747" s="82"/>
    </row>
    <row r="748" customFormat="false" ht="13.5" hidden="false" customHeight="true" outlineLevel="0" collapsed="false">
      <c r="A748" s="68"/>
      <c r="B748" s="69"/>
      <c r="C748" s="5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N750" s="4"/>
      <c r="O750" s="4"/>
      <c r="P750" s="4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5" t="s">
        <v>548</v>
      </c>
      <c r="D751" s="86"/>
      <c r="E751" s="81"/>
      <c r="F751" s="5"/>
      <c r="G751" s="5"/>
      <c r="H751" s="5"/>
      <c r="I751" s="5"/>
      <c r="J751" s="5"/>
      <c r="K751" s="5"/>
      <c r="L751" s="5"/>
      <c r="M751" s="5"/>
      <c r="N751" s="4"/>
      <c r="O751" s="4"/>
      <c r="P751" s="4"/>
      <c r="Q751" s="5"/>
      <c r="R751" s="5"/>
      <c r="S751" s="5"/>
      <c r="T751" s="5"/>
      <c r="U751" s="5"/>
      <c r="V751" s="82"/>
    </row>
    <row r="752" customFormat="false" ht="13.5" hidden="false" customHeight="true" outlineLevel="0" collapsed="false">
      <c r="A752" s="68"/>
      <c r="B752" s="69"/>
      <c r="C752" s="5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N754" s="4"/>
      <c r="O754" s="4"/>
      <c r="P754" s="4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5" t="s">
        <v>548</v>
      </c>
      <c r="D755" s="86"/>
      <c r="E755" s="81"/>
      <c r="F755" s="5"/>
      <c r="G755" s="5"/>
      <c r="H755" s="5"/>
      <c r="I755" s="5"/>
      <c r="J755" s="5"/>
      <c r="K755" s="5"/>
      <c r="L755" s="5"/>
      <c r="M755" s="5"/>
      <c r="N755" s="4"/>
      <c r="O755" s="4"/>
      <c r="P755" s="4"/>
      <c r="Q755" s="5"/>
      <c r="R755" s="5"/>
      <c r="S755" s="5"/>
      <c r="T755" s="5"/>
      <c r="U755" s="5"/>
      <c r="V755" s="82"/>
    </row>
    <row r="756" customFormat="false" ht="13.5" hidden="false" customHeight="true" outlineLevel="0" collapsed="false">
      <c r="A756" s="68"/>
      <c r="B756" s="69"/>
      <c r="C756" s="5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N758" s="4"/>
      <c r="O758" s="4"/>
      <c r="P758" s="4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5" t="s">
        <v>548</v>
      </c>
      <c r="D759" s="86"/>
      <c r="E759" s="81"/>
      <c r="F759" s="5"/>
      <c r="G759" s="5"/>
      <c r="H759" s="5"/>
      <c r="I759" s="5"/>
      <c r="J759" s="5"/>
      <c r="K759" s="5"/>
      <c r="L759" s="5"/>
      <c r="M759" s="5"/>
      <c r="N759" s="4"/>
      <c r="O759" s="4"/>
      <c r="P759" s="4"/>
      <c r="Q759" s="5"/>
      <c r="R759" s="5"/>
      <c r="S759" s="5"/>
      <c r="T759" s="5"/>
      <c r="U759" s="5"/>
      <c r="V759" s="82"/>
    </row>
    <row r="760" customFormat="false" ht="13.5" hidden="false" customHeight="true" outlineLevel="0" collapsed="false">
      <c r="A760" s="68"/>
      <c r="B760" s="69"/>
      <c r="C760" s="5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N762" s="4"/>
      <c r="O762" s="4"/>
      <c r="P762" s="4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5" t="s">
        <v>548</v>
      </c>
      <c r="D763" s="86"/>
      <c r="E763" s="81"/>
      <c r="F763" s="5"/>
      <c r="G763" s="5"/>
      <c r="H763" s="5"/>
      <c r="I763" s="5"/>
      <c r="J763" s="5"/>
      <c r="K763" s="5"/>
      <c r="L763" s="5"/>
      <c r="M763" s="5"/>
      <c r="N763" s="4"/>
      <c r="O763" s="4"/>
      <c r="P763" s="4"/>
      <c r="Q763" s="5"/>
      <c r="R763" s="5"/>
      <c r="S763" s="5"/>
      <c r="T763" s="5"/>
      <c r="U763" s="5"/>
      <c r="V763" s="82"/>
    </row>
    <row r="764" customFormat="false" ht="13.5" hidden="false" customHeight="true" outlineLevel="0" collapsed="false">
      <c r="A764" s="68"/>
      <c r="B764" s="69"/>
      <c r="C764" s="5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N766" s="4"/>
      <c r="O766" s="4"/>
      <c r="P766" s="4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5" t="s">
        <v>548</v>
      </c>
      <c r="D767" s="86"/>
      <c r="E767" s="81"/>
      <c r="F767" s="5"/>
      <c r="G767" s="5"/>
      <c r="H767" s="5"/>
      <c r="I767" s="5"/>
      <c r="J767" s="5"/>
      <c r="K767" s="5"/>
      <c r="L767" s="5"/>
      <c r="M767" s="5"/>
      <c r="N767" s="4"/>
      <c r="O767" s="4"/>
      <c r="P767" s="4"/>
      <c r="Q767" s="5"/>
      <c r="R767" s="5"/>
      <c r="S767" s="5"/>
      <c r="T767" s="5"/>
      <c r="U767" s="5"/>
      <c r="V767" s="82"/>
    </row>
    <row r="768" customFormat="false" ht="13.5" hidden="false" customHeight="true" outlineLevel="0" collapsed="false">
      <c r="A768" s="68"/>
      <c r="B768" s="69"/>
      <c r="C768" s="5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N770" s="4"/>
      <c r="O770" s="4"/>
      <c r="P770" s="4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5" t="s">
        <v>548</v>
      </c>
      <c r="D771" s="86"/>
      <c r="E771" s="81"/>
      <c r="F771" s="5"/>
      <c r="G771" s="5"/>
      <c r="H771" s="5"/>
      <c r="I771" s="5"/>
      <c r="J771" s="5"/>
      <c r="K771" s="5"/>
      <c r="L771" s="5"/>
      <c r="M771" s="5"/>
      <c r="N771" s="4"/>
      <c r="O771" s="4"/>
      <c r="P771" s="4"/>
      <c r="Q771" s="5"/>
      <c r="R771" s="5"/>
      <c r="S771" s="5"/>
      <c r="T771" s="5"/>
      <c r="U771" s="5"/>
      <c r="V771" s="82"/>
    </row>
    <row r="772" customFormat="false" ht="13.5" hidden="false" customHeight="true" outlineLevel="0" collapsed="false">
      <c r="A772" s="68"/>
      <c r="B772" s="69"/>
      <c r="C772" s="5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N774" s="4"/>
      <c r="O774" s="4"/>
      <c r="P774" s="4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5" t="s">
        <v>548</v>
      </c>
      <c r="D775" s="86"/>
      <c r="E775" s="81"/>
      <c r="F775" s="5"/>
      <c r="G775" s="5"/>
      <c r="H775" s="5"/>
      <c r="I775" s="5"/>
      <c r="J775" s="5"/>
      <c r="K775" s="5"/>
      <c r="L775" s="5"/>
      <c r="M775" s="5"/>
      <c r="N775" s="4"/>
      <c r="O775" s="4"/>
      <c r="P775" s="4"/>
      <c r="Q775" s="5"/>
      <c r="R775" s="5"/>
      <c r="S775" s="5"/>
      <c r="T775" s="5"/>
      <c r="U775" s="5"/>
      <c r="V775" s="82"/>
    </row>
    <row r="776" customFormat="false" ht="13.5" hidden="false" customHeight="true" outlineLevel="0" collapsed="false">
      <c r="A776" s="68"/>
      <c r="B776" s="69"/>
      <c r="C776" s="5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N778" s="4"/>
      <c r="O778" s="4"/>
      <c r="P778" s="4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5" t="s">
        <v>548</v>
      </c>
      <c r="D779" s="86"/>
      <c r="E779" s="81"/>
      <c r="F779" s="5"/>
      <c r="G779" s="5"/>
      <c r="H779" s="5"/>
      <c r="I779" s="5"/>
      <c r="J779" s="5"/>
      <c r="K779" s="5"/>
      <c r="L779" s="5"/>
      <c r="M779" s="5"/>
      <c r="N779" s="4"/>
      <c r="O779" s="4"/>
      <c r="P779" s="4"/>
      <c r="Q779" s="5"/>
      <c r="R779" s="5"/>
      <c r="S779" s="5"/>
      <c r="T779" s="5"/>
      <c r="U779" s="5"/>
      <c r="V779" s="82"/>
    </row>
    <row r="780" customFormat="false" ht="13.5" hidden="false" customHeight="true" outlineLevel="0" collapsed="false">
      <c r="A780" s="68"/>
      <c r="B780" s="69"/>
      <c r="C780" s="5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N782" s="4"/>
      <c r="O782" s="4"/>
      <c r="P782" s="4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5" t="s">
        <v>548</v>
      </c>
      <c r="D783" s="86"/>
      <c r="E783" s="81"/>
      <c r="F783" s="5"/>
      <c r="G783" s="5"/>
      <c r="H783" s="5"/>
      <c r="I783" s="5"/>
      <c r="J783" s="5"/>
      <c r="K783" s="5"/>
      <c r="L783" s="5"/>
      <c r="M783" s="5"/>
      <c r="N783" s="4"/>
      <c r="O783" s="4"/>
      <c r="P783" s="4"/>
      <c r="Q783" s="5"/>
      <c r="R783" s="5"/>
      <c r="S783" s="5"/>
      <c r="T783" s="5"/>
      <c r="U783" s="5"/>
      <c r="V783" s="82"/>
    </row>
    <row r="784" customFormat="false" ht="13.5" hidden="false" customHeight="true" outlineLevel="0" collapsed="false">
      <c r="A784" s="68"/>
      <c r="B784" s="69"/>
      <c r="C784" s="5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N786" s="4"/>
      <c r="O786" s="4"/>
      <c r="P786" s="4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5" t="s">
        <v>548</v>
      </c>
      <c r="D787" s="86"/>
      <c r="E787" s="81"/>
      <c r="F787" s="5"/>
      <c r="G787" s="5"/>
      <c r="H787" s="5"/>
      <c r="I787" s="5"/>
      <c r="J787" s="5"/>
      <c r="K787" s="5"/>
      <c r="L787" s="5"/>
      <c r="M787" s="5"/>
      <c r="N787" s="4"/>
      <c r="O787" s="4"/>
      <c r="P787" s="4"/>
      <c r="Q787" s="5"/>
      <c r="R787" s="5"/>
      <c r="S787" s="5"/>
      <c r="T787" s="5"/>
      <c r="U787" s="5"/>
      <c r="V787" s="82"/>
    </row>
    <row r="788" customFormat="false" ht="13.5" hidden="false" customHeight="true" outlineLevel="0" collapsed="false">
      <c r="A788" s="68"/>
      <c r="B788" s="69"/>
      <c r="C788" s="5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N790" s="4"/>
      <c r="O790" s="4"/>
      <c r="P790" s="4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5" t="s">
        <v>548</v>
      </c>
      <c r="D791" s="86"/>
      <c r="E791" s="81"/>
      <c r="F791" s="5"/>
      <c r="G791" s="5"/>
      <c r="H791" s="5"/>
      <c r="I791" s="5"/>
      <c r="J791" s="5"/>
      <c r="K791" s="5"/>
      <c r="L791" s="5"/>
      <c r="M791" s="5"/>
      <c r="N791" s="4"/>
      <c r="O791" s="4"/>
      <c r="P791" s="4"/>
      <c r="Q791" s="5"/>
      <c r="R791" s="5"/>
      <c r="S791" s="5"/>
      <c r="T791" s="5"/>
      <c r="U791" s="5"/>
      <c r="V791" s="82"/>
    </row>
    <row r="792" customFormat="false" ht="13.5" hidden="false" customHeight="true" outlineLevel="0" collapsed="false">
      <c r="A792" s="68"/>
      <c r="B792" s="69"/>
      <c r="C792" s="5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N794" s="4"/>
      <c r="O794" s="4"/>
      <c r="P794" s="4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5" t="s">
        <v>548</v>
      </c>
      <c r="D795" s="86"/>
      <c r="E795" s="81"/>
      <c r="F795" s="5"/>
      <c r="G795" s="5"/>
      <c r="H795" s="5"/>
      <c r="I795" s="5"/>
      <c r="J795" s="5"/>
      <c r="K795" s="5"/>
      <c r="L795" s="5"/>
      <c r="M795" s="5"/>
      <c r="N795" s="4"/>
      <c r="O795" s="4"/>
      <c r="P795" s="4"/>
      <c r="Q795" s="5"/>
      <c r="R795" s="5"/>
      <c r="S795" s="5"/>
      <c r="T795" s="5"/>
      <c r="U795" s="5"/>
      <c r="V795" s="82"/>
    </row>
    <row r="796" customFormat="false" ht="13.5" hidden="false" customHeight="true" outlineLevel="0" collapsed="false">
      <c r="A796" s="68"/>
      <c r="B796" s="69"/>
      <c r="C796" s="5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N798" s="4"/>
      <c r="O798" s="4"/>
      <c r="P798" s="4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5" t="s">
        <v>548</v>
      </c>
      <c r="D799" s="86"/>
      <c r="E799" s="81"/>
      <c r="F799" s="5"/>
      <c r="G799" s="5"/>
      <c r="H799" s="5"/>
      <c r="I799" s="5"/>
      <c r="J799" s="5"/>
      <c r="K799" s="5"/>
      <c r="L799" s="5"/>
      <c r="M799" s="5"/>
      <c r="N799" s="4"/>
      <c r="O799" s="4"/>
      <c r="P799" s="4"/>
      <c r="Q799" s="5"/>
      <c r="R799" s="5"/>
      <c r="S799" s="5"/>
      <c r="T799" s="5"/>
      <c r="U799" s="5"/>
      <c r="V799" s="82"/>
    </row>
    <row r="800" customFormat="false" ht="13.5" hidden="false" customHeight="true" outlineLevel="0" collapsed="false">
      <c r="A800" s="68"/>
      <c r="B800" s="69"/>
      <c r="C800" s="5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N802" s="4"/>
      <c r="O802" s="4"/>
      <c r="P802" s="4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5" t="s">
        <v>548</v>
      </c>
      <c r="D803" s="86"/>
      <c r="E803" s="81"/>
      <c r="F803" s="5"/>
      <c r="G803" s="5"/>
      <c r="H803" s="5"/>
      <c r="I803" s="5"/>
      <c r="J803" s="5"/>
      <c r="K803" s="5"/>
      <c r="L803" s="5"/>
      <c r="M803" s="5"/>
      <c r="N803" s="4"/>
      <c r="O803" s="4"/>
      <c r="P803" s="4"/>
      <c r="Q803" s="5"/>
      <c r="R803" s="5"/>
      <c r="S803" s="5"/>
      <c r="T803" s="5"/>
      <c r="U803" s="5"/>
      <c r="V803" s="82"/>
    </row>
    <row r="804" customFormat="false" ht="13.5" hidden="false" customHeight="true" outlineLevel="0" collapsed="false">
      <c r="A804" s="68"/>
      <c r="B804" s="69"/>
      <c r="C804" s="5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N806" s="4"/>
      <c r="O806" s="4"/>
      <c r="P806" s="4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5" t="s">
        <v>548</v>
      </c>
      <c r="D807" s="86"/>
      <c r="E807" s="81"/>
      <c r="F807" s="5"/>
      <c r="G807" s="5"/>
      <c r="H807" s="5"/>
      <c r="I807" s="5"/>
      <c r="J807" s="5"/>
      <c r="K807" s="5"/>
      <c r="L807" s="5"/>
      <c r="M807" s="5"/>
      <c r="N807" s="4"/>
      <c r="O807" s="4"/>
      <c r="P807" s="4"/>
      <c r="Q807" s="5"/>
      <c r="R807" s="5"/>
      <c r="S807" s="5"/>
      <c r="T807" s="5"/>
      <c r="U807" s="5"/>
      <c r="V807" s="82"/>
    </row>
    <row r="808" customFormat="false" ht="13.5" hidden="false" customHeight="true" outlineLevel="0" collapsed="false">
      <c r="A808" s="68"/>
      <c r="B808" s="69"/>
      <c r="C808" s="5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N810" s="4"/>
      <c r="O810" s="4"/>
      <c r="P810" s="4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5" t="s">
        <v>548</v>
      </c>
      <c r="D811" s="86"/>
      <c r="E811" s="81"/>
      <c r="F811" s="5"/>
      <c r="G811" s="5"/>
      <c r="H811" s="5"/>
      <c r="I811" s="5"/>
      <c r="J811" s="5"/>
      <c r="K811" s="5"/>
      <c r="L811" s="5"/>
      <c r="M811" s="5"/>
      <c r="N811" s="4"/>
      <c r="O811" s="4"/>
      <c r="P811" s="4"/>
      <c r="Q811" s="5"/>
      <c r="R811" s="5"/>
      <c r="S811" s="5"/>
      <c r="T811" s="5"/>
      <c r="U811" s="5"/>
      <c r="V811" s="82"/>
    </row>
    <row r="812" customFormat="false" ht="13.5" hidden="false" customHeight="true" outlineLevel="0" collapsed="false">
      <c r="A812" s="68"/>
      <c r="B812" s="69"/>
      <c r="C812" s="5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N814" s="4"/>
      <c r="O814" s="4"/>
      <c r="P814" s="4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5" t="s">
        <v>548</v>
      </c>
      <c r="D815" s="86"/>
      <c r="E815" s="81"/>
      <c r="F815" s="5"/>
      <c r="G815" s="5"/>
      <c r="H815" s="5"/>
      <c r="I815" s="5"/>
      <c r="J815" s="5"/>
      <c r="K815" s="5"/>
      <c r="L815" s="5"/>
      <c r="M815" s="5"/>
      <c r="N815" s="4"/>
      <c r="O815" s="4"/>
      <c r="P815" s="4"/>
      <c r="Q815" s="5"/>
      <c r="R815" s="5"/>
      <c r="S815" s="5"/>
      <c r="T815" s="5"/>
      <c r="U815" s="5"/>
      <c r="V815" s="82"/>
    </row>
    <row r="816" customFormat="false" ht="13.5" hidden="false" customHeight="true" outlineLevel="0" collapsed="false">
      <c r="A816" s="68"/>
      <c r="B816" s="69"/>
      <c r="C816" s="5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39" t="str">
        <f aca="false">IFERROR((N815-N814)/N814,"")</f>
        <v/>
      </c>
      <c r="O816" s="39" t="str">
        <f aca="false">IFERROR((O815-O814)/O814,"")</f>
        <v/>
      </c>
      <c r="P816" s="39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85"/>
      <c r="E818" s="81"/>
      <c r="F818" s="70"/>
      <c r="G818" s="70"/>
      <c r="H818" s="70"/>
      <c r="I818" s="70"/>
      <c r="J818" s="70"/>
      <c r="K818" s="70"/>
      <c r="L818" s="70"/>
      <c r="M818" s="70"/>
      <c r="N818" s="4"/>
      <c r="O818" s="4"/>
      <c r="P818" s="4"/>
      <c r="Q818" s="70"/>
      <c r="R818" s="70"/>
      <c r="S818" s="70"/>
      <c r="T818" s="70"/>
      <c r="U818" s="70"/>
      <c r="V818" s="84"/>
    </row>
    <row r="819" customFormat="false" ht="13.5" hidden="false" customHeight="true" outlineLevel="0" collapsed="false">
      <c r="A819" s="68"/>
      <c r="B819" s="69"/>
      <c r="C819" s="5" t="s">
        <v>548</v>
      </c>
      <c r="D819" s="86"/>
      <c r="E819" s="81"/>
      <c r="F819" s="5"/>
      <c r="G819" s="5"/>
      <c r="H819" s="5"/>
      <c r="I819" s="5"/>
      <c r="J819" s="5"/>
      <c r="K819" s="5"/>
      <c r="L819" s="5"/>
      <c r="M819" s="5"/>
      <c r="N819" s="4"/>
      <c r="O819" s="4"/>
      <c r="P819" s="4"/>
      <c r="Q819" s="5"/>
      <c r="R819" s="5"/>
      <c r="S819" s="5"/>
      <c r="T819" s="5"/>
      <c r="U819" s="5"/>
      <c r="V819" s="82"/>
    </row>
    <row r="820" customFormat="false" ht="13.5" hidden="false" customHeight="true" outlineLevel="0" collapsed="false">
      <c r="A820" s="68"/>
      <c r="B820" s="69"/>
      <c r="C820" s="5" t="s">
        <v>549</v>
      </c>
      <c r="D820" s="86"/>
      <c r="E820" s="81"/>
      <c r="F820" s="73" t="str">
        <f aca="false">IFERROR((F819-F818)/F818,"")</f>
        <v/>
      </c>
      <c r="G820" s="73" t="str">
        <f aca="false">IFERROR((G819-G818)/G818,"")</f>
        <v/>
      </c>
      <c r="H820" s="73" t="str">
        <f aca="false">IFERROR((H819-H818)/H818,"")</f>
        <v/>
      </c>
      <c r="I820" s="73" t="str">
        <f aca="false">IFERROR((I819-I818)/I818,"")</f>
        <v/>
      </c>
      <c r="J820" s="73" t="str">
        <f aca="false">IFERROR((J819-J818)/J818,"")</f>
        <v/>
      </c>
      <c r="K820" s="73" t="str">
        <f aca="false">IFERROR((K819-K818)/K818,"")</f>
        <v/>
      </c>
      <c r="L820" s="73" t="str">
        <f aca="false">IFERROR((L819-L818)/L818,"")</f>
        <v/>
      </c>
      <c r="M820" s="73" t="str">
        <f aca="false">IFERROR((M819-M818)/M818,"")</f>
        <v/>
      </c>
      <c r="N820" s="39" t="str">
        <f aca="false">IFERROR((N819-N818)/N818,"")</f>
        <v/>
      </c>
      <c r="O820" s="39" t="str">
        <f aca="false">IFERROR((O819-O818)/O818,"")</f>
        <v/>
      </c>
      <c r="P820" s="39" t="str">
        <f aca="false">IFERROR((P819-P818)/P818,"")</f>
        <v/>
      </c>
      <c r="Q820" s="73" t="str">
        <f aca="false">IFERROR((Q819-Q818)/Q818,"")</f>
        <v/>
      </c>
      <c r="R820" s="73" t="str">
        <f aca="false">IFERROR((R819-R818)/R818,"")</f>
        <v/>
      </c>
      <c r="S820" s="73" t="str">
        <f aca="false">IFERROR((S819-S818)/S818,"")</f>
        <v/>
      </c>
      <c r="T820" s="73" t="str">
        <f aca="false">IFERROR((T819-T818)/T818,"")</f>
        <v/>
      </c>
      <c r="U820" s="73" t="str">
        <f aca="false">IFERROR((U819-U818)/U818,"")</f>
        <v/>
      </c>
      <c r="V820" s="74" t="str">
        <f aca="false">IFERROR((V819-V818)/V818,"")</f>
        <v/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87"/>
      <c r="E821" s="81"/>
      <c r="F821" s="76" t="str">
        <f aca="false">IFERROR(SQRT(2*(F819-F818)^2/(F819+F818)),"")</f>
        <v/>
      </c>
      <c r="G821" s="76" t="str">
        <f aca="false">IFERROR(SQRT(2*(G819-G818)^2/(G819+G818)),"")</f>
        <v/>
      </c>
      <c r="H821" s="76" t="str">
        <f aca="false">IFERROR(SQRT(2*(H819-H818)^2/(H819+H818)),"")</f>
        <v/>
      </c>
      <c r="I821" s="76" t="str">
        <f aca="false">IFERROR(SQRT(2*(I819-I818)^2/(I819+I818)),"")</f>
        <v/>
      </c>
      <c r="J821" s="76" t="str">
        <f aca="false">IFERROR(SQRT(2*(J819-J818)^2/(J819+J818)),"")</f>
        <v/>
      </c>
      <c r="K821" s="76" t="str">
        <f aca="false">IFERROR(SQRT(2*(K819-K818)^2/(K819+K818)),"")</f>
        <v/>
      </c>
      <c r="L821" s="76" t="str">
        <f aca="false">IFERROR(SQRT(2*(L819-L818)^2/(L819+L818)),"")</f>
        <v/>
      </c>
      <c r="M821" s="76" t="str">
        <f aca="false">IFERROR(SQRT(2*(M819-M818)^2/(M819+M818)),"")</f>
        <v/>
      </c>
      <c r="N821" s="83" t="str">
        <f aca="false">IFERROR(SQRT(2*(N819-N818)^2/(N819+N818)),"")</f>
        <v/>
      </c>
      <c r="O821" s="83" t="str">
        <f aca="false">IFERROR(SQRT(2*(O819-O818)^2/(O819+O818)),"")</f>
        <v/>
      </c>
      <c r="P821" s="83" t="str">
        <f aca="false">IFERROR(SQRT(2*(P819-P818)^2/(P819+P818)),"")</f>
        <v/>
      </c>
      <c r="Q821" s="76" t="str">
        <f aca="false">IFERROR(SQRT(2*(Q819-Q818)^2/(Q819+Q818)),"")</f>
        <v/>
      </c>
      <c r="R821" s="76" t="str">
        <f aca="false">IFERROR(SQRT(2*(R819-R818)^2/(R819+R818)),"")</f>
        <v/>
      </c>
      <c r="S821" s="76" t="str">
        <f aca="false">IFERROR(SQRT(2*(S819-S818)^2/(S819+S818)),"")</f>
        <v/>
      </c>
      <c r="T821" s="76" t="str">
        <f aca="false">IFERROR(SQRT(2*(T819-T818)^2/(T819+T818)),"")</f>
        <v/>
      </c>
      <c r="U821" s="76" t="str">
        <f aca="false">IFERROR(SQRT(2*(U819-U818)^2/(U819+U818)),"")</f>
        <v/>
      </c>
      <c r="V821" s="78" t="str">
        <f aca="false">IFERROR(SQRT(2*(V819-V818)^2/(V819+V818)),"")</f>
        <v/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N822" s="4"/>
      <c r="O822" s="4"/>
      <c r="P822" s="4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5" t="s">
        <v>548</v>
      </c>
      <c r="D823" s="86"/>
      <c r="E823" s="81"/>
      <c r="F823" s="5"/>
      <c r="G823" s="5"/>
      <c r="H823" s="5"/>
      <c r="I823" s="5"/>
      <c r="J823" s="5"/>
      <c r="K823" s="5"/>
      <c r="L823" s="5"/>
      <c r="M823" s="5"/>
      <c r="N823" s="4"/>
      <c r="O823" s="4"/>
      <c r="P823" s="4"/>
      <c r="Q823" s="5"/>
      <c r="R823" s="5"/>
      <c r="S823" s="5"/>
      <c r="T823" s="5"/>
      <c r="U823" s="5"/>
      <c r="V823" s="82"/>
    </row>
    <row r="824" customFormat="false" ht="13.5" hidden="false" customHeight="true" outlineLevel="0" collapsed="false">
      <c r="A824" s="68"/>
      <c r="B824" s="69"/>
      <c r="C824" s="5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N826" s="4"/>
      <c r="O826" s="4"/>
      <c r="P826" s="4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5" t="s">
        <v>548</v>
      </c>
      <c r="D827" s="86"/>
      <c r="E827" s="81"/>
      <c r="F827" s="5"/>
      <c r="G827" s="5"/>
      <c r="H827" s="5"/>
      <c r="I827" s="5"/>
      <c r="J827" s="5"/>
      <c r="K827" s="5"/>
      <c r="L827" s="5"/>
      <c r="M827" s="5"/>
      <c r="N827" s="4"/>
      <c r="O827" s="4"/>
      <c r="P827" s="4"/>
      <c r="Q827" s="5"/>
      <c r="R827" s="5"/>
      <c r="S827" s="5"/>
      <c r="T827" s="5"/>
      <c r="U827" s="5"/>
      <c r="V827" s="82"/>
    </row>
    <row r="828" customFormat="false" ht="13.5" hidden="false" customHeight="true" outlineLevel="0" collapsed="false">
      <c r="A828" s="68"/>
      <c r="B828" s="69"/>
      <c r="C828" s="5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N830" s="4"/>
      <c r="O830" s="4"/>
      <c r="P830" s="4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5" t="s">
        <v>548</v>
      </c>
      <c r="D831" s="86"/>
      <c r="E831" s="81"/>
      <c r="F831" s="5"/>
      <c r="G831" s="5"/>
      <c r="H831" s="5"/>
      <c r="I831" s="5"/>
      <c r="J831" s="5"/>
      <c r="K831" s="5"/>
      <c r="L831" s="5"/>
      <c r="M831" s="5"/>
      <c r="N831" s="4"/>
      <c r="O831" s="4"/>
      <c r="P831" s="4"/>
      <c r="Q831" s="5"/>
      <c r="R831" s="5"/>
      <c r="S831" s="5"/>
      <c r="T831" s="5"/>
      <c r="U831" s="5"/>
      <c r="V831" s="82"/>
    </row>
    <row r="832" customFormat="false" ht="13.5" hidden="false" customHeight="true" outlineLevel="0" collapsed="false">
      <c r="A832" s="68"/>
      <c r="B832" s="69"/>
      <c r="C832" s="5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N834" s="4"/>
      <c r="O834" s="4"/>
      <c r="P834" s="4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5" t="s">
        <v>548</v>
      </c>
      <c r="D835" s="86"/>
      <c r="E835" s="81"/>
      <c r="F835" s="5"/>
      <c r="G835" s="5"/>
      <c r="H835" s="5"/>
      <c r="I835" s="5"/>
      <c r="J835" s="5"/>
      <c r="K835" s="5"/>
      <c r="L835" s="5"/>
      <c r="M835" s="5"/>
      <c r="N835" s="4"/>
      <c r="O835" s="4"/>
      <c r="P835" s="4"/>
      <c r="Q835" s="5"/>
      <c r="R835" s="5"/>
      <c r="S835" s="5"/>
      <c r="T835" s="5"/>
      <c r="U835" s="5"/>
      <c r="V835" s="82"/>
    </row>
    <row r="836" customFormat="false" ht="13.5" hidden="false" customHeight="true" outlineLevel="0" collapsed="false">
      <c r="A836" s="68"/>
      <c r="B836" s="69"/>
      <c r="C836" s="5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N838" s="4"/>
      <c r="O838" s="4"/>
      <c r="P838" s="4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5" t="s">
        <v>548</v>
      </c>
      <c r="D839" s="86"/>
      <c r="E839" s="81"/>
      <c r="F839" s="5"/>
      <c r="G839" s="5"/>
      <c r="H839" s="5"/>
      <c r="I839" s="5"/>
      <c r="J839" s="5"/>
      <c r="K839" s="5"/>
      <c r="L839" s="5"/>
      <c r="M839" s="5"/>
      <c r="N839" s="4"/>
      <c r="O839" s="4"/>
      <c r="P839" s="4"/>
      <c r="Q839" s="5"/>
      <c r="R839" s="5"/>
      <c r="S839" s="5"/>
      <c r="T839" s="5"/>
      <c r="U839" s="5"/>
      <c r="V839" s="82"/>
    </row>
    <row r="840" customFormat="false" ht="13.5" hidden="false" customHeight="true" outlineLevel="0" collapsed="false">
      <c r="A840" s="68"/>
      <c r="B840" s="69"/>
      <c r="C840" s="5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N842" s="4"/>
      <c r="O842" s="4"/>
      <c r="P842" s="4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5" t="s">
        <v>548</v>
      </c>
      <c r="D843" s="86"/>
      <c r="E843" s="81"/>
      <c r="F843" s="5"/>
      <c r="G843" s="5"/>
      <c r="H843" s="5"/>
      <c r="I843" s="5"/>
      <c r="J843" s="5"/>
      <c r="K843" s="5"/>
      <c r="L843" s="5"/>
      <c r="M843" s="5"/>
      <c r="N843" s="4"/>
      <c r="O843" s="4"/>
      <c r="P843" s="4"/>
      <c r="Q843" s="5"/>
      <c r="R843" s="5"/>
      <c r="S843" s="5"/>
      <c r="T843" s="5"/>
      <c r="U843" s="5"/>
      <c r="V843" s="82"/>
    </row>
    <row r="844" customFormat="false" ht="13.5" hidden="false" customHeight="true" outlineLevel="0" collapsed="false">
      <c r="A844" s="68"/>
      <c r="B844" s="69"/>
      <c r="C844" s="5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N846" s="4"/>
      <c r="O846" s="4"/>
      <c r="P846" s="4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5" t="s">
        <v>548</v>
      </c>
      <c r="D847" s="86"/>
      <c r="E847" s="81"/>
      <c r="F847" s="5"/>
      <c r="G847" s="5"/>
      <c r="H847" s="5"/>
      <c r="I847" s="5"/>
      <c r="J847" s="5"/>
      <c r="K847" s="5"/>
      <c r="L847" s="5"/>
      <c r="M847" s="5"/>
      <c r="N847" s="4"/>
      <c r="O847" s="4"/>
      <c r="P847" s="4"/>
      <c r="Q847" s="5"/>
      <c r="R847" s="5"/>
      <c r="S847" s="5"/>
      <c r="T847" s="5"/>
      <c r="U847" s="5"/>
      <c r="V847" s="82"/>
    </row>
    <row r="848" customFormat="false" ht="13.5" hidden="false" customHeight="true" outlineLevel="0" collapsed="false">
      <c r="A848" s="68"/>
      <c r="B848" s="69"/>
      <c r="C848" s="5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N850" s="4"/>
      <c r="O850" s="4"/>
      <c r="P850" s="4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5" t="s">
        <v>548</v>
      </c>
      <c r="D851" s="86"/>
      <c r="E851" s="81"/>
      <c r="F851" s="5"/>
      <c r="G851" s="5"/>
      <c r="H851" s="5"/>
      <c r="I851" s="5"/>
      <c r="J851" s="5"/>
      <c r="K851" s="5"/>
      <c r="L851" s="5"/>
      <c r="M851" s="5"/>
      <c r="N851" s="4"/>
      <c r="O851" s="4"/>
      <c r="P851" s="4"/>
      <c r="Q851" s="5"/>
      <c r="R851" s="5"/>
      <c r="S851" s="5"/>
      <c r="T851" s="5"/>
      <c r="U851" s="5"/>
      <c r="V851" s="82"/>
    </row>
    <row r="852" customFormat="false" ht="13.5" hidden="false" customHeight="true" outlineLevel="0" collapsed="false">
      <c r="A852" s="68"/>
      <c r="B852" s="69"/>
      <c r="C852" s="5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N854" s="4"/>
      <c r="O854" s="4"/>
      <c r="P854" s="4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5" t="s">
        <v>548</v>
      </c>
      <c r="D855" s="86"/>
      <c r="E855" s="81"/>
      <c r="F855" s="5"/>
      <c r="G855" s="5"/>
      <c r="H855" s="5"/>
      <c r="I855" s="5"/>
      <c r="J855" s="5"/>
      <c r="K855" s="5"/>
      <c r="L855" s="5"/>
      <c r="M855" s="5"/>
      <c r="N855" s="4"/>
      <c r="O855" s="4"/>
      <c r="P855" s="4"/>
      <c r="Q855" s="5"/>
      <c r="R855" s="5"/>
      <c r="S855" s="5"/>
      <c r="T855" s="5"/>
      <c r="U855" s="5"/>
      <c r="V855" s="82"/>
    </row>
    <row r="856" customFormat="false" ht="13.5" hidden="false" customHeight="true" outlineLevel="0" collapsed="false">
      <c r="A856" s="68"/>
      <c r="B856" s="69"/>
      <c r="C856" s="5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N858" s="4"/>
      <c r="O858" s="4"/>
      <c r="P858" s="4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5" t="s">
        <v>548</v>
      </c>
      <c r="D859" s="86"/>
      <c r="E859" s="81"/>
      <c r="F859" s="5"/>
      <c r="G859" s="5"/>
      <c r="H859" s="5"/>
      <c r="I859" s="5"/>
      <c r="J859" s="5"/>
      <c r="K859" s="5"/>
      <c r="L859" s="5"/>
      <c r="M859" s="5"/>
      <c r="N859" s="4"/>
      <c r="O859" s="4"/>
      <c r="P859" s="4"/>
      <c r="Q859" s="5"/>
      <c r="R859" s="5"/>
      <c r="S859" s="5"/>
      <c r="T859" s="5"/>
      <c r="U859" s="5"/>
      <c r="V859" s="82"/>
    </row>
    <row r="860" customFormat="false" ht="13.5" hidden="false" customHeight="true" outlineLevel="0" collapsed="false">
      <c r="A860" s="68"/>
      <c r="B860" s="69"/>
      <c r="C860" s="5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N862" s="4"/>
      <c r="O862" s="4"/>
      <c r="P862" s="4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5" t="s">
        <v>548</v>
      </c>
      <c r="D863" s="86"/>
      <c r="E863" s="81"/>
      <c r="F863" s="5"/>
      <c r="G863" s="5"/>
      <c r="H863" s="5"/>
      <c r="I863" s="5"/>
      <c r="J863" s="5"/>
      <c r="K863" s="5"/>
      <c r="L863" s="5"/>
      <c r="M863" s="5"/>
      <c r="N863" s="4"/>
      <c r="O863" s="4"/>
      <c r="P863" s="4"/>
      <c r="Q863" s="5"/>
      <c r="R863" s="5"/>
      <c r="S863" s="5"/>
      <c r="T863" s="5"/>
      <c r="U863" s="5"/>
      <c r="V863" s="82"/>
    </row>
    <row r="864" customFormat="false" ht="13.5" hidden="false" customHeight="true" outlineLevel="0" collapsed="false">
      <c r="A864" s="68"/>
      <c r="B864" s="69"/>
      <c r="C864" s="5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N866" s="4"/>
      <c r="O866" s="4"/>
      <c r="P866" s="4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5" t="s">
        <v>548</v>
      </c>
      <c r="D867" s="86"/>
      <c r="E867" s="81"/>
      <c r="F867" s="5"/>
      <c r="G867" s="5"/>
      <c r="H867" s="5"/>
      <c r="I867" s="5"/>
      <c r="J867" s="5"/>
      <c r="K867" s="5"/>
      <c r="L867" s="5"/>
      <c r="M867" s="5"/>
      <c r="N867" s="4"/>
      <c r="O867" s="4"/>
      <c r="P867" s="4"/>
      <c r="Q867" s="5"/>
      <c r="R867" s="5"/>
      <c r="S867" s="5"/>
      <c r="T867" s="5"/>
      <c r="U867" s="5"/>
      <c r="V867" s="82"/>
    </row>
    <row r="868" customFormat="false" ht="13.5" hidden="false" customHeight="true" outlineLevel="0" collapsed="false">
      <c r="A868" s="68"/>
      <c r="B868" s="69"/>
      <c r="C868" s="5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N870" s="4"/>
      <c r="O870" s="4"/>
      <c r="P870" s="4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5" t="s">
        <v>548</v>
      </c>
      <c r="D871" s="86"/>
      <c r="E871" s="81"/>
      <c r="F871" s="5"/>
      <c r="G871" s="5"/>
      <c r="H871" s="5"/>
      <c r="I871" s="5"/>
      <c r="J871" s="5"/>
      <c r="K871" s="5"/>
      <c r="L871" s="5"/>
      <c r="M871" s="5"/>
      <c r="N871" s="4"/>
      <c r="O871" s="4"/>
      <c r="P871" s="4"/>
      <c r="Q871" s="5"/>
      <c r="R871" s="5"/>
      <c r="S871" s="5"/>
      <c r="T871" s="5"/>
      <c r="U871" s="5"/>
      <c r="V871" s="82"/>
    </row>
    <row r="872" customFormat="false" ht="13.5" hidden="false" customHeight="true" outlineLevel="0" collapsed="false">
      <c r="A872" s="68"/>
      <c r="B872" s="69"/>
      <c r="C872" s="5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N874" s="4"/>
      <c r="O874" s="4"/>
      <c r="P874" s="4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5" t="s">
        <v>548</v>
      </c>
      <c r="D875" s="86"/>
      <c r="E875" s="81"/>
      <c r="F875" s="5"/>
      <c r="G875" s="5"/>
      <c r="H875" s="5"/>
      <c r="I875" s="5"/>
      <c r="J875" s="5"/>
      <c r="K875" s="5"/>
      <c r="L875" s="5"/>
      <c r="M875" s="5"/>
      <c r="N875" s="4"/>
      <c r="O875" s="4"/>
      <c r="P875" s="4"/>
      <c r="Q875" s="5"/>
      <c r="R875" s="5"/>
      <c r="S875" s="5"/>
      <c r="T875" s="5"/>
      <c r="U875" s="5"/>
      <c r="V875" s="82"/>
    </row>
    <row r="876" customFormat="false" ht="13.5" hidden="false" customHeight="true" outlineLevel="0" collapsed="false">
      <c r="A876" s="68"/>
      <c r="B876" s="69"/>
      <c r="C876" s="5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N878" s="4"/>
      <c r="O878" s="4"/>
      <c r="P878" s="4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5" t="s">
        <v>548</v>
      </c>
      <c r="D879" s="86"/>
      <c r="E879" s="81"/>
      <c r="F879" s="5"/>
      <c r="G879" s="5"/>
      <c r="H879" s="5"/>
      <c r="I879" s="5"/>
      <c r="J879" s="5"/>
      <c r="K879" s="5"/>
      <c r="L879" s="5"/>
      <c r="M879" s="5"/>
      <c r="N879" s="4"/>
      <c r="O879" s="4"/>
      <c r="P879" s="4"/>
      <c r="Q879" s="5"/>
      <c r="R879" s="5"/>
      <c r="S879" s="5"/>
      <c r="T879" s="5"/>
      <c r="U879" s="5"/>
      <c r="V879" s="82"/>
    </row>
    <row r="880" customFormat="false" ht="13.5" hidden="false" customHeight="true" outlineLevel="0" collapsed="false">
      <c r="A880" s="68"/>
      <c r="B880" s="69"/>
      <c r="C880" s="5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N882" s="4"/>
      <c r="O882" s="4"/>
      <c r="P882" s="4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5" t="s">
        <v>548</v>
      </c>
      <c r="D883" s="86"/>
      <c r="E883" s="81"/>
      <c r="F883" s="5"/>
      <c r="G883" s="5"/>
      <c r="H883" s="5"/>
      <c r="I883" s="5"/>
      <c r="J883" s="5"/>
      <c r="K883" s="5"/>
      <c r="L883" s="5"/>
      <c r="M883" s="5"/>
      <c r="N883" s="4"/>
      <c r="O883" s="4"/>
      <c r="P883" s="4"/>
      <c r="Q883" s="5"/>
      <c r="R883" s="5"/>
      <c r="S883" s="5"/>
      <c r="T883" s="5"/>
      <c r="U883" s="5"/>
      <c r="V883" s="82"/>
    </row>
    <row r="884" customFormat="false" ht="13.5" hidden="false" customHeight="true" outlineLevel="0" collapsed="false">
      <c r="A884" s="68"/>
      <c r="B884" s="69"/>
      <c r="C884" s="5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N886" s="4"/>
      <c r="O886" s="4"/>
      <c r="P886" s="4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5" t="s">
        <v>548</v>
      </c>
      <c r="D887" s="86"/>
      <c r="E887" s="81"/>
      <c r="F887" s="5"/>
      <c r="G887" s="5"/>
      <c r="H887" s="5"/>
      <c r="I887" s="5"/>
      <c r="J887" s="5"/>
      <c r="K887" s="5"/>
      <c r="L887" s="5"/>
      <c r="M887" s="5"/>
      <c r="N887" s="4"/>
      <c r="O887" s="4"/>
      <c r="P887" s="4"/>
      <c r="Q887" s="5"/>
      <c r="R887" s="5"/>
      <c r="S887" s="5"/>
      <c r="T887" s="5"/>
      <c r="U887" s="5"/>
      <c r="V887" s="82"/>
    </row>
    <row r="888" customFormat="false" ht="13.5" hidden="false" customHeight="true" outlineLevel="0" collapsed="false">
      <c r="A888" s="68"/>
      <c r="B888" s="69"/>
      <c r="C888" s="5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N890" s="4"/>
      <c r="O890" s="4"/>
      <c r="P890" s="4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5" t="s">
        <v>548</v>
      </c>
      <c r="D891" s="86"/>
      <c r="E891" s="81"/>
      <c r="F891" s="5"/>
      <c r="G891" s="5"/>
      <c r="H891" s="5"/>
      <c r="I891" s="5"/>
      <c r="J891" s="5"/>
      <c r="K891" s="5"/>
      <c r="L891" s="5"/>
      <c r="M891" s="5"/>
      <c r="N891" s="4"/>
      <c r="O891" s="4"/>
      <c r="P891" s="4"/>
      <c r="Q891" s="5"/>
      <c r="R891" s="5"/>
      <c r="S891" s="5"/>
      <c r="T891" s="5"/>
      <c r="U891" s="5"/>
      <c r="V891" s="82"/>
    </row>
    <row r="892" customFormat="false" ht="13.5" hidden="false" customHeight="true" outlineLevel="0" collapsed="false">
      <c r="A892" s="68"/>
      <c r="B892" s="69"/>
      <c r="C892" s="5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N894" s="4"/>
      <c r="O894" s="4"/>
      <c r="P894" s="4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5" t="s">
        <v>548</v>
      </c>
      <c r="D895" s="86"/>
      <c r="E895" s="81"/>
      <c r="F895" s="5"/>
      <c r="G895" s="5"/>
      <c r="H895" s="5"/>
      <c r="I895" s="5"/>
      <c r="J895" s="5"/>
      <c r="K895" s="5"/>
      <c r="L895" s="5"/>
      <c r="M895" s="5"/>
      <c r="N895" s="4"/>
      <c r="O895" s="4"/>
      <c r="P895" s="4"/>
      <c r="Q895" s="5"/>
      <c r="R895" s="5"/>
      <c r="S895" s="5"/>
      <c r="T895" s="5"/>
      <c r="U895" s="5"/>
      <c r="V895" s="82"/>
    </row>
    <row r="896" customFormat="false" ht="13.5" hidden="false" customHeight="true" outlineLevel="0" collapsed="false">
      <c r="A896" s="68"/>
      <c r="B896" s="69"/>
      <c r="C896" s="5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N898" s="4"/>
      <c r="O898" s="4"/>
      <c r="P898" s="4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5" t="s">
        <v>548</v>
      </c>
      <c r="D899" s="86"/>
      <c r="E899" s="81"/>
      <c r="F899" s="5"/>
      <c r="G899" s="5"/>
      <c r="H899" s="5"/>
      <c r="I899" s="5"/>
      <c r="J899" s="5"/>
      <c r="K899" s="5"/>
      <c r="L899" s="5"/>
      <c r="M899" s="5"/>
      <c r="N899" s="4"/>
      <c r="O899" s="4"/>
      <c r="P899" s="4"/>
      <c r="Q899" s="5"/>
      <c r="R899" s="5"/>
      <c r="S899" s="5"/>
      <c r="T899" s="5"/>
      <c r="U899" s="5"/>
      <c r="V899" s="82"/>
    </row>
    <row r="900" customFormat="false" ht="13.5" hidden="false" customHeight="true" outlineLevel="0" collapsed="false">
      <c r="A900" s="68"/>
      <c r="B900" s="69"/>
      <c r="C900" s="5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N902" s="4"/>
      <c r="O902" s="4"/>
      <c r="P902" s="4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5" t="s">
        <v>548</v>
      </c>
      <c r="D903" s="86"/>
      <c r="E903" s="81"/>
      <c r="F903" s="5"/>
      <c r="G903" s="5"/>
      <c r="H903" s="5"/>
      <c r="I903" s="5"/>
      <c r="J903" s="5"/>
      <c r="K903" s="5"/>
      <c r="L903" s="5"/>
      <c r="M903" s="5"/>
      <c r="N903" s="4"/>
      <c r="O903" s="4"/>
      <c r="P903" s="4"/>
      <c r="Q903" s="5"/>
      <c r="R903" s="5"/>
      <c r="S903" s="5"/>
      <c r="T903" s="5"/>
      <c r="U903" s="5"/>
      <c r="V903" s="82"/>
    </row>
    <row r="904" customFormat="false" ht="13.5" hidden="false" customHeight="true" outlineLevel="0" collapsed="false">
      <c r="A904" s="68"/>
      <c r="B904" s="69"/>
      <c r="C904" s="5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N906" s="4"/>
      <c r="O906" s="4"/>
      <c r="P906" s="4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5" t="s">
        <v>548</v>
      </c>
      <c r="D907" s="86"/>
      <c r="E907" s="81"/>
      <c r="F907" s="5"/>
      <c r="G907" s="5"/>
      <c r="H907" s="5"/>
      <c r="I907" s="5"/>
      <c r="J907" s="5"/>
      <c r="K907" s="5"/>
      <c r="L907" s="5"/>
      <c r="M907" s="5"/>
      <c r="N907" s="4"/>
      <c r="O907" s="4"/>
      <c r="P907" s="4"/>
      <c r="Q907" s="5"/>
      <c r="R907" s="5"/>
      <c r="S907" s="5"/>
      <c r="T907" s="5"/>
      <c r="U907" s="5"/>
      <c r="V907" s="82"/>
    </row>
    <row r="908" customFormat="false" ht="13.5" hidden="false" customHeight="true" outlineLevel="0" collapsed="false">
      <c r="A908" s="68"/>
      <c r="B908" s="69"/>
      <c r="C908" s="5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N910" s="4"/>
      <c r="O910" s="4"/>
      <c r="P910" s="4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5" t="s">
        <v>548</v>
      </c>
      <c r="D911" s="86"/>
      <c r="E911" s="81"/>
      <c r="F911" s="5"/>
      <c r="G911" s="5"/>
      <c r="H911" s="5"/>
      <c r="I911" s="5"/>
      <c r="J911" s="5"/>
      <c r="K911" s="5"/>
      <c r="L911" s="5"/>
      <c r="M911" s="5"/>
      <c r="N911" s="4"/>
      <c r="O911" s="4"/>
      <c r="P911" s="4"/>
      <c r="Q911" s="5"/>
      <c r="R911" s="5"/>
      <c r="S911" s="5"/>
      <c r="T911" s="5"/>
      <c r="U911" s="5"/>
      <c r="V911" s="82"/>
    </row>
    <row r="912" customFormat="false" ht="13.5" hidden="false" customHeight="true" outlineLevel="0" collapsed="false">
      <c r="A912" s="68"/>
      <c r="B912" s="69"/>
      <c r="C912" s="5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N914" s="4"/>
      <c r="O914" s="4"/>
      <c r="P914" s="4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5" t="s">
        <v>548</v>
      </c>
      <c r="D915" s="86"/>
      <c r="E915" s="81"/>
      <c r="F915" s="5"/>
      <c r="G915" s="5"/>
      <c r="H915" s="5"/>
      <c r="I915" s="5"/>
      <c r="J915" s="5"/>
      <c r="K915" s="5"/>
      <c r="L915" s="5"/>
      <c r="M915" s="5"/>
      <c r="N915" s="4"/>
      <c r="O915" s="4"/>
      <c r="P915" s="4"/>
      <c r="Q915" s="5"/>
      <c r="R915" s="5"/>
      <c r="S915" s="5"/>
      <c r="T915" s="5"/>
      <c r="U915" s="5"/>
      <c r="V915" s="82"/>
    </row>
    <row r="916" customFormat="false" ht="13.5" hidden="false" customHeight="true" outlineLevel="0" collapsed="false">
      <c r="A916" s="68"/>
      <c r="B916" s="69"/>
      <c r="C916" s="5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N918" s="4"/>
      <c r="O918" s="4"/>
      <c r="P918" s="4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5" t="s">
        <v>548</v>
      </c>
      <c r="D919" s="86"/>
      <c r="E919" s="81"/>
      <c r="F919" s="5"/>
      <c r="G919" s="5"/>
      <c r="H919" s="5"/>
      <c r="I919" s="5"/>
      <c r="J919" s="5"/>
      <c r="K919" s="5"/>
      <c r="L919" s="5"/>
      <c r="M919" s="5"/>
      <c r="N919" s="4"/>
      <c r="O919" s="4"/>
      <c r="P919" s="4"/>
      <c r="Q919" s="5"/>
      <c r="R919" s="5"/>
      <c r="S919" s="5"/>
      <c r="T919" s="5"/>
      <c r="U919" s="5"/>
      <c r="V919" s="82"/>
    </row>
    <row r="920" customFormat="false" ht="13.5" hidden="false" customHeight="true" outlineLevel="0" collapsed="false">
      <c r="A920" s="68"/>
      <c r="B920" s="69"/>
      <c r="C920" s="5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N922" s="4"/>
      <c r="O922" s="4"/>
      <c r="P922" s="4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5" t="s">
        <v>548</v>
      </c>
      <c r="D923" s="86"/>
      <c r="E923" s="81"/>
      <c r="F923" s="5"/>
      <c r="G923" s="5"/>
      <c r="H923" s="5"/>
      <c r="I923" s="5"/>
      <c r="J923" s="5"/>
      <c r="K923" s="5"/>
      <c r="L923" s="5"/>
      <c r="M923" s="5"/>
      <c r="N923" s="4"/>
      <c r="O923" s="4"/>
      <c r="P923" s="4"/>
      <c r="Q923" s="5"/>
      <c r="R923" s="5"/>
      <c r="S923" s="5"/>
      <c r="T923" s="5"/>
      <c r="U923" s="5"/>
      <c r="V923" s="82"/>
    </row>
    <row r="924" customFormat="false" ht="13.5" hidden="false" customHeight="true" outlineLevel="0" collapsed="false">
      <c r="A924" s="68"/>
      <c r="B924" s="69"/>
      <c r="C924" s="5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N926" s="4"/>
      <c r="O926" s="4"/>
      <c r="P926" s="4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5" t="s">
        <v>548</v>
      </c>
      <c r="D927" s="86"/>
      <c r="E927" s="81"/>
      <c r="F927" s="5"/>
      <c r="G927" s="5"/>
      <c r="H927" s="5"/>
      <c r="I927" s="5"/>
      <c r="J927" s="5"/>
      <c r="K927" s="5"/>
      <c r="L927" s="5"/>
      <c r="M927" s="5"/>
      <c r="N927" s="4"/>
      <c r="O927" s="4"/>
      <c r="P927" s="4"/>
      <c r="Q927" s="5"/>
      <c r="R927" s="5"/>
      <c r="S927" s="5"/>
      <c r="T927" s="5"/>
      <c r="U927" s="5"/>
      <c r="V927" s="82"/>
    </row>
    <row r="928" customFormat="false" ht="13.5" hidden="false" customHeight="true" outlineLevel="0" collapsed="false">
      <c r="A928" s="68"/>
      <c r="B928" s="69"/>
      <c r="C928" s="5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N930" s="4"/>
      <c r="O930" s="4"/>
      <c r="P930" s="4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5" t="s">
        <v>548</v>
      </c>
      <c r="D931" s="86"/>
      <c r="E931" s="81"/>
      <c r="F931" s="5"/>
      <c r="G931" s="5"/>
      <c r="H931" s="5"/>
      <c r="I931" s="5"/>
      <c r="J931" s="5"/>
      <c r="K931" s="5"/>
      <c r="L931" s="5"/>
      <c r="M931" s="5"/>
      <c r="N931" s="4"/>
      <c r="O931" s="4"/>
      <c r="P931" s="4"/>
      <c r="Q931" s="5"/>
      <c r="R931" s="5"/>
      <c r="S931" s="5"/>
      <c r="T931" s="5"/>
      <c r="U931" s="5"/>
      <c r="V931" s="82"/>
    </row>
    <row r="932" customFormat="false" ht="13.5" hidden="false" customHeight="true" outlineLevel="0" collapsed="false">
      <c r="A932" s="68"/>
      <c r="B932" s="69"/>
      <c r="C932" s="5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N934" s="4"/>
      <c r="O934" s="4"/>
      <c r="P934" s="4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5" t="s">
        <v>548</v>
      </c>
      <c r="D935" s="86"/>
      <c r="E935" s="81"/>
      <c r="F935" s="5"/>
      <c r="G935" s="5"/>
      <c r="H935" s="5"/>
      <c r="I935" s="5"/>
      <c r="J935" s="5"/>
      <c r="K935" s="5"/>
      <c r="L935" s="5"/>
      <c r="M935" s="5"/>
      <c r="N935" s="4"/>
      <c r="O935" s="4"/>
      <c r="P935" s="4"/>
      <c r="Q935" s="5"/>
      <c r="R935" s="5"/>
      <c r="S935" s="5"/>
      <c r="T935" s="5"/>
      <c r="U935" s="5"/>
      <c r="V935" s="82"/>
    </row>
    <row r="936" customFormat="false" ht="13.5" hidden="false" customHeight="true" outlineLevel="0" collapsed="false">
      <c r="A936" s="68"/>
      <c r="B936" s="69"/>
      <c r="C936" s="5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N938" s="4"/>
      <c r="O938" s="4"/>
      <c r="P938" s="4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5" t="s">
        <v>548</v>
      </c>
      <c r="D939" s="86"/>
      <c r="E939" s="81"/>
      <c r="F939" s="5"/>
      <c r="G939" s="5"/>
      <c r="H939" s="5"/>
      <c r="I939" s="5"/>
      <c r="J939" s="5"/>
      <c r="K939" s="5"/>
      <c r="L939" s="5"/>
      <c r="M939" s="5"/>
      <c r="N939" s="4"/>
      <c r="O939" s="4"/>
      <c r="P939" s="4"/>
      <c r="Q939" s="5"/>
      <c r="R939" s="5"/>
      <c r="S939" s="5"/>
      <c r="T939" s="5"/>
      <c r="U939" s="5"/>
      <c r="V939" s="82"/>
    </row>
    <row r="940" customFormat="false" ht="13.5" hidden="false" customHeight="true" outlineLevel="0" collapsed="false">
      <c r="A940" s="68"/>
      <c r="B940" s="69"/>
      <c r="C940" s="5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N942" s="4"/>
      <c r="O942" s="4"/>
      <c r="P942" s="4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</row>
    <row r="944" customFormat="false" ht="13.5" hidden="false" customHeight="true" outlineLevel="0" collapsed="false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</row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C10" colorId="64" zoomScale="60" zoomScaleNormal="60" zoomScalePageLayoutView="100" workbookViewId="0">
      <selection pane="topLeft" activeCell="G32" activeCellId="0" sqref="G32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71"/>
    <col collapsed="false" customWidth="true" hidden="false" outlineLevel="0" max="3" min="3" style="0" width="30.57"/>
    <col collapsed="false" customWidth="true" hidden="false" outlineLevel="0" max="4" min="4" style="0" width="45.14"/>
    <col collapsed="false" customWidth="true" hidden="false" outlineLevel="0" max="5" min="5" style="0" width="33.57"/>
    <col collapsed="false" customWidth="true" hidden="false" outlineLevel="0" max="6" min="6" style="0" width="25"/>
    <col collapsed="false" customWidth="true" hidden="false" outlineLevel="0" max="7" min="7" style="0" width="21.43"/>
    <col collapsed="false" customWidth="true" hidden="false" outlineLevel="0" max="8" min="8" style="0" width="16.29"/>
    <col collapsed="false" customWidth="true" hidden="false" outlineLevel="0" max="9" min="9" style="0" width="16.71"/>
    <col collapsed="false" customWidth="true" hidden="false" outlineLevel="0" max="11" min="10" style="0" width="15.71"/>
    <col collapsed="false" customWidth="true" hidden="false" outlineLevel="0" max="12" min="12" style="0" width="12.29"/>
    <col collapsed="false" customWidth="true" hidden="false" outlineLevel="0" max="13" min="13" style="0" width="12.42"/>
    <col collapsed="false" customWidth="true" hidden="false" outlineLevel="0" max="14" min="14" style="0" width="13"/>
    <col collapsed="false" customWidth="true" hidden="false" outlineLevel="0" max="15" min="15" style="0" width="13.29"/>
    <col collapsed="false" customWidth="true" hidden="false" outlineLevel="0" max="16" min="16" style="0" width="12.86"/>
    <col collapsed="false" customWidth="true" hidden="false" outlineLevel="0" max="17" min="17" style="0" width="15.57"/>
    <col collapsed="false" customWidth="true" hidden="false" outlineLevel="0" max="18" min="18" style="0" width="21"/>
    <col collapsed="false" customWidth="true" hidden="false" outlineLevel="0" max="19" min="19" style="0" width="27.29"/>
    <col collapsed="false" customWidth="true" hidden="false" outlineLevel="0" max="20" min="20" style="0" width="39.14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F2" s="4"/>
      <c r="G2" s="5"/>
      <c r="H2" s="5"/>
      <c r="I2" s="5"/>
      <c r="J2" s="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3.5" hidden="false" customHeight="true" outlineLevel="0" collapsed="false">
      <c r="A3" s="68"/>
      <c r="B3" s="69"/>
      <c r="C3" s="5" t="s">
        <v>548</v>
      </c>
      <c r="D3" s="71"/>
      <c r="E3" s="71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3.5" hidden="false" customHeight="true" outlineLevel="0" collapsed="false">
      <c r="A4" s="68"/>
      <c r="B4" s="69"/>
      <c r="C4" s="5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customFormat="false" ht="13.5" hidden="false" customHeight="true" outlineLevel="0" collapsed="false">
      <c r="A7" s="68"/>
      <c r="B7" s="69"/>
      <c r="C7" s="5" t="s">
        <v>548</v>
      </c>
      <c r="D7" s="71"/>
      <c r="E7" s="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customFormat="false" ht="13.5" hidden="false" customHeight="true" outlineLevel="0" collapsed="false">
      <c r="A8" s="68"/>
      <c r="B8" s="69"/>
      <c r="C8" s="5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N10" s="4"/>
      <c r="O10" s="4"/>
      <c r="P10" s="4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5" t="s">
        <v>548</v>
      </c>
      <c r="D11" s="71"/>
      <c r="E11" s="71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customFormat="false" ht="13.5" hidden="false" customHeight="true" outlineLevel="0" collapsed="false">
      <c r="A12" s="68"/>
      <c r="B12" s="69"/>
      <c r="C12" s="5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customFormat="false" ht="13.5" hidden="false" customHeight="true" outlineLevel="0" collapsed="false">
      <c r="A15" s="68"/>
      <c r="B15" s="69"/>
      <c r="C15" s="5" t="s">
        <v>548</v>
      </c>
      <c r="D15" s="71"/>
      <c r="E15" s="71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customFormat="false" ht="13.5" hidden="false" customHeight="true" outlineLevel="0" collapsed="false">
      <c r="A16" s="68"/>
      <c r="B16" s="69"/>
      <c r="C16" s="5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 t="n">
        <v>46051</v>
      </c>
      <c r="E18" s="72" t="n">
        <v>0.625</v>
      </c>
      <c r="F18" s="79" t="n">
        <v>411</v>
      </c>
      <c r="G18" s="79" t="n">
        <v>176</v>
      </c>
      <c r="H18" s="79" t="n">
        <v>147</v>
      </c>
      <c r="I18" s="79" t="n">
        <v>65</v>
      </c>
      <c r="J18" s="79" t="n">
        <v>23</v>
      </c>
      <c r="K18" s="5" t="n">
        <v>2</v>
      </c>
      <c r="L18" s="5" t="n">
        <v>128</v>
      </c>
      <c r="M18" s="5" t="n">
        <v>46</v>
      </c>
      <c r="N18" s="5" t="n">
        <v>4</v>
      </c>
      <c r="O18" s="5" t="n">
        <v>143</v>
      </c>
      <c r="P18" s="5" t="n">
        <v>0</v>
      </c>
      <c r="Q18" s="5" t="n">
        <v>44</v>
      </c>
      <c r="R18" s="5" t="n">
        <v>12</v>
      </c>
      <c r="S18" s="5" t="n">
        <v>9</v>
      </c>
      <c r="T18" s="5" t="n">
        <v>4</v>
      </c>
      <c r="U18" s="5" t="n">
        <v>17</v>
      </c>
      <c r="V18" s="5" t="n">
        <v>2</v>
      </c>
    </row>
    <row r="19" customFormat="false" ht="13.5" hidden="false" customHeight="true" outlineLevel="0" collapsed="false">
      <c r="A19" s="68"/>
      <c r="B19" s="69"/>
      <c r="C19" s="5" t="s">
        <v>548</v>
      </c>
      <c r="D19" s="71"/>
      <c r="E19" s="71"/>
      <c r="F19" s="4" t="n">
        <v>257</v>
      </c>
      <c r="G19" s="4" t="n">
        <v>75</v>
      </c>
      <c r="H19" s="4" t="n">
        <v>119</v>
      </c>
      <c r="I19" s="4" t="n">
        <v>54</v>
      </c>
      <c r="J19" s="4" t="n">
        <v>9</v>
      </c>
      <c r="K19" s="5" t="n">
        <v>2</v>
      </c>
      <c r="L19" s="5" t="n">
        <v>73</v>
      </c>
      <c r="M19" s="5" t="n">
        <v>0</v>
      </c>
      <c r="N19" s="5" t="n">
        <v>4</v>
      </c>
      <c r="O19" s="5" t="n">
        <v>114</v>
      </c>
      <c r="P19" s="5" t="n">
        <v>1</v>
      </c>
      <c r="Q19" s="5" t="n">
        <v>37</v>
      </c>
      <c r="R19" s="5" t="n">
        <v>9</v>
      </c>
      <c r="S19" s="5" t="n">
        <v>8</v>
      </c>
      <c r="T19" s="5" t="n">
        <v>4</v>
      </c>
      <c r="U19" s="5" t="n">
        <v>3</v>
      </c>
      <c r="V19" s="5" t="n">
        <v>2</v>
      </c>
    </row>
    <row r="20" customFormat="false" ht="13.5" hidden="false" customHeight="true" outlineLevel="0" collapsed="false">
      <c r="A20" s="68"/>
      <c r="B20" s="69"/>
      <c r="C20" s="5" t="s">
        <v>549</v>
      </c>
      <c r="D20" s="71"/>
      <c r="E20" s="71"/>
      <c r="F20" s="73" t="n">
        <f aca="false">IFERROR((F19-F18)/F18,"")</f>
        <v>-0.374695863746959</v>
      </c>
      <c r="G20" s="73" t="n">
        <f aca="false">IFERROR((G19-G18)/G18,"")</f>
        <v>-0.573863636363636</v>
      </c>
      <c r="H20" s="73" t="n">
        <f aca="false">IFERROR((H19-H18)/H18,"")</f>
        <v>-0.19047619047619</v>
      </c>
      <c r="I20" s="73" t="n">
        <f aca="false">IFERROR((I19-I18)/I18,"")</f>
        <v>-0.169230769230769</v>
      </c>
      <c r="J20" s="73" t="n">
        <f aca="false">IFERROR((J19-J18)/J18,"")</f>
        <v>-0.608695652173913</v>
      </c>
      <c r="K20" s="73" t="n">
        <f aca="false">IFERROR((K19-K18)/K18,"")</f>
        <v>0</v>
      </c>
      <c r="L20" s="73" t="n">
        <f aca="false">IFERROR((L19-L18)/L18,"")</f>
        <v>-0.4296875</v>
      </c>
      <c r="M20" s="73" t="n">
        <f aca="false">IFERROR((M19-M18)/M18,"")</f>
        <v>-1</v>
      </c>
      <c r="N20" s="39" t="n">
        <f aca="false">IFERROR((N19-N18)/N18,"")</f>
        <v>0</v>
      </c>
      <c r="O20" s="39" t="n">
        <f aca="false">IFERROR((O19-O18)/O18,"")</f>
        <v>-0.202797202797203</v>
      </c>
      <c r="P20" s="39" t="str">
        <f aca="false">IFERROR((P19-P18)/P18,"")</f>
        <v/>
      </c>
      <c r="Q20" s="73" t="n">
        <f aca="false">IFERROR((Q19-Q18)/Q18,"")</f>
        <v>-0.159090909090909</v>
      </c>
      <c r="R20" s="73" t="n">
        <f aca="false">IFERROR((R19-R18)/R18,"")</f>
        <v>-0.25</v>
      </c>
      <c r="S20" s="73" t="n">
        <f aca="false">IFERROR((S19-S18)/S18,"")</f>
        <v>-0.111111111111111</v>
      </c>
      <c r="T20" s="73" t="n">
        <f aca="false">IFERROR((T19-T18)/T18,"")</f>
        <v>0</v>
      </c>
      <c r="U20" s="73" t="n">
        <f aca="false">IFERROR((U19-U18)/U18,"")</f>
        <v>-0.823529411764706</v>
      </c>
      <c r="V20" s="74" t="n">
        <f aca="false">IFERROR((V19-V18)/V18,"")</f>
        <v>0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8.42650508953458</v>
      </c>
      <c r="G21" s="76" t="n">
        <f aca="false">IFERROR(SQRT(2*(G19-G18)^2/(G19+G18)),"")</f>
        <v>9.01570122208453</v>
      </c>
      <c r="H21" s="76" t="n">
        <f aca="false">IFERROR(SQRT(2*(H19-H18)^2/(H19+H18)),"")</f>
        <v>2.42790791466754</v>
      </c>
      <c r="I21" s="76" t="n">
        <f aca="false">IFERROR(SQRT(2*(I19-I18)^2/(I19+I18)),"")</f>
        <v>1.42604819181476</v>
      </c>
      <c r="J21" s="76" t="n">
        <f aca="false">IFERROR(SQRT(2*(J19-J18)^2/(J19+J18)),"")</f>
        <v>3.5</v>
      </c>
      <c r="K21" s="76" t="n">
        <f aca="false">IFERROR(SQRT(2*(K19-K18)^2/(K19+K18)),"")</f>
        <v>0</v>
      </c>
      <c r="L21" s="76" t="n">
        <f aca="false">IFERROR(SQRT(2*(L19-L18)^2/(L19+L18)),"")</f>
        <v>5.48630134859198</v>
      </c>
      <c r="M21" s="76" t="n">
        <f aca="false">IFERROR(SQRT(2*(M19-M18)^2/(M19+M18)),"")</f>
        <v>9.59166304662544</v>
      </c>
      <c r="N21" s="77" t="n">
        <f aca="false">IFERROR(SQRT(2*(N19-N18)^2/(N19+N18)),"")</f>
        <v>0</v>
      </c>
      <c r="O21" s="77" t="n">
        <f aca="false">IFERROR(SQRT(2*(O19-O18)^2/(O19+O18)),"")</f>
        <v>2.55827033006914</v>
      </c>
      <c r="P21" s="77" t="n">
        <f aca="false">IFERROR(SQRT(2*(P19-P18)^2/(P19+P18)),"")</f>
        <v>1.4142135623731</v>
      </c>
      <c r="Q21" s="76" t="n">
        <f aca="false">IFERROR(SQRT(2*(Q19-Q18)^2/(Q19+Q18)),"")</f>
        <v>1.09994388184574</v>
      </c>
      <c r="R21" s="76" t="n">
        <f aca="false">IFERROR(SQRT(2*(R19-R18)^2/(R19+R18)),"")</f>
        <v>0.925820099772551</v>
      </c>
      <c r="S21" s="76" t="n">
        <f aca="false">IFERROR(SQRT(2*(S19-S18)^2/(S19+S18)),"")</f>
        <v>0.342997170285018</v>
      </c>
      <c r="T21" s="76" t="n">
        <f aca="false">IFERROR(SQRT(2*(T19-T18)^2/(T19+T18)),"")</f>
        <v>0</v>
      </c>
      <c r="U21" s="76" t="n">
        <f aca="false">IFERROR(SQRT(2*(U19-U18)^2/(U19+U18)),"")</f>
        <v>4.42718872423573</v>
      </c>
      <c r="V21" s="78" t="n">
        <f aca="false">IFERROR(SQRT(2*(V19-V18)^2/(V19+V18)),"")</f>
        <v>0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 t="n">
        <v>46050</v>
      </c>
      <c r="E22" s="72" t="n">
        <v>0.625</v>
      </c>
      <c r="F22" s="79" t="n">
        <v>220</v>
      </c>
      <c r="G22" s="79" t="n">
        <v>110</v>
      </c>
      <c r="H22" s="79" t="n">
        <v>94</v>
      </c>
      <c r="I22" s="79" t="n">
        <v>13</v>
      </c>
      <c r="J22" s="79" t="n">
        <v>3</v>
      </c>
      <c r="K22" s="5" t="n">
        <v>1</v>
      </c>
      <c r="L22" s="5" t="n">
        <v>103</v>
      </c>
      <c r="M22" s="5" t="n">
        <v>6</v>
      </c>
      <c r="N22" s="5" t="n">
        <v>7</v>
      </c>
      <c r="O22" s="5" t="n">
        <v>82</v>
      </c>
      <c r="P22" s="5" t="n">
        <v>5</v>
      </c>
      <c r="Q22" s="5" t="n">
        <v>7</v>
      </c>
      <c r="R22" s="5" t="n">
        <v>1</v>
      </c>
      <c r="S22" s="5" t="n">
        <v>5</v>
      </c>
      <c r="T22" s="5" t="n">
        <v>1</v>
      </c>
      <c r="U22" s="5" t="n">
        <v>0</v>
      </c>
      <c r="V22" s="5" t="n">
        <v>2</v>
      </c>
    </row>
    <row r="23" customFormat="false" ht="13.5" hidden="false" customHeight="true" outlineLevel="0" collapsed="false">
      <c r="A23" s="68"/>
      <c r="B23" s="69"/>
      <c r="C23" s="5" t="s">
        <v>548</v>
      </c>
      <c r="D23" s="71"/>
      <c r="E23" s="71"/>
      <c r="F23" s="4" t="n">
        <v>157</v>
      </c>
      <c r="G23" s="4" t="n">
        <v>100</v>
      </c>
      <c r="H23" s="4" t="n">
        <v>41</v>
      </c>
      <c r="I23" s="4" t="n">
        <v>13</v>
      </c>
      <c r="J23" s="4" t="n">
        <v>3</v>
      </c>
      <c r="K23" s="5" t="n">
        <v>1</v>
      </c>
      <c r="L23" s="5" t="n">
        <v>93</v>
      </c>
      <c r="M23" s="5" t="n">
        <v>6</v>
      </c>
      <c r="N23" s="5" t="n">
        <v>9</v>
      </c>
      <c r="O23" s="5" t="n">
        <v>28</v>
      </c>
      <c r="P23" s="5" t="n">
        <v>4</v>
      </c>
      <c r="Q23" s="5" t="n">
        <v>7</v>
      </c>
      <c r="R23" s="5" t="n">
        <v>2</v>
      </c>
      <c r="S23" s="5" t="n">
        <v>4</v>
      </c>
      <c r="T23" s="5" t="n">
        <v>1</v>
      </c>
      <c r="U23" s="5" t="n">
        <v>0</v>
      </c>
      <c r="V23" s="5" t="n">
        <v>2</v>
      </c>
    </row>
    <row r="24" customFormat="false" ht="13.5" hidden="false" customHeight="true" outlineLevel="0" collapsed="false">
      <c r="A24" s="68"/>
      <c r="B24" s="69"/>
      <c r="C24" s="5" t="s">
        <v>549</v>
      </c>
      <c r="D24" s="71"/>
      <c r="E24" s="71"/>
      <c r="F24" s="73" t="n">
        <f aca="false">IFERROR((F23-F22)/F22,"")</f>
        <v>-0.286363636363636</v>
      </c>
      <c r="G24" s="73" t="n">
        <f aca="false">IFERROR((G23-G22)/G22,"")</f>
        <v>-0.0909090909090909</v>
      </c>
      <c r="H24" s="73" t="n">
        <f aca="false">IFERROR((H23-H22)/H22,"")</f>
        <v>-0.563829787234043</v>
      </c>
      <c r="I24" s="73" t="n">
        <f aca="false">IFERROR((I23-I22)/I22,"")</f>
        <v>0</v>
      </c>
      <c r="J24" s="73" t="n">
        <f aca="false">IFERROR((J23-J22)/J22,"")</f>
        <v>0</v>
      </c>
      <c r="K24" s="73" t="n">
        <f aca="false">IFERROR((K23-K22)/K22,"")</f>
        <v>0</v>
      </c>
      <c r="L24" s="73" t="n">
        <f aca="false">IFERROR((L23-L22)/L22,"")</f>
        <v>-0.0970873786407767</v>
      </c>
      <c r="M24" s="73" t="n">
        <f aca="false">IFERROR((M23-M22)/M22,"")</f>
        <v>0</v>
      </c>
      <c r="N24" s="39" t="n">
        <f aca="false">IFERROR((N23-N22)/N22,"")</f>
        <v>0.285714285714286</v>
      </c>
      <c r="O24" s="39" t="n">
        <f aca="false">IFERROR((O23-O22)/O22,"")</f>
        <v>-0.658536585365854</v>
      </c>
      <c r="P24" s="39" t="n">
        <f aca="false">IFERROR((P23-P22)/P22,"")</f>
        <v>-0.2</v>
      </c>
      <c r="Q24" s="73" t="n">
        <f aca="false">IFERROR((Q23-Q22)/Q22,"")</f>
        <v>0</v>
      </c>
      <c r="R24" s="73" t="n">
        <f aca="false">IFERROR((R23-R22)/R22,"")</f>
        <v>1</v>
      </c>
      <c r="S24" s="73" t="n">
        <f aca="false">IFERROR((S23-S22)/S22,"")</f>
        <v>-0.2</v>
      </c>
      <c r="T24" s="73" t="n">
        <f aca="false">IFERROR((T23-T22)/T22,"")</f>
        <v>0</v>
      </c>
      <c r="U24" s="73" t="str">
        <f aca="false">IFERROR((U23-U22)/U22,"")</f>
        <v/>
      </c>
      <c r="V24" s="74" t="n">
        <f aca="false">IFERROR((V23-V22)/V22,"")</f>
        <v>0</v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n">
        <f aca="false">IFERROR(SQRT(2*(F23-F22)^2/(F23+F22)),"")</f>
        <v>4.58864935659415</v>
      </c>
      <c r="G25" s="76" t="n">
        <f aca="false">IFERROR(SQRT(2*(G23-G22)^2/(G23+G22)),"")</f>
        <v>0.975900072948533</v>
      </c>
      <c r="H25" s="76" t="n">
        <f aca="false">IFERROR(SQRT(2*(H23-H22)^2/(H23+H22)),"")</f>
        <v>6.45095456617196</v>
      </c>
      <c r="I25" s="76" t="n">
        <f aca="false">IFERROR(SQRT(2*(I23-I22)^2/(I23+I22)),"")</f>
        <v>0</v>
      </c>
      <c r="J25" s="76" t="n">
        <f aca="false">IFERROR(SQRT(2*(J23-J22)^2/(J23+J22)),"")</f>
        <v>0</v>
      </c>
      <c r="K25" s="76" t="n">
        <f aca="false">IFERROR(SQRT(2*(K23-K22)^2/(K23+K22)),"")</f>
        <v>0</v>
      </c>
      <c r="L25" s="76" t="n">
        <f aca="false">IFERROR(SQRT(2*(L23-L22)^2/(L23+L22)),"")</f>
        <v>1.01015254455221</v>
      </c>
      <c r="M25" s="76" t="n">
        <f aca="false">IFERROR(SQRT(2*(M23-M22)^2/(M23+M22)),"")</f>
        <v>0</v>
      </c>
      <c r="N25" s="77" t="n">
        <f aca="false">IFERROR(SQRT(2*(N23-N22)^2/(N23+N22)),"")</f>
        <v>0.707106781186548</v>
      </c>
      <c r="O25" s="77" t="n">
        <f aca="false">IFERROR(SQRT(2*(O23-O22)^2/(O23+O22)),"")</f>
        <v>7.28135851460301</v>
      </c>
      <c r="P25" s="77" t="n">
        <f aca="false">IFERROR(SQRT(2*(P23-P22)^2/(P23+P22)),"")</f>
        <v>0.471404520791032</v>
      </c>
      <c r="Q25" s="76" t="n">
        <f aca="false">IFERROR(SQRT(2*(Q23-Q22)^2/(Q23+Q22)),"")</f>
        <v>0</v>
      </c>
      <c r="R25" s="76" t="n">
        <f aca="false">IFERROR(SQRT(2*(R23-R22)^2/(R23+R22)),"")</f>
        <v>0.816496580927726</v>
      </c>
      <c r="S25" s="76" t="n">
        <f aca="false">IFERROR(SQRT(2*(S23-S22)^2/(S23+S22)),"")</f>
        <v>0.471404520791032</v>
      </c>
      <c r="T25" s="76" t="n">
        <f aca="false">IFERROR(SQRT(2*(T23-T22)^2/(T23+T22)),"")</f>
        <v>0</v>
      </c>
      <c r="U25" s="76" t="str">
        <f aca="false">IFERROR(SQRT(2*(U23-U22)^2/(U23+U22)),"")</f>
        <v/>
      </c>
      <c r="V25" s="78" t="n">
        <f aca="false">IFERROR(SQRT(2*(V23-V22)^2/(V23+V22)),"")</f>
        <v>0</v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N26" s="4"/>
      <c r="O26" s="4"/>
      <c r="P26" s="4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5" t="s">
        <v>548</v>
      </c>
      <c r="D27" s="81"/>
      <c r="E27" s="8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3.5" hidden="false" customHeight="true" outlineLevel="0" collapsed="false">
      <c r="A28" s="68"/>
      <c r="B28" s="69"/>
      <c r="C28" s="5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71" t="n">
        <v>46050</v>
      </c>
      <c r="E30" s="72" t="n">
        <v>0.333333333333333</v>
      </c>
      <c r="F30" s="79" t="n">
        <v>457</v>
      </c>
      <c r="G30" s="79" t="n">
        <v>78</v>
      </c>
      <c r="H30" s="79" t="n">
        <v>180</v>
      </c>
      <c r="I30" s="79" t="n">
        <v>110</v>
      </c>
      <c r="J30" s="79" t="n">
        <v>89</v>
      </c>
      <c r="K30" s="5" t="n">
        <v>26</v>
      </c>
      <c r="L30" s="5" t="n">
        <v>48</v>
      </c>
      <c r="M30" s="5" t="n">
        <v>4</v>
      </c>
      <c r="N30" s="5" t="n">
        <v>26</v>
      </c>
      <c r="O30" s="5" t="n">
        <v>113</v>
      </c>
      <c r="P30" s="5" t="n">
        <v>41</v>
      </c>
      <c r="Q30" s="5" t="n">
        <v>5</v>
      </c>
      <c r="R30" s="5" t="n">
        <v>89</v>
      </c>
      <c r="S30" s="5" t="n">
        <v>16</v>
      </c>
      <c r="T30" s="5" t="n">
        <v>22</v>
      </c>
      <c r="U30" s="5" t="n">
        <v>53</v>
      </c>
      <c r="V30" s="5" t="n">
        <v>14</v>
      </c>
    </row>
    <row r="31" customFormat="false" ht="13.5" hidden="false" customHeight="true" outlineLevel="0" collapsed="false">
      <c r="A31" s="68"/>
      <c r="B31" s="69"/>
      <c r="C31" s="5" t="s">
        <v>548</v>
      </c>
      <c r="D31" s="71"/>
      <c r="E31" s="71"/>
      <c r="F31" s="4" t="n">
        <v>297</v>
      </c>
      <c r="G31" s="4" t="n">
        <v>80</v>
      </c>
      <c r="H31" s="4" t="n">
        <v>20</v>
      </c>
      <c r="I31" s="4" t="n">
        <v>109</v>
      </c>
      <c r="J31" s="4" t="n">
        <v>88</v>
      </c>
      <c r="K31" s="5" t="n">
        <v>21</v>
      </c>
      <c r="L31" s="5" t="n">
        <v>52</v>
      </c>
      <c r="M31" s="5" t="n">
        <v>7</v>
      </c>
      <c r="N31" s="5" t="n">
        <v>4</v>
      </c>
      <c r="O31" s="5" t="n">
        <v>12</v>
      </c>
      <c r="P31" s="5" t="n">
        <v>4</v>
      </c>
      <c r="Q31" s="5" t="n">
        <v>6</v>
      </c>
      <c r="R31" s="5" t="n">
        <v>84</v>
      </c>
      <c r="S31" s="5" t="n">
        <v>19</v>
      </c>
      <c r="T31" s="5" t="n">
        <v>21</v>
      </c>
      <c r="U31" s="5" t="n">
        <v>51</v>
      </c>
      <c r="V31" s="5" t="n">
        <v>16</v>
      </c>
    </row>
    <row r="32" customFormat="false" ht="13.5" hidden="false" customHeight="true" outlineLevel="0" collapsed="false">
      <c r="A32" s="68"/>
      <c r="B32" s="69"/>
      <c r="C32" s="5" t="s">
        <v>549</v>
      </c>
      <c r="D32" s="71"/>
      <c r="E32" s="71"/>
      <c r="F32" s="73" t="n">
        <f aca="false">IFERROR((F31-F30)/F30,"")</f>
        <v>-0.350109409190372</v>
      </c>
      <c r="G32" s="73" t="n">
        <f aca="false">IFERROR((G31-G30)/G30,"")</f>
        <v>0.0256410256410256</v>
      </c>
      <c r="H32" s="73" t="n">
        <f aca="false">IFERROR((H31-H30)/H30,"")</f>
        <v>-0.888888888888889</v>
      </c>
      <c r="I32" s="73" t="n">
        <f aca="false">IFERROR((I31-I30)/I30,"")</f>
        <v>-0.00909090909090909</v>
      </c>
      <c r="J32" s="73" t="n">
        <f aca="false">IFERROR((J31-J30)/J30,"")</f>
        <v>-0.0112359550561798</v>
      </c>
      <c r="K32" s="73" t="n">
        <f aca="false">IFERROR((K31-K30)/K30,"")</f>
        <v>-0.192307692307692</v>
      </c>
      <c r="L32" s="73" t="n">
        <f aca="false">IFERROR((L31-L30)/L30,"")</f>
        <v>0.0833333333333333</v>
      </c>
      <c r="M32" s="73" t="n">
        <f aca="false">IFERROR((M31-M30)/M30,"")</f>
        <v>0.75</v>
      </c>
      <c r="N32" s="39" t="n">
        <f aca="false">IFERROR((N31-N30)/N30,"")</f>
        <v>-0.846153846153846</v>
      </c>
      <c r="O32" s="39" t="n">
        <f aca="false">IFERROR((O31-O30)/O30,"")</f>
        <v>-0.893805309734513</v>
      </c>
      <c r="P32" s="39" t="n">
        <f aca="false">IFERROR((P31-P30)/P30,"")</f>
        <v>-0.902439024390244</v>
      </c>
      <c r="Q32" s="73" t="n">
        <f aca="false">IFERROR((Q31-Q30)/Q30,"")</f>
        <v>0.2</v>
      </c>
      <c r="R32" s="73" t="n">
        <f aca="false">IFERROR((R31-R30)/R30,"")</f>
        <v>-0.0561797752808989</v>
      </c>
      <c r="S32" s="73" t="n">
        <f aca="false">IFERROR((S31-S30)/S30,"")</f>
        <v>0.1875</v>
      </c>
      <c r="T32" s="73" t="n">
        <f aca="false">IFERROR((T31-T30)/T30,"")</f>
        <v>-0.0454545454545455</v>
      </c>
      <c r="U32" s="73" t="n">
        <f aca="false">IFERROR((U31-U30)/U30,"")</f>
        <v>-0.0377358490566038</v>
      </c>
      <c r="V32" s="74" t="n">
        <f aca="false">IFERROR((V31-V30)/V30,"")</f>
        <v>0.142857142857143</v>
      </c>
    </row>
    <row r="33" customFormat="false" ht="13.5" hidden="false" customHeight="true" outlineLevel="0" collapsed="false">
      <c r="A33" s="68"/>
      <c r="B33" s="69"/>
      <c r="C33" s="75" t="s">
        <v>550</v>
      </c>
      <c r="D33" s="71"/>
      <c r="E33" s="71"/>
      <c r="F33" s="76" t="n">
        <f aca="false">IFERROR(SQRT(2*(F31-F30)^2/(F31+F30)),"")</f>
        <v>8.24041924199368</v>
      </c>
      <c r="G33" s="76" t="n">
        <f aca="false">IFERROR(SQRT(2*(G31-G30)^2/(G31+G30)),"")</f>
        <v>0.225017580185205</v>
      </c>
      <c r="H33" s="76" t="n">
        <f aca="false">IFERROR(SQRT(2*(H31-H30)^2/(H31+H30)),"")</f>
        <v>16</v>
      </c>
      <c r="I33" s="76" t="n">
        <f aca="false">IFERROR(SQRT(2*(I31-I30)^2/(I31+I30)),"")</f>
        <v>0.0955636965134993</v>
      </c>
      <c r="J33" s="76" t="n">
        <f aca="false">IFERROR(SQRT(2*(J31-J30)^2/(J31+J30)),"")</f>
        <v>0.106298800690547</v>
      </c>
      <c r="K33" s="76" t="n">
        <f aca="false">IFERROR(SQRT(2*(K31-K30)^2/(K31+K30)),"")</f>
        <v>1.03142124625879</v>
      </c>
      <c r="L33" s="76" t="n">
        <f aca="false">IFERROR(SQRT(2*(L31-L30)^2/(L31+L30)),"")</f>
        <v>0.565685424949238</v>
      </c>
      <c r="M33" s="76" t="n">
        <f aca="false">IFERROR(SQRT(2*(M31-M30)^2/(M31+M30)),"")</f>
        <v>1.27920429813366</v>
      </c>
      <c r="N33" s="77" t="n">
        <f aca="false">IFERROR(SQRT(2*(N31-N30)^2/(N31+N30)),"")</f>
        <v>5.68037557443754</v>
      </c>
      <c r="O33" s="77" t="n">
        <f aca="false">IFERROR(SQRT(2*(O31-O30)^2/(O31+O30)),"")</f>
        <v>12.7756017470803</v>
      </c>
      <c r="P33" s="77" t="n">
        <f aca="false">IFERROR(SQRT(2*(P31-P30)^2/(P31+P30)),"")</f>
        <v>7.800284895082</v>
      </c>
      <c r="Q33" s="76" t="n">
        <f aca="false">IFERROR(SQRT(2*(Q31-Q30)^2/(Q31+Q30)),"")</f>
        <v>0.426401432711221</v>
      </c>
      <c r="R33" s="76" t="n">
        <f aca="false">IFERROR(SQRT(2*(R31-R30)^2/(R31+R30)),"")</f>
        <v>0.53760333057047</v>
      </c>
      <c r="S33" s="76" t="n">
        <f aca="false">IFERROR(SQRT(2*(S31-S30)^2/(S31+S30)),"")</f>
        <v>0.717137165600636</v>
      </c>
      <c r="T33" s="76" t="n">
        <f aca="false">IFERROR(SQRT(2*(T31-T30)^2/(T31+T30)),"")</f>
        <v>0.215665546406877</v>
      </c>
      <c r="U33" s="76" t="n">
        <f aca="false">IFERROR(SQRT(2*(U31-U30)^2/(U31+U30)),"")</f>
        <v>0.277350098112615</v>
      </c>
      <c r="V33" s="78" t="n">
        <f aca="false">IFERROR(SQRT(2*(V31-V30)^2/(V31+V30)),"")</f>
        <v>0.516397779494322</v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 t="n">
        <v>46056</v>
      </c>
      <c r="E34" s="72" t="n">
        <v>0.34375</v>
      </c>
      <c r="F34" s="79" t="n">
        <v>194</v>
      </c>
      <c r="G34" s="79" t="n">
        <v>59</v>
      </c>
      <c r="H34" s="79" t="n">
        <v>40</v>
      </c>
      <c r="I34" s="79" t="n">
        <v>55</v>
      </c>
      <c r="J34" s="79" t="n">
        <v>40</v>
      </c>
      <c r="K34" s="5" t="n">
        <v>30</v>
      </c>
      <c r="L34" s="5" t="n">
        <v>28</v>
      </c>
      <c r="M34" s="5" t="n">
        <v>1</v>
      </c>
      <c r="N34" s="5" t="n">
        <v>5</v>
      </c>
      <c r="O34" s="5" t="n">
        <v>19</v>
      </c>
      <c r="P34" s="5" t="n">
        <v>16</v>
      </c>
      <c r="Q34" s="5" t="n">
        <v>1</v>
      </c>
      <c r="R34" s="5" t="n">
        <v>34</v>
      </c>
      <c r="S34" s="5" t="n">
        <v>20</v>
      </c>
      <c r="T34" s="5" t="n">
        <v>14</v>
      </c>
      <c r="U34" s="5" t="n">
        <v>17</v>
      </c>
      <c r="V34" s="5" t="n">
        <v>9</v>
      </c>
    </row>
    <row r="35" customFormat="false" ht="13.5" hidden="false" customHeight="true" outlineLevel="0" collapsed="false">
      <c r="A35" s="68"/>
      <c r="B35" s="69"/>
      <c r="C35" s="5" t="s">
        <v>548</v>
      </c>
      <c r="D35" s="71"/>
      <c r="E35" s="71"/>
      <c r="F35" s="5" t="n">
        <v>229</v>
      </c>
      <c r="G35" s="5" t="n">
        <v>64</v>
      </c>
      <c r="H35" s="5" t="n">
        <v>55</v>
      </c>
      <c r="I35" s="5" t="n">
        <v>71</v>
      </c>
      <c r="J35" s="5" t="n">
        <v>39</v>
      </c>
      <c r="K35" s="5" t="n">
        <v>32</v>
      </c>
      <c r="L35" s="5" t="n">
        <v>31</v>
      </c>
      <c r="M35" s="5" t="n">
        <v>1</v>
      </c>
      <c r="N35" s="5" t="n">
        <v>7</v>
      </c>
      <c r="O35" s="5" t="n">
        <v>22</v>
      </c>
      <c r="P35" s="5" t="n">
        <v>26</v>
      </c>
      <c r="Q35" s="5" t="n">
        <v>1</v>
      </c>
      <c r="R35" s="5" t="n">
        <v>47</v>
      </c>
      <c r="S35" s="5" t="n">
        <v>23</v>
      </c>
      <c r="T35" s="5" t="n">
        <v>13</v>
      </c>
      <c r="U35" s="5" t="n">
        <v>17</v>
      </c>
      <c r="V35" s="5" t="n">
        <v>9</v>
      </c>
    </row>
    <row r="36" customFormat="false" ht="13.5" hidden="false" customHeight="true" outlineLevel="0" collapsed="false">
      <c r="A36" s="68"/>
      <c r="B36" s="69"/>
      <c r="C36" s="5" t="s">
        <v>549</v>
      </c>
      <c r="D36" s="71"/>
      <c r="E36" s="71"/>
      <c r="F36" s="73" t="n">
        <f aca="false">IFERROR((F35-F34)/F34,"")</f>
        <v>0.180412371134021</v>
      </c>
      <c r="G36" s="73" t="n">
        <f aca="false">IFERROR((G35-G34)/G34,"")</f>
        <v>0.0847457627118644</v>
      </c>
      <c r="H36" s="73" t="n">
        <f aca="false">IFERROR((H35-H34)/H34,"")</f>
        <v>0.375</v>
      </c>
      <c r="I36" s="73" t="n">
        <f aca="false">IFERROR((I35-I34)/I34,"")</f>
        <v>0.290909090909091</v>
      </c>
      <c r="J36" s="73" t="n">
        <f aca="false">IFERROR((J35-J34)/J34,"")</f>
        <v>-0.025</v>
      </c>
      <c r="K36" s="73" t="n">
        <f aca="false">IFERROR((K35-K34)/K34,"")</f>
        <v>0.0666666666666667</v>
      </c>
      <c r="L36" s="73" t="n">
        <f aca="false">IFERROR((L35-L34)/L34,"")</f>
        <v>0.107142857142857</v>
      </c>
      <c r="M36" s="73" t="n">
        <f aca="false">IFERROR((M35-M34)/M34,"")</f>
        <v>0</v>
      </c>
      <c r="N36" s="39" t="n">
        <f aca="false">IFERROR((N35-N34)/N34,"")</f>
        <v>0.4</v>
      </c>
      <c r="O36" s="39" t="n">
        <f aca="false">IFERROR((O35-O34)/O34,"")</f>
        <v>0.157894736842105</v>
      </c>
      <c r="P36" s="39" t="n">
        <f aca="false">IFERROR((P35-P34)/P34,"")</f>
        <v>0.625</v>
      </c>
      <c r="Q36" s="73" t="n">
        <f aca="false">IFERROR((Q35-Q34)/Q34,"")</f>
        <v>0</v>
      </c>
      <c r="R36" s="73" t="n">
        <f aca="false">IFERROR((R35-R34)/R34,"")</f>
        <v>0.382352941176471</v>
      </c>
      <c r="S36" s="73" t="n">
        <f aca="false">IFERROR((S35-S34)/S34,"")</f>
        <v>0.15</v>
      </c>
      <c r="T36" s="73" t="n">
        <f aca="false">IFERROR((T35-T34)/T34,"")</f>
        <v>-0.0714285714285714</v>
      </c>
      <c r="U36" s="73" t="n">
        <f aca="false">IFERROR((U35-U34)/U34,"")</f>
        <v>0</v>
      </c>
      <c r="V36" s="74" t="n">
        <f aca="false">IFERROR((V35-V34)/V34,"")</f>
        <v>0</v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n">
        <f aca="false">IFERROR(SQRT(2*(F35-F34)^2/(F35+F34)),"")</f>
        <v>2.40664957460385</v>
      </c>
      <c r="G37" s="76" t="n">
        <f aca="false">IFERROR(SQRT(2*(G35-G34)^2/(G35+G34)),"")</f>
        <v>0.637576713063338</v>
      </c>
      <c r="H37" s="76" t="n">
        <f aca="false">IFERROR(SQRT(2*(H35-H34)^2/(H35+H34)),"")</f>
        <v>2.17642875033004</v>
      </c>
      <c r="I37" s="76" t="n">
        <f aca="false">IFERROR(SQRT(2*(I35-I34)^2/(I35+I34)),"")</f>
        <v>2.01581052271588</v>
      </c>
      <c r="J37" s="76" t="n">
        <f aca="false">IFERROR(SQRT(2*(J35-J34)^2/(J35+J34)),"")</f>
        <v>0.159111456835146</v>
      </c>
      <c r="K37" s="76" t="n">
        <f aca="false">IFERROR(SQRT(2*(K35-K34)^2/(K35+K34)),"")</f>
        <v>0.35921060405355</v>
      </c>
      <c r="L37" s="76" t="n">
        <f aca="false">IFERROR(SQRT(2*(L35-L34)^2/(L35+L34)),"")</f>
        <v>0.552344770738994</v>
      </c>
      <c r="M37" s="76" t="n">
        <f aca="false">IFERROR(SQRT(2*(M35-M34)^2/(M35+M34)),"")</f>
        <v>0</v>
      </c>
      <c r="N37" s="77" t="n">
        <f aca="false">IFERROR(SQRT(2*(N35-N34)^2/(N35+N34)),"")</f>
        <v>0.816496580927726</v>
      </c>
      <c r="O37" s="77" t="n">
        <f aca="false">IFERROR(SQRT(2*(O35-O34)^2/(O35+O34)),"")</f>
        <v>0.662589156449079</v>
      </c>
      <c r="P37" s="77" t="n">
        <f aca="false">IFERROR(SQRT(2*(P35-P34)^2/(P35+P34)),"")</f>
        <v>2.18217890235992</v>
      </c>
      <c r="Q37" s="76" t="n">
        <f aca="false">IFERROR(SQRT(2*(Q35-Q34)^2/(Q35+Q34)),"")</f>
        <v>0</v>
      </c>
      <c r="R37" s="76" t="n">
        <f aca="false">IFERROR(SQRT(2*(R35-R34)^2/(R35+R34)),"")</f>
        <v>2.0427529234278</v>
      </c>
      <c r="S37" s="76" t="n">
        <f aca="false">IFERROR(SQRT(2*(S35-S34)^2/(S35+S34)),"")</f>
        <v>0.646996639220631</v>
      </c>
      <c r="T37" s="76" t="n">
        <f aca="false">IFERROR(SQRT(2*(T35-T34)^2/(T35+T34)),"")</f>
        <v>0.272165526975909</v>
      </c>
      <c r="U37" s="76" t="n">
        <f aca="false">IFERROR(SQRT(2*(U35-U34)^2/(U35+U34)),"")</f>
        <v>0</v>
      </c>
      <c r="V37" s="78" t="n">
        <f aca="false">IFERROR(SQRT(2*(V35-V34)^2/(V35+V34)),"")</f>
        <v>0</v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3.5" hidden="false" customHeight="true" outlineLevel="0" collapsed="false">
      <c r="A39" s="68"/>
      <c r="B39" s="69"/>
      <c r="C39" s="5" t="s">
        <v>548</v>
      </c>
      <c r="D39" s="71"/>
      <c r="E39" s="7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customFormat="false" ht="13.5" hidden="false" customHeight="true" outlineLevel="0" collapsed="false">
      <c r="A40" s="68"/>
      <c r="B40" s="69"/>
      <c r="C40" s="5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customFormat="false" ht="13.5" hidden="false" customHeight="true" outlineLevel="0" collapsed="false">
      <c r="A43" s="68"/>
      <c r="B43" s="69"/>
      <c r="C43" s="5" t="s">
        <v>548</v>
      </c>
      <c r="D43" s="71"/>
      <c r="E43" s="7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3.5" hidden="false" customHeight="true" outlineLevel="0" collapsed="false">
      <c r="A44" s="68"/>
      <c r="B44" s="69"/>
      <c r="C44" s="5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3.5" hidden="false" customHeight="true" outlineLevel="0" collapsed="false">
      <c r="A47" s="68"/>
      <c r="B47" s="69"/>
      <c r="C47" s="5" t="s">
        <v>548</v>
      </c>
      <c r="D47" s="71"/>
      <c r="E47" s="7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3.5" hidden="false" customHeight="true" outlineLevel="0" collapsed="false">
      <c r="A48" s="68"/>
      <c r="B48" s="69"/>
      <c r="C48" s="5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3.5" hidden="false" customHeight="true" outlineLevel="0" collapsed="false">
      <c r="A51" s="68"/>
      <c r="B51" s="69"/>
      <c r="C51" s="5" t="s">
        <v>548</v>
      </c>
      <c r="D51" s="71"/>
      <c r="E51" s="7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3.5" hidden="false" customHeight="true" outlineLevel="0" collapsed="false">
      <c r="A52" s="68"/>
      <c r="B52" s="69"/>
      <c r="C52" s="5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N54" s="4"/>
      <c r="O54" s="4"/>
      <c r="P54" s="4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5" t="s">
        <v>548</v>
      </c>
      <c r="D55" s="81"/>
      <c r="E55" s="81"/>
      <c r="F55" s="5"/>
      <c r="G55" s="5"/>
      <c r="H55" s="5"/>
      <c r="I55" s="5"/>
      <c r="J55" s="5"/>
      <c r="K55" s="5"/>
      <c r="L55" s="5"/>
      <c r="M55" s="5"/>
      <c r="N55" s="4"/>
      <c r="O55" s="4"/>
      <c r="P55" s="4"/>
      <c r="Q55" s="5"/>
      <c r="R55" s="5"/>
      <c r="S55" s="5"/>
      <c r="T55" s="5"/>
      <c r="U55" s="5"/>
      <c r="V55" s="82"/>
    </row>
    <row r="56" customFormat="false" ht="13.5" hidden="false" customHeight="true" outlineLevel="0" collapsed="false">
      <c r="A56" s="68"/>
      <c r="B56" s="69"/>
      <c r="C56" s="5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N58" s="4"/>
      <c r="O58" s="4"/>
      <c r="P58" s="4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5" t="s">
        <v>548</v>
      </c>
      <c r="D59" s="81"/>
      <c r="E59" s="81"/>
      <c r="F59" s="5"/>
      <c r="G59" s="5"/>
      <c r="H59" s="5"/>
      <c r="I59" s="5"/>
      <c r="J59" s="5"/>
      <c r="K59" s="5"/>
      <c r="L59" s="5"/>
      <c r="M59" s="5"/>
      <c r="N59" s="4"/>
      <c r="O59" s="4"/>
      <c r="P59" s="4"/>
      <c r="Q59" s="5"/>
      <c r="R59" s="5"/>
      <c r="S59" s="5"/>
      <c r="T59" s="5"/>
      <c r="U59" s="5"/>
      <c r="V59" s="82"/>
    </row>
    <row r="60" customFormat="false" ht="13.5" hidden="false" customHeight="true" outlineLevel="0" collapsed="false">
      <c r="A60" s="68"/>
      <c r="B60" s="69"/>
      <c r="C60" s="5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N62" s="4"/>
      <c r="O62" s="4"/>
      <c r="P62" s="4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5" t="s">
        <v>548</v>
      </c>
      <c r="D63" s="81"/>
      <c r="E63" s="81"/>
      <c r="F63" s="5"/>
      <c r="G63" s="5"/>
      <c r="H63" s="5"/>
      <c r="I63" s="5"/>
      <c r="J63" s="5"/>
      <c r="K63" s="5"/>
      <c r="L63" s="5"/>
      <c r="M63" s="5"/>
      <c r="N63" s="4"/>
      <c r="O63" s="4"/>
      <c r="P63" s="4"/>
      <c r="Q63" s="5"/>
      <c r="R63" s="5"/>
      <c r="S63" s="5"/>
      <c r="T63" s="5"/>
      <c r="U63" s="5"/>
      <c r="V63" s="82"/>
    </row>
    <row r="64" customFormat="false" ht="13.5" hidden="false" customHeight="true" outlineLevel="0" collapsed="false">
      <c r="A64" s="68"/>
      <c r="B64" s="69"/>
      <c r="C64" s="5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N66" s="4"/>
      <c r="O66" s="4"/>
      <c r="P66" s="4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5" t="s">
        <v>548</v>
      </c>
      <c r="D67" s="81"/>
      <c r="E67" s="81"/>
      <c r="F67" s="5"/>
      <c r="G67" s="5"/>
      <c r="H67" s="5"/>
      <c r="I67" s="5"/>
      <c r="J67" s="5"/>
      <c r="K67" s="5"/>
      <c r="L67" s="5"/>
      <c r="M67" s="5"/>
      <c r="N67" s="4"/>
      <c r="O67" s="4"/>
      <c r="P67" s="4"/>
      <c r="Q67" s="5"/>
      <c r="R67" s="5"/>
      <c r="S67" s="5"/>
      <c r="T67" s="5"/>
      <c r="U67" s="5"/>
      <c r="V67" s="82"/>
    </row>
    <row r="68" customFormat="false" ht="13.5" hidden="false" customHeight="true" outlineLevel="0" collapsed="false">
      <c r="A68" s="68"/>
      <c r="B68" s="69"/>
      <c r="C68" s="5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3.5" hidden="false" customHeight="true" outlineLevel="0" collapsed="false">
      <c r="A71" s="68"/>
      <c r="B71" s="69"/>
      <c r="C71" s="5" t="s">
        <v>548</v>
      </c>
      <c r="D71" s="71"/>
      <c r="E71" s="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3.5" hidden="false" customHeight="true" outlineLevel="0" collapsed="false">
      <c r="A72" s="68"/>
      <c r="B72" s="69"/>
      <c r="C72" s="5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71" t="n">
        <v>46049</v>
      </c>
      <c r="E74" s="72" t="n">
        <v>0.625</v>
      </c>
      <c r="F74" s="79" t="n">
        <v>245</v>
      </c>
      <c r="G74" s="79" t="n">
        <v>101</v>
      </c>
      <c r="H74" s="79" t="n">
        <v>132</v>
      </c>
      <c r="I74" s="79" t="n">
        <v>3</v>
      </c>
      <c r="J74" s="79" t="n">
        <v>9</v>
      </c>
      <c r="K74" s="5" t="n">
        <v>9</v>
      </c>
      <c r="L74" s="5" t="n">
        <v>91</v>
      </c>
      <c r="M74" s="5" t="n">
        <v>1</v>
      </c>
      <c r="N74" s="5" t="n">
        <v>2</v>
      </c>
      <c r="O74" s="5" t="n">
        <v>130</v>
      </c>
      <c r="P74" s="5" t="n">
        <v>0</v>
      </c>
      <c r="Q74" s="5" t="n">
        <v>1</v>
      </c>
      <c r="R74" s="5" t="n">
        <v>1</v>
      </c>
      <c r="S74" s="5" t="n">
        <v>1</v>
      </c>
      <c r="T74" s="5" t="n">
        <v>1</v>
      </c>
      <c r="U74" s="5" t="n">
        <v>0</v>
      </c>
      <c r="V74" s="5" t="n">
        <v>8</v>
      </c>
    </row>
    <row r="75" customFormat="false" ht="13.5" hidden="false" customHeight="true" outlineLevel="0" collapsed="false">
      <c r="A75" s="68"/>
      <c r="B75" s="69"/>
      <c r="C75" s="5" t="s">
        <v>548</v>
      </c>
      <c r="D75" s="71"/>
      <c r="E75" s="71"/>
      <c r="F75" s="5" t="n">
        <v>82</v>
      </c>
      <c r="G75" s="5" t="n">
        <v>55</v>
      </c>
      <c r="H75" s="5" t="n">
        <v>16</v>
      </c>
      <c r="I75" s="5" t="n">
        <v>2</v>
      </c>
      <c r="J75" s="5" t="n">
        <v>9</v>
      </c>
      <c r="K75" s="5" t="n">
        <v>5</v>
      </c>
      <c r="L75" s="5" t="n">
        <v>49</v>
      </c>
      <c r="M75" s="5" t="n">
        <v>1</v>
      </c>
      <c r="N75" s="5" t="n">
        <v>1</v>
      </c>
      <c r="O75" s="5" t="n">
        <v>15</v>
      </c>
      <c r="P75" s="5" t="n">
        <v>0</v>
      </c>
      <c r="Q75" s="5" t="n">
        <v>1</v>
      </c>
      <c r="R75" s="5" t="n">
        <v>1</v>
      </c>
      <c r="S75" s="5" t="n">
        <v>0</v>
      </c>
      <c r="T75" s="5" t="n">
        <v>1</v>
      </c>
      <c r="U75" s="5" t="n">
        <v>0</v>
      </c>
      <c r="V75" s="5" t="n">
        <v>8</v>
      </c>
    </row>
    <row r="76" customFormat="false" ht="13.5" hidden="false" customHeight="true" outlineLevel="0" collapsed="false">
      <c r="A76" s="68"/>
      <c r="B76" s="69"/>
      <c r="C76" s="5" t="s">
        <v>549</v>
      </c>
      <c r="D76" s="71"/>
      <c r="E76" s="71"/>
      <c r="F76" s="73" t="n">
        <f aca="false">IFERROR((F75-F74)/F74,"")</f>
        <v>-0.66530612244898</v>
      </c>
      <c r="G76" s="73" t="n">
        <f aca="false">IFERROR((G75-G74)/G74,"")</f>
        <v>-0.455445544554455</v>
      </c>
      <c r="H76" s="73" t="n">
        <f aca="false">IFERROR((H75-H74)/H74,"")</f>
        <v>-0.878787878787879</v>
      </c>
      <c r="I76" s="73" t="n">
        <f aca="false">IFERROR((I75-I74)/I74,"")</f>
        <v>-0.333333333333333</v>
      </c>
      <c r="J76" s="73" t="n">
        <f aca="false">IFERROR((J75-J74)/J74,"")</f>
        <v>0</v>
      </c>
      <c r="K76" s="73" t="n">
        <f aca="false">IFERROR((K75-K74)/K74,"")</f>
        <v>-0.444444444444444</v>
      </c>
      <c r="L76" s="73" t="n">
        <f aca="false">IFERROR((L75-L74)/L74,"")</f>
        <v>-0.461538461538462</v>
      </c>
      <c r="M76" s="73" t="n">
        <f aca="false">IFERROR((M75-M74)/M74,"")</f>
        <v>0</v>
      </c>
      <c r="N76" s="39" t="n">
        <f aca="false">IFERROR((N75-N74)/N74,"")</f>
        <v>-0.5</v>
      </c>
      <c r="O76" s="39" t="n">
        <f aca="false">IFERROR((O75-O74)/O74,"")</f>
        <v>-0.884615384615385</v>
      </c>
      <c r="P76" s="39" t="str">
        <f aca="false">IFERROR((P75-P74)/P74,"")</f>
        <v/>
      </c>
      <c r="Q76" s="73" t="n">
        <f aca="false">IFERROR((Q75-Q74)/Q74,"")</f>
        <v>0</v>
      </c>
      <c r="R76" s="73" t="n">
        <f aca="false">IFERROR((R75-R74)/R74,"")</f>
        <v>0</v>
      </c>
      <c r="S76" s="73" t="n">
        <f aca="false">IFERROR((S75-S74)/S74,"")</f>
        <v>-1</v>
      </c>
      <c r="T76" s="73" t="n">
        <f aca="false">IFERROR((T75-T74)/T74,"")</f>
        <v>0</v>
      </c>
      <c r="U76" s="73" t="str">
        <f aca="false">IFERROR((U75-U74)/U74,"")</f>
        <v/>
      </c>
      <c r="V76" s="74" t="n">
        <f aca="false">IFERROR((V75-V74)/V74,"")</f>
        <v>0</v>
      </c>
    </row>
    <row r="77" customFormat="false" ht="13.5" hidden="false" customHeight="true" outlineLevel="0" collapsed="false">
      <c r="A77" s="68"/>
      <c r="B77" s="69"/>
      <c r="C77" s="75" t="s">
        <v>550</v>
      </c>
      <c r="D77" s="71"/>
      <c r="E77" s="71"/>
      <c r="F77" s="76" t="n">
        <f aca="false">IFERROR(SQRT(2*(F75-F74)^2/(F75+F74)),"")</f>
        <v>12.7476087581941</v>
      </c>
      <c r="G77" s="76" t="n">
        <f aca="false">IFERROR(SQRT(2*(G75-G74)^2/(G75+G74)),"")</f>
        <v>5.20847435706514</v>
      </c>
      <c r="H77" s="76" t="n">
        <f aca="false">IFERROR(SQRT(2*(H75-H74)^2/(H75+H74)),"")</f>
        <v>13.484726094283</v>
      </c>
      <c r="I77" s="76" t="n">
        <f aca="false">IFERROR(SQRT(2*(I75-I74)^2/(I75+I74)),"")</f>
        <v>0.632455532033676</v>
      </c>
      <c r="J77" s="76" t="n">
        <f aca="false">IFERROR(SQRT(2*(J75-J74)^2/(J75+J74)),"")</f>
        <v>0</v>
      </c>
      <c r="K77" s="76" t="n">
        <f aca="false">IFERROR(SQRT(2*(K75-K74)^2/(K75+K74)),"")</f>
        <v>1.51185789203691</v>
      </c>
      <c r="L77" s="76" t="n">
        <f aca="false">IFERROR(SQRT(2*(L75-L74)^2/(L75+L74)),"")</f>
        <v>5.01996015920445</v>
      </c>
      <c r="M77" s="76" t="n">
        <f aca="false">IFERROR(SQRT(2*(M75-M74)^2/(M75+M74)),"")</f>
        <v>0</v>
      </c>
      <c r="N77" s="83" t="n">
        <f aca="false">IFERROR(SQRT(2*(N75-N74)^2/(N75+N74)),"")</f>
        <v>0.816496580927726</v>
      </c>
      <c r="O77" s="83" t="n">
        <f aca="false">IFERROR(SQRT(2*(O75-O74)^2/(O75+O74)),"")</f>
        <v>13.5060650488382</v>
      </c>
      <c r="P77" s="83" t="str">
        <f aca="false">IFERROR(SQRT(2*(P75-P74)^2/(P75+P74)),"")</f>
        <v/>
      </c>
      <c r="Q77" s="76" t="n">
        <f aca="false">IFERROR(SQRT(2*(Q75-Q74)^2/(Q75+Q74)),"")</f>
        <v>0</v>
      </c>
      <c r="R77" s="76" t="n">
        <f aca="false">IFERROR(SQRT(2*(R75-R74)^2/(R75+R74)),"")</f>
        <v>0</v>
      </c>
      <c r="S77" s="76" t="n">
        <f aca="false">IFERROR(SQRT(2*(S75-S74)^2/(S75+S74)),"")</f>
        <v>1.4142135623731</v>
      </c>
      <c r="T77" s="76" t="n">
        <f aca="false">IFERROR(SQRT(2*(T75-T74)^2/(T75+T74)),"")</f>
        <v>0</v>
      </c>
      <c r="U77" s="76" t="str">
        <f aca="false">IFERROR(SQRT(2*(U75-U74)^2/(U75+U74)),"")</f>
        <v/>
      </c>
      <c r="V77" s="78" t="n">
        <f aca="false">IFERROR(SQRT(2*(V75-V74)^2/(V75+V74)),"")</f>
        <v>0</v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71" t="n">
        <v>46049</v>
      </c>
      <c r="E78" s="72" t="n">
        <v>0.645833333333333</v>
      </c>
      <c r="F78" s="70" t="n">
        <v>466</v>
      </c>
      <c r="G78" s="70" t="n">
        <v>215</v>
      </c>
      <c r="H78" s="70" t="n">
        <v>205</v>
      </c>
      <c r="I78" s="70" t="n">
        <v>28</v>
      </c>
      <c r="J78" s="70" t="n">
        <v>18</v>
      </c>
      <c r="K78" s="5" t="n">
        <v>3</v>
      </c>
      <c r="L78" s="5" t="n">
        <v>208</v>
      </c>
      <c r="M78" s="5" t="n">
        <v>4</v>
      </c>
      <c r="N78" s="5" t="n">
        <v>20</v>
      </c>
      <c r="O78" s="5" t="n">
        <v>184</v>
      </c>
      <c r="P78" s="5" t="n">
        <v>1</v>
      </c>
      <c r="Q78" s="5" t="n">
        <v>4</v>
      </c>
      <c r="R78" s="5" t="n">
        <f aca="false">SUM(R74:R77)</f>
        <v>2</v>
      </c>
      <c r="S78" s="5" t="n">
        <v>24</v>
      </c>
      <c r="T78" s="5" t="n">
        <v>10</v>
      </c>
      <c r="U78" s="5" t="n">
        <f aca="false">SUM(U74:U77)</f>
        <v>0</v>
      </c>
      <c r="V78" s="5" t="n">
        <v>8</v>
      </c>
    </row>
    <row r="79" customFormat="false" ht="13.5" hidden="false" customHeight="true" outlineLevel="0" collapsed="false">
      <c r="A79" s="68"/>
      <c r="B79" s="69"/>
      <c r="C79" s="5" t="s">
        <v>548</v>
      </c>
      <c r="D79" s="71"/>
      <c r="E79" s="71"/>
      <c r="F79" s="5" t="n">
        <v>439</v>
      </c>
      <c r="G79" s="5" t="n">
        <v>207</v>
      </c>
      <c r="H79" s="5" t="n">
        <v>189</v>
      </c>
      <c r="I79" s="5" t="n">
        <v>34</v>
      </c>
      <c r="J79" s="5" t="n">
        <v>9</v>
      </c>
      <c r="K79" s="5" t="n">
        <v>4</v>
      </c>
      <c r="L79" s="5" t="n">
        <v>199</v>
      </c>
      <c r="M79" s="5" t="n">
        <v>4</v>
      </c>
      <c r="N79" s="5" t="n">
        <v>18</v>
      </c>
      <c r="O79" s="5" t="n">
        <v>170</v>
      </c>
      <c r="P79" s="5" t="n">
        <v>1</v>
      </c>
      <c r="Q79" s="5" t="n">
        <v>5</v>
      </c>
      <c r="R79" s="5" t="n">
        <v>2</v>
      </c>
      <c r="S79" s="5" t="n">
        <v>27</v>
      </c>
      <c r="T79" s="5" t="n">
        <v>5</v>
      </c>
      <c r="U79" s="5" t="n">
        <f aca="false">SUM(U75:U78)</f>
        <v>0</v>
      </c>
      <c r="V79" s="5" t="n">
        <v>4</v>
      </c>
    </row>
    <row r="80" customFormat="false" ht="13.5" hidden="false" customHeight="true" outlineLevel="0" collapsed="false">
      <c r="A80" s="68"/>
      <c r="B80" s="69"/>
      <c r="C80" s="5" t="s">
        <v>549</v>
      </c>
      <c r="D80" s="71"/>
      <c r="E80" s="71"/>
      <c r="F80" s="73" t="n">
        <f aca="false">IFERROR((F79-F78)/F78,"")</f>
        <v>-0.0579399141630901</v>
      </c>
      <c r="G80" s="73" t="n">
        <f aca="false">IFERROR((G79-G78)/G78,"")</f>
        <v>-0.0372093023255814</v>
      </c>
      <c r="H80" s="73" t="n">
        <f aca="false">IFERROR((H79-H78)/H78,"")</f>
        <v>-0.0780487804878049</v>
      </c>
      <c r="I80" s="73" t="n">
        <f aca="false">IFERROR((I79-I78)/I78,"")</f>
        <v>0.214285714285714</v>
      </c>
      <c r="J80" s="73" t="n">
        <f aca="false">IFERROR((J79-J78)/J78,"")</f>
        <v>-0.5</v>
      </c>
      <c r="K80" s="73" t="n">
        <f aca="false">IFERROR((K79-K78)/K78,"")</f>
        <v>0.333333333333333</v>
      </c>
      <c r="L80" s="73" t="n">
        <f aca="false">IFERROR((L79-L78)/L78,"")</f>
        <v>-0.0432692307692308</v>
      </c>
      <c r="M80" s="73" t="n">
        <f aca="false">IFERROR((M79-M78)/M78,"")</f>
        <v>0</v>
      </c>
      <c r="N80" s="39" t="n">
        <f aca="false">IFERROR((N79-N78)/N78,"")</f>
        <v>-0.1</v>
      </c>
      <c r="O80" s="39" t="n">
        <f aca="false">IFERROR((O79-O78)/O78,"")</f>
        <v>-0.0760869565217391</v>
      </c>
      <c r="P80" s="39" t="n">
        <f aca="false">IFERROR((P79-P78)/P78,"")</f>
        <v>0</v>
      </c>
      <c r="Q80" s="73" t="n">
        <f aca="false">IFERROR((Q79-Q78)/Q78,"")</f>
        <v>0.25</v>
      </c>
      <c r="R80" s="73" t="n">
        <f aca="false">IFERROR((R79-R78)/R78,"")</f>
        <v>0</v>
      </c>
      <c r="S80" s="73" t="n">
        <f aca="false">IFERROR((S79-S78)/S78,"")</f>
        <v>0.125</v>
      </c>
      <c r="T80" s="73" t="n">
        <f aca="false">IFERROR((T79-T78)/T78,"")</f>
        <v>-0.5</v>
      </c>
      <c r="U80" s="73" t="str">
        <f aca="false">IFERROR((U79-U78)/U78,"")</f>
        <v/>
      </c>
      <c r="V80" s="74" t="n">
        <f aca="false">IFERROR((V79-V78)/V78,"")</f>
        <v>-0.5</v>
      </c>
    </row>
    <row r="81" customFormat="false" ht="13.5" hidden="false" customHeight="true" outlineLevel="0" collapsed="false">
      <c r="A81" s="68"/>
      <c r="B81" s="69"/>
      <c r="C81" s="75" t="s">
        <v>550</v>
      </c>
      <c r="D81" s="71"/>
      <c r="E81" s="71"/>
      <c r="F81" s="76" t="n">
        <f aca="false">IFERROR(SQRT(2*(F79-F78)^2/(F79+F78)),"")</f>
        <v>1.26927133575012</v>
      </c>
      <c r="G81" s="76" t="n">
        <f aca="false">IFERROR(SQRT(2*(G79-G78)^2/(G79+G78)),"")</f>
        <v>0.550742712657211</v>
      </c>
      <c r="H81" s="76" t="n">
        <f aca="false">IFERROR(SQRT(2*(H79-H78)^2/(H79+H78)),"")</f>
        <v>1.13995279980655</v>
      </c>
      <c r="I81" s="76" t="n">
        <f aca="false">IFERROR(SQRT(2*(I79-I78)^2/(I79+I78)),"")</f>
        <v>1.07763181216065</v>
      </c>
      <c r="J81" s="76" t="n">
        <f aca="false">IFERROR(SQRT(2*(J79-J78)^2/(J79+J78)),"")</f>
        <v>2.44948974278318</v>
      </c>
      <c r="K81" s="76" t="n">
        <f aca="false">IFERROR(SQRT(2*(K79-K78)^2/(K79+K78)),"")</f>
        <v>0.534522483824849</v>
      </c>
      <c r="L81" s="76" t="n">
        <f aca="false">IFERROR(SQRT(2*(L79-L78)^2/(L79+L78)),"")</f>
        <v>0.630899673509504</v>
      </c>
      <c r="M81" s="76" t="n">
        <f aca="false">IFERROR(SQRT(2*(M79-M78)^2/(M79+M78)),"")</f>
        <v>0</v>
      </c>
      <c r="N81" s="83" t="n">
        <f aca="false">IFERROR(SQRT(2*(N79-N78)^2/(N79+N78)),"")</f>
        <v>0.458831467741124</v>
      </c>
      <c r="O81" s="83" t="n">
        <f aca="false">IFERROR(SQRT(2*(O79-O78)^2/(O79+O78)),"")</f>
        <v>1.05230443920396</v>
      </c>
      <c r="P81" s="83" t="n">
        <f aca="false">IFERROR(SQRT(2*(P79-P78)^2/(P79+P78)),"")</f>
        <v>0</v>
      </c>
      <c r="Q81" s="76" t="n">
        <f aca="false">IFERROR(SQRT(2*(Q79-Q78)^2/(Q79+Q78)),"")</f>
        <v>0.471404520791032</v>
      </c>
      <c r="R81" s="76" t="n">
        <f aca="false">IFERROR(SQRT(2*(R79-R78)^2/(R79+R78)),"")</f>
        <v>0</v>
      </c>
      <c r="S81" s="76" t="n">
        <f aca="false">IFERROR(SQRT(2*(S79-S78)^2/(S79+S78)),"")</f>
        <v>0.594088525786005</v>
      </c>
      <c r="T81" s="76" t="n">
        <f aca="false">IFERROR(SQRT(2*(T79-T78)^2/(T79+T78)),"")</f>
        <v>1.82574185835055</v>
      </c>
      <c r="U81" s="76" t="str">
        <f aca="false">IFERROR(SQRT(2*(U79-U78)^2/(U79+U78)),"")</f>
        <v/>
      </c>
      <c r="V81" s="78" t="n">
        <f aca="false">IFERROR(SQRT(2*(V79-V78)^2/(V79+V78)),"")</f>
        <v>1.63299316185545</v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N82" s="4"/>
      <c r="O82" s="4"/>
      <c r="P82" s="4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5" t="s">
        <v>548</v>
      </c>
      <c r="D83" s="81"/>
      <c r="E83" s="81"/>
      <c r="F83" s="5"/>
      <c r="G83" s="5"/>
      <c r="H83" s="5"/>
      <c r="I83" s="5"/>
      <c r="J83" s="5"/>
      <c r="K83" s="5"/>
      <c r="L83" s="5"/>
      <c r="M83" s="5"/>
      <c r="N83" s="4"/>
      <c r="O83" s="4"/>
      <c r="P83" s="4"/>
      <c r="Q83" s="5"/>
      <c r="R83" s="5"/>
      <c r="S83" s="5"/>
      <c r="T83" s="5"/>
      <c r="U83" s="5"/>
      <c r="V83" s="82"/>
    </row>
    <row r="84" customFormat="false" ht="13.5" hidden="false" customHeight="true" outlineLevel="0" collapsed="false">
      <c r="A84" s="68"/>
      <c r="B84" s="69"/>
      <c r="C84" s="5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N86" s="4"/>
      <c r="O86" s="4"/>
      <c r="P86" s="4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5" t="s">
        <v>548</v>
      </c>
      <c r="D87" s="81"/>
      <c r="E87" s="81"/>
      <c r="F87" s="5"/>
      <c r="G87" s="5"/>
      <c r="H87" s="5"/>
      <c r="I87" s="5"/>
      <c r="J87" s="5"/>
      <c r="K87" s="5"/>
      <c r="L87" s="5"/>
      <c r="M87" s="5"/>
      <c r="N87" s="4"/>
      <c r="O87" s="4"/>
      <c r="P87" s="4"/>
      <c r="Q87" s="5"/>
      <c r="R87" s="5"/>
      <c r="S87" s="5"/>
      <c r="T87" s="5"/>
      <c r="U87" s="5"/>
      <c r="V87" s="82"/>
    </row>
    <row r="88" customFormat="false" ht="13.5" hidden="false" customHeight="true" outlineLevel="0" collapsed="false">
      <c r="A88" s="68"/>
      <c r="B88" s="69"/>
      <c r="C88" s="5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N90" s="4"/>
      <c r="O90" s="4"/>
      <c r="P90" s="4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5" t="s">
        <v>548</v>
      </c>
      <c r="D91" s="81"/>
      <c r="E91" s="81"/>
      <c r="F91" s="5"/>
      <c r="G91" s="5"/>
      <c r="H91" s="5"/>
      <c r="I91" s="5"/>
      <c r="J91" s="5"/>
      <c r="K91" s="5"/>
      <c r="L91" s="5"/>
      <c r="M91" s="5"/>
      <c r="N91" s="4"/>
      <c r="O91" s="4"/>
      <c r="P91" s="4"/>
      <c r="Q91" s="5"/>
      <c r="R91" s="5"/>
      <c r="S91" s="5"/>
      <c r="T91" s="5"/>
      <c r="U91" s="5"/>
      <c r="V91" s="82"/>
    </row>
    <row r="92" customFormat="false" ht="13.5" hidden="false" customHeight="true" outlineLevel="0" collapsed="false">
      <c r="A92" s="68"/>
      <c r="B92" s="69"/>
      <c r="C92" s="5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N94" s="4"/>
      <c r="O94" s="4"/>
      <c r="P94" s="4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5" t="s">
        <v>548</v>
      </c>
      <c r="D95" s="81"/>
      <c r="E95" s="81"/>
      <c r="F95" s="5"/>
      <c r="G95" s="5"/>
      <c r="H95" s="5"/>
      <c r="I95" s="5"/>
      <c r="J95" s="5"/>
      <c r="K95" s="5"/>
      <c r="L95" s="5"/>
      <c r="M95" s="5"/>
      <c r="N95" s="4"/>
      <c r="O95" s="4"/>
      <c r="P95" s="4"/>
      <c r="Q95" s="5"/>
      <c r="R95" s="5"/>
      <c r="S95" s="5"/>
      <c r="T95" s="5"/>
      <c r="U95" s="5"/>
      <c r="V95" s="82"/>
    </row>
    <row r="96" customFormat="false" ht="13.5" hidden="false" customHeight="true" outlineLevel="0" collapsed="false">
      <c r="A96" s="68"/>
      <c r="B96" s="69"/>
      <c r="C96" s="5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N98" s="4"/>
      <c r="O98" s="4"/>
      <c r="P98" s="4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5" t="s">
        <v>548</v>
      </c>
      <c r="D99" s="81"/>
      <c r="E99" s="81"/>
      <c r="F99" s="5"/>
      <c r="G99" s="5"/>
      <c r="H99" s="5"/>
      <c r="I99" s="5"/>
      <c r="J99" s="5"/>
      <c r="K99" s="5"/>
      <c r="L99" s="5"/>
      <c r="M99" s="5"/>
      <c r="N99" s="4"/>
      <c r="O99" s="4"/>
      <c r="P99" s="4"/>
      <c r="Q99" s="5"/>
      <c r="R99" s="5"/>
      <c r="S99" s="5"/>
      <c r="T99" s="5"/>
      <c r="U99" s="5"/>
      <c r="V99" s="82"/>
    </row>
    <row r="100" customFormat="false" ht="13.5" hidden="false" customHeight="true" outlineLevel="0" collapsed="false">
      <c r="A100" s="68"/>
      <c r="B100" s="69"/>
      <c r="C100" s="5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N102" s="4"/>
      <c r="O102" s="4"/>
      <c r="P102" s="4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5" t="s">
        <v>548</v>
      </c>
      <c r="D103" s="81"/>
      <c r="E103" s="81"/>
      <c r="F103" s="5"/>
      <c r="G103" s="5"/>
      <c r="H103" s="5"/>
      <c r="I103" s="5"/>
      <c r="J103" s="5"/>
      <c r="K103" s="5"/>
      <c r="L103" s="5"/>
      <c r="M103" s="5"/>
      <c r="N103" s="4"/>
      <c r="O103" s="4"/>
      <c r="P103" s="4"/>
      <c r="Q103" s="5"/>
      <c r="R103" s="5"/>
      <c r="S103" s="5"/>
      <c r="T103" s="5"/>
      <c r="U103" s="5"/>
      <c r="V103" s="82"/>
    </row>
    <row r="104" customFormat="false" ht="13.5" hidden="false" customHeight="true" outlineLevel="0" collapsed="false">
      <c r="A104" s="68"/>
      <c r="B104" s="69"/>
      <c r="C104" s="5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N106" s="4"/>
      <c r="O106" s="4"/>
      <c r="P106" s="4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5" t="s">
        <v>548</v>
      </c>
      <c r="D107" s="81"/>
      <c r="E107" s="81"/>
      <c r="F107" s="5"/>
      <c r="G107" s="5"/>
      <c r="H107" s="5"/>
      <c r="I107" s="5"/>
      <c r="J107" s="5"/>
      <c r="K107" s="5"/>
      <c r="L107" s="5"/>
      <c r="M107" s="5"/>
      <c r="N107" s="4"/>
      <c r="O107" s="4"/>
      <c r="P107" s="4"/>
      <c r="Q107" s="5"/>
      <c r="R107" s="5"/>
      <c r="S107" s="5"/>
      <c r="T107" s="5"/>
      <c r="U107" s="5"/>
      <c r="V107" s="82"/>
    </row>
    <row r="108" customFormat="false" ht="13.5" hidden="false" customHeight="true" outlineLevel="0" collapsed="false">
      <c r="A108" s="68"/>
      <c r="B108" s="69"/>
      <c r="C108" s="5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/>
      <c r="E110" s="7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customFormat="false" ht="13.5" hidden="false" customHeight="true" outlineLevel="0" collapsed="false">
      <c r="A111" s="68"/>
      <c r="B111" s="69"/>
      <c r="C111" s="5" t="s">
        <v>548</v>
      </c>
      <c r="D111" s="71"/>
      <c r="E111" s="71"/>
      <c r="F111" s="5"/>
      <c r="G111" s="5"/>
      <c r="H111" s="5"/>
      <c r="I111" s="5"/>
      <c r="J111" s="5"/>
      <c r="K111" s="5"/>
      <c r="L111" s="5"/>
      <c r="M111" s="5"/>
      <c r="N111" s="4"/>
      <c r="O111" s="4"/>
      <c r="P111" s="4"/>
      <c r="Q111" s="5"/>
      <c r="R111" s="5"/>
      <c r="S111" s="5"/>
      <c r="T111" s="5"/>
      <c r="U111" s="5"/>
      <c r="V111" s="82"/>
    </row>
    <row r="112" customFormat="false" ht="13.5" hidden="false" customHeight="true" outlineLevel="0" collapsed="false">
      <c r="A112" s="68"/>
      <c r="B112" s="69"/>
      <c r="C112" s="5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3.5" hidden="false" customHeight="true" outlineLevel="0" collapsed="false">
      <c r="A115" s="68"/>
      <c r="B115" s="69"/>
      <c r="C115" s="5" t="s">
        <v>548</v>
      </c>
      <c r="D115" s="71"/>
      <c r="E115" s="71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customFormat="false" ht="13.5" hidden="false" customHeight="true" outlineLevel="0" collapsed="false">
      <c r="A116" s="68"/>
      <c r="B116" s="69"/>
      <c r="C116" s="5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N118" s="4"/>
      <c r="O118" s="4"/>
      <c r="P118" s="4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5" t="s">
        <v>548</v>
      </c>
      <c r="D119" s="81"/>
      <c r="E119" s="81"/>
      <c r="F119" s="5"/>
      <c r="G119" s="5"/>
      <c r="H119" s="5"/>
      <c r="I119" s="5"/>
      <c r="J119" s="5"/>
      <c r="K119" s="5"/>
      <c r="L119" s="5"/>
      <c r="M119" s="5"/>
      <c r="N119" s="4"/>
      <c r="O119" s="4"/>
      <c r="P119" s="4"/>
      <c r="Q119" s="5"/>
      <c r="R119" s="5"/>
      <c r="S119" s="5"/>
      <c r="T119" s="5"/>
      <c r="U119" s="5"/>
      <c r="V119" s="82"/>
    </row>
    <row r="120" customFormat="false" ht="13.5" hidden="false" customHeight="true" outlineLevel="0" collapsed="false">
      <c r="A120" s="68"/>
      <c r="B120" s="69"/>
      <c r="C120" s="5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N122" s="4"/>
      <c r="O122" s="4"/>
      <c r="P122" s="4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5" t="s">
        <v>548</v>
      </c>
      <c r="D123" s="81"/>
      <c r="E123" s="81"/>
      <c r="F123" s="5"/>
      <c r="G123" s="5"/>
      <c r="H123" s="5"/>
      <c r="I123" s="5"/>
      <c r="J123" s="5"/>
      <c r="K123" s="5"/>
      <c r="L123" s="5"/>
      <c r="M123" s="5"/>
      <c r="N123" s="4"/>
      <c r="O123" s="4"/>
      <c r="P123" s="4"/>
      <c r="Q123" s="5"/>
      <c r="R123" s="5"/>
      <c r="S123" s="5"/>
      <c r="T123" s="5"/>
      <c r="U123" s="5"/>
      <c r="V123" s="82"/>
    </row>
    <row r="124" customFormat="false" ht="13.5" hidden="false" customHeight="true" outlineLevel="0" collapsed="false">
      <c r="A124" s="68"/>
      <c r="B124" s="69"/>
      <c r="C124" s="5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N126" s="4"/>
      <c r="O126" s="4"/>
      <c r="P126" s="4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5" t="s">
        <v>548</v>
      </c>
      <c r="D127" s="81"/>
      <c r="E127" s="81"/>
      <c r="F127" s="5"/>
      <c r="G127" s="5"/>
      <c r="H127" s="5"/>
      <c r="I127" s="5"/>
      <c r="J127" s="5"/>
      <c r="K127" s="5"/>
      <c r="L127" s="5"/>
      <c r="M127" s="5"/>
      <c r="N127" s="4"/>
      <c r="O127" s="4"/>
      <c r="P127" s="4"/>
      <c r="Q127" s="5"/>
      <c r="R127" s="5"/>
      <c r="S127" s="5"/>
      <c r="T127" s="5"/>
      <c r="U127" s="5"/>
      <c r="V127" s="82"/>
    </row>
    <row r="128" customFormat="false" ht="13.5" hidden="false" customHeight="true" outlineLevel="0" collapsed="false">
      <c r="A128" s="68"/>
      <c r="B128" s="69"/>
      <c r="C128" s="5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N130" s="4"/>
      <c r="O130" s="4"/>
      <c r="P130" s="4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5" t="s">
        <v>548</v>
      </c>
      <c r="D131" s="81"/>
      <c r="E131" s="81"/>
      <c r="F131" s="5"/>
      <c r="G131" s="5"/>
      <c r="H131" s="5"/>
      <c r="I131" s="5"/>
      <c r="J131" s="5"/>
      <c r="K131" s="5"/>
      <c r="L131" s="5"/>
      <c r="M131" s="5"/>
      <c r="N131" s="4"/>
      <c r="O131" s="4"/>
      <c r="P131" s="4"/>
      <c r="Q131" s="5"/>
      <c r="R131" s="5"/>
      <c r="S131" s="5"/>
      <c r="T131" s="5"/>
      <c r="U131" s="5"/>
      <c r="V131" s="82"/>
    </row>
    <row r="132" customFormat="false" ht="13.5" hidden="false" customHeight="true" outlineLevel="0" collapsed="false">
      <c r="A132" s="68"/>
      <c r="B132" s="69"/>
      <c r="C132" s="5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N134" s="4"/>
      <c r="O134" s="4"/>
      <c r="P134" s="4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5" t="s">
        <v>548</v>
      </c>
      <c r="D135" s="81"/>
      <c r="E135" s="81"/>
      <c r="F135" s="5"/>
      <c r="G135" s="5"/>
      <c r="H135" s="5"/>
      <c r="I135" s="5"/>
      <c r="J135" s="5"/>
      <c r="K135" s="5"/>
      <c r="L135" s="5"/>
      <c r="M135" s="5"/>
      <c r="N135" s="4"/>
      <c r="O135" s="4"/>
      <c r="P135" s="4"/>
      <c r="Q135" s="5"/>
      <c r="R135" s="5"/>
      <c r="S135" s="5"/>
      <c r="T135" s="5"/>
      <c r="U135" s="5"/>
      <c r="V135" s="82"/>
    </row>
    <row r="136" customFormat="false" ht="13.5" hidden="false" customHeight="true" outlineLevel="0" collapsed="false">
      <c r="A136" s="68"/>
      <c r="B136" s="69"/>
      <c r="C136" s="5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N138" s="4"/>
      <c r="O138" s="4"/>
      <c r="P138" s="4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5" t="s">
        <v>548</v>
      </c>
      <c r="D139" s="86"/>
      <c r="E139" s="81"/>
      <c r="F139" s="5"/>
      <c r="G139" s="5"/>
      <c r="H139" s="5"/>
      <c r="I139" s="5"/>
      <c r="J139" s="5"/>
      <c r="K139" s="5"/>
      <c r="L139" s="5"/>
      <c r="M139" s="5"/>
      <c r="N139" s="4"/>
      <c r="O139" s="4"/>
      <c r="P139" s="4"/>
      <c r="Q139" s="5"/>
      <c r="R139" s="5"/>
      <c r="S139" s="5"/>
      <c r="T139" s="5"/>
      <c r="U139" s="5"/>
      <c r="V139" s="82"/>
    </row>
    <row r="140" customFormat="false" ht="13.5" hidden="false" customHeight="true" outlineLevel="0" collapsed="false">
      <c r="A140" s="68"/>
      <c r="B140" s="69"/>
      <c r="C140" s="5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N142" s="4"/>
      <c r="O142" s="4"/>
      <c r="P142" s="4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5" t="s">
        <v>548</v>
      </c>
      <c r="D143" s="86"/>
      <c r="E143" s="81"/>
      <c r="F143" s="5"/>
      <c r="G143" s="5"/>
      <c r="H143" s="5"/>
      <c r="I143" s="5"/>
      <c r="J143" s="5"/>
      <c r="K143" s="5"/>
      <c r="L143" s="5"/>
      <c r="M143" s="5"/>
      <c r="N143" s="4"/>
      <c r="O143" s="4"/>
      <c r="P143" s="4"/>
      <c r="Q143" s="5"/>
      <c r="R143" s="5"/>
      <c r="S143" s="5"/>
      <c r="T143" s="5"/>
      <c r="U143" s="5"/>
      <c r="V143" s="82"/>
    </row>
    <row r="144" customFormat="false" ht="13.5" hidden="false" customHeight="true" outlineLevel="0" collapsed="false">
      <c r="A144" s="68"/>
      <c r="B144" s="69"/>
      <c r="C144" s="5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N146" s="4"/>
      <c r="O146" s="4"/>
      <c r="P146" s="4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5" t="s">
        <v>548</v>
      </c>
      <c r="D147" s="86"/>
      <c r="E147" s="81"/>
      <c r="F147" s="5"/>
      <c r="G147" s="5"/>
      <c r="H147" s="5"/>
      <c r="I147" s="5"/>
      <c r="J147" s="5"/>
      <c r="K147" s="5"/>
      <c r="L147" s="5"/>
      <c r="M147" s="5"/>
      <c r="N147" s="4"/>
      <c r="O147" s="4"/>
      <c r="P147" s="4"/>
      <c r="Q147" s="5"/>
      <c r="R147" s="5"/>
      <c r="S147" s="5"/>
      <c r="T147" s="5"/>
      <c r="U147" s="5"/>
      <c r="V147" s="82"/>
    </row>
    <row r="148" customFormat="false" ht="13.5" hidden="false" customHeight="true" outlineLevel="0" collapsed="false">
      <c r="A148" s="68"/>
      <c r="B148" s="69"/>
      <c r="C148" s="5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3.5" hidden="false" customHeight="true" outlineLevel="0" collapsed="false">
      <c r="A151" s="68"/>
      <c r="B151" s="69"/>
      <c r="C151" s="5" t="s">
        <v>548</v>
      </c>
      <c r="D151" s="71"/>
      <c r="E151" s="71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customFormat="false" ht="13.5" hidden="false" customHeight="true" outlineLevel="0" collapsed="false">
      <c r="A152" s="68"/>
      <c r="B152" s="69"/>
      <c r="C152" s="5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3.5" hidden="false" customHeight="true" outlineLevel="0" collapsed="false">
      <c r="A155" s="68"/>
      <c r="B155" s="69"/>
      <c r="C155" s="5" t="s">
        <v>548</v>
      </c>
      <c r="D155" s="71"/>
      <c r="E155" s="71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3.5" hidden="false" customHeight="true" outlineLevel="0" collapsed="false">
      <c r="A156" s="68"/>
      <c r="B156" s="69"/>
      <c r="C156" s="5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N158" s="4"/>
      <c r="O158" s="4"/>
      <c r="P158" s="4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5" t="s">
        <v>548</v>
      </c>
      <c r="D159" s="81"/>
      <c r="E159" s="81"/>
      <c r="F159" s="5"/>
      <c r="G159" s="5"/>
      <c r="H159" s="5"/>
      <c r="I159" s="5"/>
      <c r="J159" s="5"/>
      <c r="K159" s="5"/>
      <c r="L159" s="5"/>
      <c r="M159" s="5"/>
      <c r="N159" s="4"/>
      <c r="O159" s="4"/>
      <c r="P159" s="4"/>
      <c r="Q159" s="5"/>
      <c r="R159" s="5"/>
      <c r="S159" s="5"/>
      <c r="T159" s="5"/>
      <c r="U159" s="5"/>
      <c r="V159" s="82"/>
    </row>
    <row r="160" customFormat="false" ht="13.5" hidden="false" customHeight="true" outlineLevel="0" collapsed="false">
      <c r="A160" s="68"/>
      <c r="B160" s="69"/>
      <c r="C160" s="5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3.5" hidden="false" customHeight="true" outlineLevel="0" collapsed="false">
      <c r="A163" s="68"/>
      <c r="B163" s="69"/>
      <c r="C163" s="5" t="s">
        <v>548</v>
      </c>
      <c r="D163" s="71"/>
      <c r="E163" s="71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3.5" hidden="false" customHeight="true" outlineLevel="0" collapsed="false">
      <c r="A164" s="68"/>
      <c r="B164" s="69"/>
      <c r="C164" s="5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N166" s="4"/>
      <c r="O166" s="4"/>
      <c r="P166" s="4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5" t="s">
        <v>548</v>
      </c>
      <c r="D167" s="86"/>
      <c r="E167" s="81"/>
      <c r="F167" s="5"/>
      <c r="G167" s="5"/>
      <c r="H167" s="5"/>
      <c r="I167" s="5"/>
      <c r="J167" s="5"/>
      <c r="K167" s="5"/>
      <c r="L167" s="5"/>
      <c r="M167" s="5"/>
      <c r="N167" s="4"/>
      <c r="O167" s="4"/>
      <c r="P167" s="4"/>
      <c r="Q167" s="5"/>
      <c r="R167" s="5"/>
      <c r="S167" s="5"/>
      <c r="T167" s="5"/>
      <c r="U167" s="5"/>
      <c r="V167" s="82"/>
    </row>
    <row r="168" customFormat="false" ht="13.5" hidden="false" customHeight="true" outlineLevel="0" collapsed="false">
      <c r="A168" s="68"/>
      <c r="B168" s="69"/>
      <c r="C168" s="5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N170" s="4"/>
      <c r="O170" s="4"/>
      <c r="P170" s="4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5" t="s">
        <v>548</v>
      </c>
      <c r="D171" s="86"/>
      <c r="E171" s="81"/>
      <c r="F171" s="5"/>
      <c r="G171" s="5"/>
      <c r="H171" s="5"/>
      <c r="I171" s="5"/>
      <c r="J171" s="5"/>
      <c r="K171" s="5"/>
      <c r="L171" s="5"/>
      <c r="M171" s="5"/>
      <c r="N171" s="4"/>
      <c r="O171" s="4"/>
      <c r="P171" s="4"/>
      <c r="Q171" s="5"/>
      <c r="R171" s="5"/>
      <c r="S171" s="5"/>
      <c r="T171" s="5"/>
      <c r="U171" s="5"/>
      <c r="V171" s="82"/>
    </row>
    <row r="172" customFormat="false" ht="13.5" hidden="false" customHeight="true" outlineLevel="0" collapsed="false">
      <c r="A172" s="68"/>
      <c r="B172" s="69"/>
      <c r="C172" s="5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N174" s="4"/>
      <c r="O174" s="4"/>
      <c r="P174" s="4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5" t="s">
        <v>548</v>
      </c>
      <c r="D175" s="86"/>
      <c r="E175" s="81"/>
      <c r="F175" s="5"/>
      <c r="G175" s="5"/>
      <c r="H175" s="5"/>
      <c r="I175" s="5"/>
      <c r="J175" s="5"/>
      <c r="K175" s="5"/>
      <c r="L175" s="5"/>
      <c r="M175" s="5"/>
      <c r="N175" s="4"/>
      <c r="O175" s="4"/>
      <c r="P175" s="4"/>
      <c r="Q175" s="5"/>
      <c r="R175" s="5"/>
      <c r="S175" s="5"/>
      <c r="T175" s="5"/>
      <c r="U175" s="5"/>
      <c r="V175" s="82"/>
    </row>
    <row r="176" customFormat="false" ht="13.5" hidden="false" customHeight="true" outlineLevel="0" collapsed="false">
      <c r="A176" s="68"/>
      <c r="B176" s="69"/>
      <c r="C176" s="5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N178" s="4"/>
      <c r="O178" s="4"/>
      <c r="P178" s="4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5" t="s">
        <v>548</v>
      </c>
      <c r="D179" s="86"/>
      <c r="E179" s="81"/>
      <c r="F179" s="5"/>
      <c r="G179" s="5"/>
      <c r="H179" s="5"/>
      <c r="I179" s="5"/>
      <c r="J179" s="5"/>
      <c r="K179" s="5"/>
      <c r="L179" s="5"/>
      <c r="M179" s="5"/>
      <c r="N179" s="4"/>
      <c r="O179" s="4"/>
      <c r="P179" s="4"/>
      <c r="Q179" s="5"/>
      <c r="R179" s="5"/>
      <c r="S179" s="5"/>
      <c r="T179" s="5"/>
      <c r="U179" s="5"/>
      <c r="V179" s="82"/>
    </row>
    <row r="180" customFormat="false" ht="13.5" hidden="false" customHeight="true" outlineLevel="0" collapsed="false">
      <c r="A180" s="68"/>
      <c r="B180" s="69"/>
      <c r="C180" s="5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N182" s="4"/>
      <c r="O182" s="4"/>
      <c r="P182" s="4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5" t="s">
        <v>548</v>
      </c>
      <c r="D183" s="86"/>
      <c r="E183" s="81"/>
      <c r="F183" s="5"/>
      <c r="G183" s="5"/>
      <c r="H183" s="5"/>
      <c r="I183" s="5"/>
      <c r="J183" s="5"/>
      <c r="K183" s="5"/>
      <c r="L183" s="5"/>
      <c r="M183" s="5"/>
      <c r="N183" s="4"/>
      <c r="O183" s="4"/>
      <c r="P183" s="4"/>
      <c r="Q183" s="5"/>
      <c r="R183" s="5"/>
      <c r="S183" s="5"/>
      <c r="T183" s="5"/>
      <c r="U183" s="5"/>
      <c r="V183" s="82"/>
    </row>
    <row r="184" customFormat="false" ht="13.5" hidden="false" customHeight="true" outlineLevel="0" collapsed="false">
      <c r="A184" s="68"/>
      <c r="B184" s="69"/>
      <c r="C184" s="5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N186" s="4"/>
      <c r="O186" s="4"/>
      <c r="P186" s="4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5" t="s">
        <v>548</v>
      </c>
      <c r="D187" s="86"/>
      <c r="E187" s="81"/>
      <c r="F187" s="5"/>
      <c r="G187" s="5"/>
      <c r="H187" s="5"/>
      <c r="I187" s="5"/>
      <c r="J187" s="5"/>
      <c r="K187" s="5"/>
      <c r="L187" s="5"/>
      <c r="M187" s="5"/>
      <c r="N187" s="4"/>
      <c r="O187" s="4"/>
      <c r="P187" s="4"/>
      <c r="Q187" s="5"/>
      <c r="R187" s="5"/>
      <c r="S187" s="5"/>
      <c r="T187" s="5"/>
      <c r="U187" s="5"/>
      <c r="V187" s="82"/>
    </row>
    <row r="188" customFormat="false" ht="13.5" hidden="false" customHeight="true" outlineLevel="0" collapsed="false">
      <c r="A188" s="68"/>
      <c r="B188" s="69"/>
      <c r="C188" s="5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3.5" hidden="false" customHeight="true" outlineLevel="0" collapsed="false">
      <c r="A191" s="68"/>
      <c r="B191" s="69"/>
      <c r="C191" s="5" t="s">
        <v>548</v>
      </c>
      <c r="D191" s="71"/>
      <c r="E191" s="71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3.5" hidden="false" customHeight="true" outlineLevel="0" collapsed="false">
      <c r="A192" s="68"/>
      <c r="B192" s="69"/>
      <c r="C192" s="5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N194" s="4"/>
      <c r="O194" s="4"/>
      <c r="P194" s="4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5" t="s">
        <v>548</v>
      </c>
      <c r="D195" s="86"/>
      <c r="E195" s="81"/>
      <c r="F195" s="5"/>
      <c r="G195" s="5"/>
      <c r="H195" s="5"/>
      <c r="I195" s="5"/>
      <c r="J195" s="5"/>
      <c r="K195" s="5"/>
      <c r="L195" s="5"/>
      <c r="M195" s="5"/>
      <c r="N195" s="4"/>
      <c r="O195" s="4"/>
      <c r="P195" s="4"/>
      <c r="Q195" s="5"/>
      <c r="R195" s="5"/>
      <c r="S195" s="5"/>
      <c r="T195" s="5"/>
      <c r="U195" s="5"/>
      <c r="V195" s="82"/>
    </row>
    <row r="196" customFormat="false" ht="13.5" hidden="false" customHeight="true" outlineLevel="0" collapsed="false">
      <c r="A196" s="68"/>
      <c r="B196" s="69"/>
      <c r="C196" s="5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N198" s="4"/>
      <c r="O198" s="4"/>
      <c r="P198" s="4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5" t="s">
        <v>548</v>
      </c>
      <c r="D199" s="86"/>
      <c r="E199" s="81"/>
      <c r="F199" s="5"/>
      <c r="G199" s="5"/>
      <c r="H199" s="5"/>
      <c r="I199" s="5"/>
      <c r="J199" s="5"/>
      <c r="K199" s="5"/>
      <c r="L199" s="5"/>
      <c r="M199" s="5"/>
      <c r="N199" s="4"/>
      <c r="O199" s="4"/>
      <c r="P199" s="4"/>
      <c r="Q199" s="5"/>
      <c r="R199" s="5"/>
      <c r="S199" s="5"/>
      <c r="T199" s="5"/>
      <c r="U199" s="5"/>
      <c r="V199" s="82"/>
    </row>
    <row r="200" customFormat="false" ht="13.5" hidden="false" customHeight="true" outlineLevel="0" collapsed="false">
      <c r="A200" s="68"/>
      <c r="B200" s="69"/>
      <c r="C200" s="5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N202" s="4"/>
      <c r="O202" s="4"/>
      <c r="P202" s="4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5" t="s">
        <v>548</v>
      </c>
      <c r="D203" s="86"/>
      <c r="E203" s="81"/>
      <c r="F203" s="5"/>
      <c r="G203" s="5"/>
      <c r="H203" s="5"/>
      <c r="I203" s="5"/>
      <c r="J203" s="5"/>
      <c r="K203" s="5"/>
      <c r="L203" s="5"/>
      <c r="M203" s="5"/>
      <c r="N203" s="4"/>
      <c r="O203" s="4"/>
      <c r="P203" s="4"/>
      <c r="Q203" s="5"/>
      <c r="R203" s="5"/>
      <c r="S203" s="5"/>
      <c r="T203" s="5"/>
      <c r="U203" s="5"/>
      <c r="V203" s="82"/>
    </row>
    <row r="204" customFormat="false" ht="13.5" hidden="false" customHeight="true" outlineLevel="0" collapsed="false">
      <c r="A204" s="68"/>
      <c r="B204" s="69"/>
      <c r="C204" s="5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N206" s="4"/>
      <c r="O206" s="4"/>
      <c r="P206" s="4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5" t="s">
        <v>548</v>
      </c>
      <c r="D207" s="86"/>
      <c r="E207" s="81"/>
      <c r="F207" s="5"/>
      <c r="G207" s="5"/>
      <c r="H207" s="5"/>
      <c r="I207" s="5"/>
      <c r="J207" s="5"/>
      <c r="K207" s="5"/>
      <c r="L207" s="5"/>
      <c r="M207" s="5"/>
      <c r="N207" s="4"/>
      <c r="O207" s="4"/>
      <c r="P207" s="4"/>
      <c r="Q207" s="5"/>
      <c r="R207" s="5"/>
      <c r="S207" s="5"/>
      <c r="T207" s="5"/>
      <c r="U207" s="5"/>
      <c r="V207" s="82"/>
    </row>
    <row r="208" customFormat="false" ht="13.5" hidden="false" customHeight="true" outlineLevel="0" collapsed="false">
      <c r="A208" s="68"/>
      <c r="B208" s="69"/>
      <c r="C208" s="5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/>
      <c r="E210" s="72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customFormat="false" ht="13.5" hidden="false" customHeight="true" outlineLevel="0" collapsed="false">
      <c r="A211" s="68"/>
      <c r="B211" s="69"/>
      <c r="C211" s="5" t="s">
        <v>548</v>
      </c>
      <c r="D211" s="71"/>
      <c r="E211" s="71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customFormat="false" ht="13.5" hidden="false" customHeight="true" outlineLevel="0" collapsed="false">
      <c r="A212" s="68"/>
      <c r="B212" s="69"/>
      <c r="C212" s="5" t="s">
        <v>549</v>
      </c>
      <c r="D212" s="71"/>
      <c r="E212" s="71"/>
      <c r="F212" s="73" t="str">
        <f aca="false">IFERROR((F211-F210)/F210,"")</f>
        <v/>
      </c>
      <c r="G212" s="73" t="str">
        <f aca="false">IFERROR((G211-G210)/G210,"")</f>
        <v/>
      </c>
      <c r="H212" s="73" t="str">
        <f aca="false">IFERROR((H211-H210)/H210,"")</f>
        <v/>
      </c>
      <c r="I212" s="73" t="str">
        <f aca="false">IFERROR((I211-I210)/I210,"")</f>
        <v/>
      </c>
      <c r="J212" s="73" t="str">
        <f aca="false">IFERROR((J211-J210)/J210,"")</f>
        <v/>
      </c>
      <c r="K212" s="73" t="str">
        <f aca="false">IFERROR((K211-K210)/K210,"")</f>
        <v/>
      </c>
      <c r="L212" s="73" t="str">
        <f aca="false">IFERROR((L211-L210)/L210,"")</f>
        <v/>
      </c>
      <c r="M212" s="73" t="str">
        <f aca="false">IFERROR((M211-M210)/M210,"")</f>
        <v/>
      </c>
      <c r="N212" s="39" t="str">
        <f aca="false">IFERROR((N211-N210)/N210,"")</f>
        <v/>
      </c>
      <c r="O212" s="39" t="str">
        <f aca="false">IFERROR((O211-O210)/O210,"")</f>
        <v/>
      </c>
      <c r="P212" s="39" t="str">
        <f aca="false">IFERROR((P211-P210)/P210,"")</f>
        <v/>
      </c>
      <c r="Q212" s="73" t="str">
        <f aca="false">IFERROR((Q211-Q210)/Q210,"")</f>
        <v/>
      </c>
      <c r="R212" s="73" t="str">
        <f aca="false">IFERROR((R211-R210)/R210,"")</f>
        <v/>
      </c>
      <c r="S212" s="73" t="str">
        <f aca="false">IFERROR((S211-S210)/S210,"")</f>
        <v/>
      </c>
      <c r="T212" s="73" t="str">
        <f aca="false">IFERROR((T211-T210)/T210,"")</f>
        <v/>
      </c>
      <c r="U212" s="73" t="str">
        <f aca="false">IFERROR((U211-U210)/U210,"")</f>
        <v/>
      </c>
      <c r="V212" s="74" t="str">
        <f aca="false">IFERROR((V211-V210)/V210,"")</f>
        <v/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str">
        <f aca="false">IFERROR(SQRT(2*(F211-F210)^2/(F211+F210)),"")</f>
        <v/>
      </c>
      <c r="G213" s="76" t="str">
        <f aca="false">IFERROR(SQRT(2*(G211-G210)^2/(G211+G210)),"")</f>
        <v/>
      </c>
      <c r="H213" s="76" t="str">
        <f aca="false">IFERROR(SQRT(2*(H211-H210)^2/(H211+H210)),"")</f>
        <v/>
      </c>
      <c r="I213" s="76" t="str">
        <f aca="false">IFERROR(SQRT(2*(I211-I210)^2/(I211+I210)),"")</f>
        <v/>
      </c>
      <c r="J213" s="76" t="str">
        <f aca="false">IFERROR(SQRT(2*(J211-J210)^2/(J211+J210)),"")</f>
        <v/>
      </c>
      <c r="K213" s="76" t="str">
        <f aca="false">IFERROR(SQRT(2*(K211-K210)^2/(K211+K210)),"")</f>
        <v/>
      </c>
      <c r="L213" s="76" t="str">
        <f aca="false">IFERROR(SQRT(2*(L211-L210)^2/(L211+L210)),"")</f>
        <v/>
      </c>
      <c r="M213" s="76" t="str">
        <f aca="false">IFERROR(SQRT(2*(M211-M210)^2/(M211+M210)),"")</f>
        <v/>
      </c>
      <c r="N213" s="77" t="str">
        <f aca="false">IFERROR(SQRT(2*(N211-N210)^2/(N211+N210)),"")</f>
        <v/>
      </c>
      <c r="O213" s="77" t="str">
        <f aca="false">IFERROR(SQRT(2*(O211-O210)^2/(O211+O210)),"")</f>
        <v/>
      </c>
      <c r="P213" s="77" t="str">
        <f aca="false">IFERROR(SQRT(2*(P211-P210)^2/(P211+P210)),"")</f>
        <v/>
      </c>
      <c r="Q213" s="76" t="str">
        <f aca="false">IFERROR(SQRT(2*(Q211-Q210)^2/(Q211+Q210)),"")</f>
        <v/>
      </c>
      <c r="R213" s="76" t="str">
        <f aca="false">IFERROR(SQRT(2*(R211-R210)^2/(R211+R210)),"")</f>
        <v/>
      </c>
      <c r="S213" s="76" t="str">
        <f aca="false">IFERROR(SQRT(2*(S211-S210)^2/(S211+S210)),"")</f>
        <v/>
      </c>
      <c r="T213" s="76" t="str">
        <f aca="false">IFERROR(SQRT(2*(T211-T210)^2/(T211+T210)),"")</f>
        <v/>
      </c>
      <c r="U213" s="76" t="str">
        <f aca="false">IFERROR(SQRT(2*(U211-U210)^2/(U211+U210)),"")</f>
        <v/>
      </c>
      <c r="V213" s="78" t="str">
        <f aca="false">IFERROR(SQRT(2*(V211-V210)^2/(V211+V210)),"")</f>
        <v/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/>
      <c r="E214" s="72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customFormat="false" ht="13.5" hidden="false" customHeight="true" outlineLevel="0" collapsed="false">
      <c r="A215" s="68"/>
      <c r="B215" s="69"/>
      <c r="C215" s="5" t="s">
        <v>548</v>
      </c>
      <c r="D215" s="71"/>
      <c r="E215" s="71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customFormat="false" ht="13.5" hidden="false" customHeight="true" outlineLevel="0" collapsed="false">
      <c r="A216" s="68"/>
      <c r="B216" s="69"/>
      <c r="C216" s="5" t="s">
        <v>549</v>
      </c>
      <c r="D216" s="71"/>
      <c r="E216" s="71"/>
      <c r="F216" s="73" t="str">
        <f aca="false">IFERROR((F215-F214)/F214,"")</f>
        <v/>
      </c>
      <c r="G216" s="73" t="str">
        <f aca="false">IFERROR((G215-G214)/G214,"")</f>
        <v/>
      </c>
      <c r="H216" s="73" t="str">
        <f aca="false">IFERROR((H215-H214)/H214,"")</f>
        <v/>
      </c>
      <c r="I216" s="73" t="str">
        <f aca="false">IFERROR((I215-I214)/I214,"")</f>
        <v/>
      </c>
      <c r="J216" s="73" t="str">
        <f aca="false">IFERROR((J215-J214)/J214,"")</f>
        <v/>
      </c>
      <c r="K216" s="73" t="str">
        <f aca="false">IFERROR((K215-K214)/K214,"")</f>
        <v/>
      </c>
      <c r="L216" s="73" t="str">
        <f aca="false">IFERROR((L215-L214)/L214,"")</f>
        <v/>
      </c>
      <c r="M216" s="73" t="str">
        <f aca="false">IFERROR((M215-M214)/M214,"")</f>
        <v/>
      </c>
      <c r="N216" s="39" t="str">
        <f aca="false">IFERROR((N215-N214)/N214,"")</f>
        <v/>
      </c>
      <c r="O216" s="39" t="str">
        <f aca="false">IFERROR((O215-O214)/O214,"")</f>
        <v/>
      </c>
      <c r="P216" s="39" t="str">
        <f aca="false">IFERROR((P215-P214)/P214,"")</f>
        <v/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str">
        <f aca="false">IFERROR((T215-T214)/T214,"")</f>
        <v/>
      </c>
      <c r="U216" s="73" t="str">
        <f aca="false">IFERROR((U215-U214)/U214,"")</f>
        <v/>
      </c>
      <c r="V216" s="74" t="str">
        <f aca="false">IFERROR((V215-V214)/V214,"")</f>
        <v/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str">
        <f aca="false">IFERROR(SQRT(2*(F215-F214)^2/(F215+F214)),"")</f>
        <v/>
      </c>
      <c r="G217" s="76" t="str">
        <f aca="false">IFERROR(SQRT(2*(G215-G214)^2/(G215+G214)),"")</f>
        <v/>
      </c>
      <c r="H217" s="76" t="str">
        <f aca="false">IFERROR(SQRT(2*(H215-H214)^2/(H215+H214)),"")</f>
        <v/>
      </c>
      <c r="I217" s="76" t="str">
        <f aca="false">IFERROR(SQRT(2*(I215-I214)^2/(I215+I214)),"")</f>
        <v/>
      </c>
      <c r="J217" s="76" t="str">
        <f aca="false">IFERROR(SQRT(2*(J215-J214)^2/(J215+J214)),"")</f>
        <v/>
      </c>
      <c r="K217" s="76" t="str">
        <f aca="false">IFERROR(SQRT(2*(K215-K214)^2/(K215+K214)),"")</f>
        <v/>
      </c>
      <c r="L217" s="76" t="str">
        <f aca="false">IFERROR(SQRT(2*(L215-L214)^2/(L215+L214)),"")</f>
        <v/>
      </c>
      <c r="M217" s="76" t="str">
        <f aca="false">IFERROR(SQRT(2*(M215-M214)^2/(M215+M214)),"")</f>
        <v/>
      </c>
      <c r="N217" s="77" t="str">
        <f aca="false">IFERROR(SQRT(2*(N215-N214)^2/(N215+N214)),"")</f>
        <v/>
      </c>
      <c r="O217" s="77" t="str">
        <f aca="false">IFERROR(SQRT(2*(O215-O214)^2/(O215+O214)),"")</f>
        <v/>
      </c>
      <c r="P217" s="77" t="str">
        <f aca="false">IFERROR(SQRT(2*(P215-P214)^2/(P215+P214)),"")</f>
        <v/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str">
        <f aca="false">IFERROR(SQRT(2*(T215-T214)^2/(T215+T214)),"")</f>
        <v/>
      </c>
      <c r="U217" s="76" t="str">
        <f aca="false">IFERROR(SQRT(2*(U215-U214)^2/(U215+U214)),"")</f>
        <v/>
      </c>
      <c r="V217" s="78" t="str">
        <f aca="false">IFERROR(SQRT(2*(V215-V214)^2/(V215+V214)),"")</f>
        <v/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N218" s="4"/>
      <c r="O218" s="4"/>
      <c r="P218" s="4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5" t="s">
        <v>548</v>
      </c>
      <c r="D219" s="86"/>
      <c r="E219" s="81"/>
      <c r="F219" s="5"/>
      <c r="G219" s="5"/>
      <c r="H219" s="5"/>
      <c r="I219" s="5"/>
      <c r="J219" s="5"/>
      <c r="K219" s="5"/>
      <c r="L219" s="5"/>
      <c r="M219" s="5"/>
      <c r="N219" s="4"/>
      <c r="O219" s="4"/>
      <c r="P219" s="4"/>
      <c r="Q219" s="5"/>
      <c r="R219" s="5"/>
      <c r="S219" s="5"/>
      <c r="T219" s="5"/>
      <c r="U219" s="5"/>
      <c r="V219" s="82"/>
    </row>
    <row r="220" customFormat="false" ht="13.5" hidden="false" customHeight="true" outlineLevel="0" collapsed="false">
      <c r="A220" s="68"/>
      <c r="B220" s="69"/>
      <c r="C220" s="5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N222" s="4"/>
      <c r="O222" s="4"/>
      <c r="P222" s="4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5" t="s">
        <v>548</v>
      </c>
      <c r="D223" s="86"/>
      <c r="E223" s="81"/>
      <c r="F223" s="5"/>
      <c r="G223" s="5"/>
      <c r="H223" s="5"/>
      <c r="I223" s="5"/>
      <c r="J223" s="5"/>
      <c r="K223" s="5"/>
      <c r="L223" s="5"/>
      <c r="M223" s="5"/>
      <c r="N223" s="4"/>
      <c r="O223" s="4"/>
      <c r="P223" s="4"/>
      <c r="Q223" s="5"/>
      <c r="R223" s="5"/>
      <c r="S223" s="5"/>
      <c r="T223" s="5"/>
      <c r="U223" s="5"/>
      <c r="V223" s="82"/>
    </row>
    <row r="224" customFormat="false" ht="13.5" hidden="false" customHeight="true" outlineLevel="0" collapsed="false">
      <c r="A224" s="68"/>
      <c r="B224" s="69"/>
      <c r="C224" s="5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N226" s="4"/>
      <c r="O226" s="4"/>
      <c r="P226" s="4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5" t="s">
        <v>548</v>
      </c>
      <c r="D227" s="86"/>
      <c r="E227" s="81"/>
      <c r="F227" s="5"/>
      <c r="G227" s="5"/>
      <c r="H227" s="5"/>
      <c r="I227" s="5"/>
      <c r="J227" s="5"/>
      <c r="K227" s="5"/>
      <c r="L227" s="5"/>
      <c r="M227" s="5"/>
      <c r="N227" s="4"/>
      <c r="O227" s="4"/>
      <c r="P227" s="4"/>
      <c r="Q227" s="5"/>
      <c r="R227" s="5"/>
      <c r="S227" s="5"/>
      <c r="T227" s="5"/>
      <c r="U227" s="5"/>
      <c r="V227" s="82"/>
    </row>
    <row r="228" customFormat="false" ht="13.5" hidden="false" customHeight="true" outlineLevel="0" collapsed="false">
      <c r="A228" s="68"/>
      <c r="B228" s="69"/>
      <c r="C228" s="5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N230" s="4"/>
      <c r="O230" s="4"/>
      <c r="P230" s="4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5" t="s">
        <v>548</v>
      </c>
      <c r="D231" s="86"/>
      <c r="E231" s="81"/>
      <c r="F231" s="5"/>
      <c r="G231" s="5"/>
      <c r="H231" s="5"/>
      <c r="I231" s="5"/>
      <c r="J231" s="5"/>
      <c r="K231" s="5"/>
      <c r="L231" s="5"/>
      <c r="M231" s="5"/>
      <c r="N231" s="4"/>
      <c r="O231" s="4"/>
      <c r="P231" s="4"/>
      <c r="Q231" s="5"/>
      <c r="R231" s="5"/>
      <c r="S231" s="5"/>
      <c r="T231" s="5"/>
      <c r="U231" s="5"/>
      <c r="V231" s="82"/>
    </row>
    <row r="232" customFormat="false" ht="13.5" hidden="false" customHeight="true" outlineLevel="0" collapsed="false">
      <c r="A232" s="68"/>
      <c r="B232" s="69"/>
      <c r="C232" s="5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3.5" hidden="false" customHeight="true" outlineLevel="0" collapsed="false">
      <c r="A235" s="68"/>
      <c r="B235" s="69"/>
      <c r="C235" s="5" t="s">
        <v>548</v>
      </c>
      <c r="D235" s="71"/>
      <c r="E235" s="71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3.5" hidden="false" customHeight="true" outlineLevel="0" collapsed="false">
      <c r="A236" s="68"/>
      <c r="B236" s="69"/>
      <c r="C236" s="5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N238" s="4"/>
      <c r="O238" s="4"/>
      <c r="P238" s="4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5" t="s">
        <v>548</v>
      </c>
      <c r="D239" s="86"/>
      <c r="E239" s="81"/>
      <c r="F239" s="5"/>
      <c r="G239" s="5"/>
      <c r="H239" s="5"/>
      <c r="I239" s="5"/>
      <c r="J239" s="5"/>
      <c r="K239" s="5"/>
      <c r="L239" s="5"/>
      <c r="M239" s="5"/>
      <c r="N239" s="4"/>
      <c r="O239" s="4"/>
      <c r="P239" s="4"/>
      <c r="Q239" s="5"/>
      <c r="R239" s="5"/>
      <c r="S239" s="5"/>
      <c r="T239" s="5"/>
      <c r="U239" s="5"/>
      <c r="V239" s="82"/>
    </row>
    <row r="240" customFormat="false" ht="13.5" hidden="false" customHeight="true" outlineLevel="0" collapsed="false">
      <c r="A240" s="68"/>
      <c r="B240" s="69"/>
      <c r="C240" s="5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N242" s="4"/>
      <c r="O242" s="4"/>
      <c r="P242" s="4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5" t="s">
        <v>548</v>
      </c>
      <c r="D243" s="86"/>
      <c r="E243" s="81"/>
      <c r="F243" s="5"/>
      <c r="G243" s="5"/>
      <c r="H243" s="5"/>
      <c r="I243" s="5"/>
      <c r="J243" s="5"/>
      <c r="K243" s="5"/>
      <c r="L243" s="5"/>
      <c r="M243" s="5"/>
      <c r="N243" s="4"/>
      <c r="O243" s="4"/>
      <c r="P243" s="4"/>
      <c r="Q243" s="5"/>
      <c r="R243" s="5"/>
      <c r="S243" s="5"/>
      <c r="T243" s="5"/>
      <c r="U243" s="5"/>
      <c r="V243" s="82"/>
    </row>
    <row r="244" customFormat="false" ht="13.5" hidden="false" customHeight="true" outlineLevel="0" collapsed="false">
      <c r="A244" s="68"/>
      <c r="B244" s="69"/>
      <c r="C244" s="5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N246" s="4"/>
      <c r="O246" s="4"/>
      <c r="P246" s="4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5" t="s">
        <v>548</v>
      </c>
      <c r="D247" s="86"/>
      <c r="E247" s="81"/>
      <c r="F247" s="5"/>
      <c r="G247" s="5"/>
      <c r="H247" s="5"/>
      <c r="I247" s="5"/>
      <c r="J247" s="5"/>
      <c r="K247" s="5"/>
      <c r="L247" s="5"/>
      <c r="M247" s="5"/>
      <c r="N247" s="4"/>
      <c r="O247" s="4"/>
      <c r="P247" s="4"/>
      <c r="Q247" s="5"/>
      <c r="R247" s="5"/>
      <c r="S247" s="5"/>
      <c r="T247" s="5"/>
      <c r="U247" s="5"/>
      <c r="V247" s="82"/>
    </row>
    <row r="248" customFormat="false" ht="13.5" hidden="false" customHeight="true" outlineLevel="0" collapsed="false">
      <c r="A248" s="68"/>
      <c r="B248" s="69"/>
      <c r="C248" s="5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customFormat="false" ht="13.5" hidden="false" customHeight="true" outlineLevel="0" collapsed="false">
      <c r="A251" s="68"/>
      <c r="B251" s="69"/>
      <c r="C251" s="5" t="s">
        <v>548</v>
      </c>
      <c r="D251" s="71"/>
      <c r="E251" s="71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customFormat="false" ht="13.5" hidden="false" customHeight="true" outlineLevel="0" collapsed="false">
      <c r="A252" s="68"/>
      <c r="B252" s="69"/>
      <c r="C252" s="5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customFormat="false" ht="13.5" hidden="false" customHeight="true" outlineLevel="0" collapsed="false">
      <c r="A255" s="68"/>
      <c r="B255" s="69"/>
      <c r="C255" s="5" t="s">
        <v>548</v>
      </c>
      <c r="D255" s="71"/>
      <c r="E255" s="71"/>
      <c r="F255" s="4"/>
      <c r="G255" s="4"/>
      <c r="H255" s="4"/>
      <c r="I255" s="4"/>
      <c r="J255" s="4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5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</row>
    <row r="259" customFormat="false" ht="13.5" hidden="false" customHeight="true" outlineLevel="0" collapsed="false">
      <c r="A259" s="68"/>
      <c r="B259" s="69"/>
      <c r="C259" s="5" t="s">
        <v>548</v>
      </c>
      <c r="D259" s="71"/>
      <c r="E259" s="71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</row>
    <row r="260" customFormat="false" ht="13.5" hidden="false" customHeight="true" outlineLevel="0" collapsed="false">
      <c r="A260" s="68"/>
      <c r="B260" s="69"/>
      <c r="C260" s="5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</row>
    <row r="263" customFormat="false" ht="13.5" hidden="false" customHeight="true" outlineLevel="0" collapsed="false">
      <c r="A263" s="68"/>
      <c r="B263" s="69"/>
      <c r="C263" s="5" t="s">
        <v>548</v>
      </c>
      <c r="D263" s="71"/>
      <c r="E263" s="71"/>
      <c r="F263" s="4"/>
      <c r="G263" s="4"/>
      <c r="H263" s="4"/>
      <c r="I263" s="4"/>
      <c r="J263" s="4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5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N266" s="4"/>
      <c r="O266" s="4"/>
      <c r="P266" s="4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5" t="s">
        <v>548</v>
      </c>
      <c r="D267" s="86"/>
      <c r="E267" s="81"/>
      <c r="F267" s="5"/>
      <c r="G267" s="5"/>
      <c r="H267" s="5"/>
      <c r="I267" s="5"/>
      <c r="J267" s="5"/>
      <c r="K267" s="5"/>
      <c r="L267" s="5"/>
      <c r="M267" s="5"/>
      <c r="N267" s="4"/>
      <c r="O267" s="4"/>
      <c r="P267" s="4"/>
      <c r="Q267" s="5"/>
      <c r="R267" s="5"/>
      <c r="S267" s="5"/>
      <c r="T267" s="5"/>
      <c r="U267" s="5"/>
      <c r="V267" s="82"/>
    </row>
    <row r="268" customFormat="false" ht="13.5" hidden="false" customHeight="true" outlineLevel="0" collapsed="false">
      <c r="A268" s="68"/>
      <c r="B268" s="69"/>
      <c r="C268" s="5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N270" s="4"/>
      <c r="O270" s="4"/>
      <c r="P270" s="4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5" t="s">
        <v>548</v>
      </c>
      <c r="D271" s="86"/>
      <c r="E271" s="81"/>
      <c r="F271" s="5"/>
      <c r="G271" s="5"/>
      <c r="H271" s="5"/>
      <c r="I271" s="5"/>
      <c r="J271" s="5"/>
      <c r="K271" s="5"/>
      <c r="L271" s="5"/>
      <c r="M271" s="5"/>
      <c r="N271" s="4"/>
      <c r="O271" s="4"/>
      <c r="P271" s="4"/>
      <c r="Q271" s="5"/>
      <c r="R271" s="5"/>
      <c r="S271" s="5"/>
      <c r="T271" s="5"/>
      <c r="U271" s="5"/>
      <c r="V271" s="82"/>
    </row>
    <row r="272" customFormat="false" ht="13.5" hidden="false" customHeight="true" outlineLevel="0" collapsed="false">
      <c r="A272" s="68"/>
      <c r="B272" s="69"/>
      <c r="C272" s="5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N274" s="4"/>
      <c r="O274" s="4"/>
      <c r="P274" s="4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5" t="s">
        <v>548</v>
      </c>
      <c r="D275" s="86"/>
      <c r="E275" s="81"/>
      <c r="F275" s="5"/>
      <c r="G275" s="5"/>
      <c r="H275" s="5"/>
      <c r="I275" s="5"/>
      <c r="J275" s="5"/>
      <c r="K275" s="5"/>
      <c r="L275" s="5"/>
      <c r="M275" s="5"/>
      <c r="N275" s="4"/>
      <c r="O275" s="4"/>
      <c r="P275" s="4"/>
      <c r="Q275" s="5"/>
      <c r="R275" s="5"/>
      <c r="S275" s="5"/>
      <c r="T275" s="5"/>
      <c r="U275" s="5"/>
      <c r="V275" s="82"/>
    </row>
    <row r="276" customFormat="false" ht="13.5" hidden="false" customHeight="true" outlineLevel="0" collapsed="false">
      <c r="A276" s="68"/>
      <c r="B276" s="69"/>
      <c r="C276" s="5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N278" s="4"/>
      <c r="O278" s="4"/>
      <c r="P278" s="4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5" t="s">
        <v>548</v>
      </c>
      <c r="D279" s="86"/>
      <c r="E279" s="81"/>
      <c r="F279" s="5"/>
      <c r="G279" s="5"/>
      <c r="H279" s="5"/>
      <c r="I279" s="5"/>
      <c r="J279" s="5"/>
      <c r="K279" s="5"/>
      <c r="L279" s="5"/>
      <c r="M279" s="5"/>
      <c r="N279" s="4"/>
      <c r="O279" s="4"/>
      <c r="P279" s="4"/>
      <c r="Q279" s="5"/>
      <c r="R279" s="5"/>
      <c r="S279" s="5"/>
      <c r="T279" s="5"/>
      <c r="U279" s="5"/>
      <c r="V279" s="82"/>
    </row>
    <row r="280" customFormat="false" ht="13.5" hidden="false" customHeight="true" outlineLevel="0" collapsed="false">
      <c r="A280" s="68"/>
      <c r="B280" s="69"/>
      <c r="C280" s="5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N282" s="4"/>
      <c r="O282" s="4"/>
      <c r="P282" s="4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5" t="s">
        <v>548</v>
      </c>
      <c r="D283" s="86"/>
      <c r="E283" s="81"/>
      <c r="F283" s="5"/>
      <c r="G283" s="5"/>
      <c r="H283" s="5"/>
      <c r="I283" s="5"/>
      <c r="J283" s="5"/>
      <c r="K283" s="5"/>
      <c r="L283" s="5"/>
      <c r="M283" s="5"/>
      <c r="N283" s="4"/>
      <c r="O283" s="4"/>
      <c r="P283" s="4"/>
      <c r="Q283" s="5"/>
      <c r="R283" s="5"/>
      <c r="S283" s="5"/>
      <c r="T283" s="5"/>
      <c r="U283" s="5"/>
      <c r="V283" s="82"/>
    </row>
    <row r="284" customFormat="false" ht="13.5" hidden="false" customHeight="true" outlineLevel="0" collapsed="false">
      <c r="A284" s="68"/>
      <c r="B284" s="69"/>
      <c r="C284" s="5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N286" s="4"/>
      <c r="O286" s="4"/>
      <c r="P286" s="4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5" t="s">
        <v>548</v>
      </c>
      <c r="D287" s="86"/>
      <c r="E287" s="81"/>
      <c r="F287" s="5"/>
      <c r="G287" s="5"/>
      <c r="H287" s="5"/>
      <c r="I287" s="5"/>
      <c r="J287" s="5"/>
      <c r="K287" s="5"/>
      <c r="L287" s="5"/>
      <c r="M287" s="5"/>
      <c r="N287" s="4"/>
      <c r="O287" s="4"/>
      <c r="P287" s="4"/>
      <c r="Q287" s="5"/>
      <c r="R287" s="5"/>
      <c r="S287" s="5"/>
      <c r="T287" s="5"/>
      <c r="U287" s="5"/>
      <c r="V287" s="82"/>
    </row>
    <row r="288" customFormat="false" ht="13.5" hidden="false" customHeight="true" outlineLevel="0" collapsed="false">
      <c r="A288" s="68"/>
      <c r="B288" s="69"/>
      <c r="C288" s="5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customFormat="false" ht="13.5" hidden="false" customHeight="true" outlineLevel="0" collapsed="false">
      <c r="A291" s="68"/>
      <c r="B291" s="69"/>
      <c r="C291" s="5" t="s">
        <v>548</v>
      </c>
      <c r="D291" s="71"/>
      <c r="E291" s="71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customFormat="false" ht="13.5" hidden="false" customHeight="true" outlineLevel="0" collapsed="false">
      <c r="A292" s="68"/>
      <c r="B292" s="69"/>
      <c r="C292" s="5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customFormat="false" ht="13.5" hidden="false" customHeight="true" outlineLevel="0" collapsed="false">
      <c r="A295" s="68"/>
      <c r="B295" s="69"/>
      <c r="C295" s="5" t="s">
        <v>548</v>
      </c>
      <c r="D295" s="71"/>
      <c r="E295" s="71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customFormat="false" ht="13.5" hidden="false" customHeight="true" outlineLevel="0" collapsed="false">
      <c r="A296" s="68"/>
      <c r="B296" s="69"/>
      <c r="C296" s="5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customFormat="false" ht="13.5" hidden="false" customHeight="true" outlineLevel="0" collapsed="false">
      <c r="A299" s="68"/>
      <c r="B299" s="69"/>
      <c r="C299" s="5" t="s">
        <v>548</v>
      </c>
      <c r="D299" s="71"/>
      <c r="E299" s="71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customFormat="false" ht="13.5" hidden="false" customHeight="true" outlineLevel="0" collapsed="false">
      <c r="A300" s="68"/>
      <c r="B300" s="69"/>
      <c r="C300" s="5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customFormat="false" ht="13.5" hidden="false" customHeight="true" outlineLevel="0" collapsed="false">
      <c r="A303" s="68"/>
      <c r="B303" s="69"/>
      <c r="C303" s="5" t="s">
        <v>548</v>
      </c>
      <c r="D303" s="71"/>
      <c r="E303" s="71"/>
      <c r="F303" s="4"/>
      <c r="G303" s="4"/>
      <c r="H303" s="4"/>
      <c r="I303" s="4"/>
      <c r="J303" s="4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5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N306" s="4"/>
      <c r="O306" s="4"/>
      <c r="P306" s="4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5" t="s">
        <v>548</v>
      </c>
      <c r="D307" s="86"/>
      <c r="E307" s="81"/>
      <c r="F307" s="5"/>
      <c r="G307" s="5"/>
      <c r="H307" s="5"/>
      <c r="I307" s="5"/>
      <c r="J307" s="5"/>
      <c r="K307" s="5"/>
      <c r="L307" s="5"/>
      <c r="M307" s="5"/>
      <c r="N307" s="4"/>
      <c r="O307" s="4"/>
      <c r="P307" s="4"/>
      <c r="Q307" s="5"/>
      <c r="R307" s="5"/>
      <c r="S307" s="5"/>
      <c r="T307" s="5"/>
      <c r="U307" s="5"/>
      <c r="V307" s="82"/>
    </row>
    <row r="308" customFormat="false" ht="13.5" hidden="false" customHeight="true" outlineLevel="0" collapsed="false">
      <c r="A308" s="68"/>
      <c r="B308" s="69"/>
      <c r="C308" s="5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N310" s="4"/>
      <c r="O310" s="4"/>
      <c r="P310" s="4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5" t="s">
        <v>548</v>
      </c>
      <c r="D311" s="86"/>
      <c r="E311" s="81"/>
      <c r="F311" s="5"/>
      <c r="G311" s="5"/>
      <c r="H311" s="5"/>
      <c r="I311" s="5"/>
      <c r="J311" s="5"/>
      <c r="K311" s="5"/>
      <c r="L311" s="5"/>
      <c r="M311" s="5"/>
      <c r="N311" s="4"/>
      <c r="O311" s="4"/>
      <c r="P311" s="4"/>
      <c r="Q311" s="5"/>
      <c r="R311" s="5"/>
      <c r="S311" s="5"/>
      <c r="T311" s="5"/>
      <c r="U311" s="5"/>
      <c r="V311" s="82"/>
    </row>
    <row r="312" customFormat="false" ht="13.5" hidden="false" customHeight="true" outlineLevel="0" collapsed="false">
      <c r="A312" s="68"/>
      <c r="B312" s="69"/>
      <c r="C312" s="5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</row>
    <row r="315" customFormat="false" ht="13.5" hidden="false" customHeight="true" outlineLevel="0" collapsed="false">
      <c r="A315" s="68"/>
      <c r="B315" s="69"/>
      <c r="C315" s="5" t="s">
        <v>548</v>
      </c>
      <c r="D315" s="71"/>
      <c r="E315" s="71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</row>
    <row r="316" customFormat="false" ht="13.5" hidden="false" customHeight="true" outlineLevel="0" collapsed="false">
      <c r="A316" s="68"/>
      <c r="B316" s="69"/>
      <c r="C316" s="5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N318" s="4"/>
      <c r="O318" s="4"/>
      <c r="P318" s="4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5" t="s">
        <v>548</v>
      </c>
      <c r="D319" s="86"/>
      <c r="E319" s="81"/>
      <c r="F319" s="5"/>
      <c r="G319" s="5"/>
      <c r="H319" s="5"/>
      <c r="I319" s="5"/>
      <c r="J319" s="5"/>
      <c r="K319" s="5"/>
      <c r="L319" s="5"/>
      <c r="M319" s="5"/>
      <c r="N319" s="4"/>
      <c r="O319" s="4"/>
      <c r="P319" s="4"/>
      <c r="Q319" s="5"/>
      <c r="R319" s="5"/>
      <c r="S319" s="5"/>
      <c r="T319" s="5"/>
      <c r="U319" s="5"/>
      <c r="V319" s="82"/>
    </row>
    <row r="320" customFormat="false" ht="13.5" hidden="false" customHeight="true" outlineLevel="0" collapsed="false">
      <c r="A320" s="68"/>
      <c r="B320" s="69"/>
      <c r="C320" s="5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N322" s="4"/>
      <c r="O322" s="4"/>
      <c r="P322" s="4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5" t="s">
        <v>548</v>
      </c>
      <c r="D323" s="86"/>
      <c r="E323" s="81"/>
      <c r="F323" s="5"/>
      <c r="G323" s="5"/>
      <c r="H323" s="5"/>
      <c r="I323" s="5"/>
      <c r="J323" s="5"/>
      <c r="K323" s="5"/>
      <c r="L323" s="5"/>
      <c r="M323" s="5"/>
      <c r="N323" s="4"/>
      <c r="O323" s="4"/>
      <c r="P323" s="4"/>
      <c r="Q323" s="5"/>
      <c r="R323" s="5"/>
      <c r="S323" s="5"/>
      <c r="T323" s="5"/>
      <c r="U323" s="5"/>
      <c r="V323" s="82"/>
    </row>
    <row r="324" customFormat="false" ht="13.5" hidden="false" customHeight="true" outlineLevel="0" collapsed="false">
      <c r="A324" s="68"/>
      <c r="B324" s="69"/>
      <c r="C324" s="5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N326" s="4"/>
      <c r="O326" s="4"/>
      <c r="P326" s="4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5" t="s">
        <v>548</v>
      </c>
      <c r="D327" s="86"/>
      <c r="E327" s="81"/>
      <c r="F327" s="5"/>
      <c r="G327" s="5"/>
      <c r="H327" s="5"/>
      <c r="I327" s="5"/>
      <c r="J327" s="5"/>
      <c r="K327" s="5"/>
      <c r="L327" s="5"/>
      <c r="M327" s="5"/>
      <c r="N327" s="4"/>
      <c r="O327" s="4"/>
      <c r="P327" s="4"/>
      <c r="Q327" s="5"/>
      <c r="R327" s="5"/>
      <c r="S327" s="5"/>
      <c r="T327" s="5"/>
      <c r="U327" s="5"/>
      <c r="V327" s="82"/>
    </row>
    <row r="328" customFormat="false" ht="13.5" hidden="false" customHeight="true" outlineLevel="0" collapsed="false">
      <c r="A328" s="68"/>
      <c r="B328" s="69"/>
      <c r="C328" s="5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</row>
    <row r="331" customFormat="false" ht="13.5" hidden="false" customHeight="true" outlineLevel="0" collapsed="false">
      <c r="A331" s="68"/>
      <c r="B331" s="69"/>
      <c r="C331" s="5" t="s">
        <v>548</v>
      </c>
      <c r="D331" s="71"/>
      <c r="E331" s="71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</row>
    <row r="332" customFormat="false" ht="13.5" hidden="false" customHeight="true" outlineLevel="0" collapsed="false">
      <c r="A332" s="68"/>
      <c r="B332" s="69"/>
      <c r="C332" s="5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N334" s="4"/>
      <c r="O334" s="4"/>
      <c r="P334" s="4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5" t="s">
        <v>548</v>
      </c>
      <c r="D335" s="86"/>
      <c r="E335" s="81"/>
      <c r="F335" s="5"/>
      <c r="G335" s="5"/>
      <c r="H335" s="5"/>
      <c r="I335" s="5"/>
      <c r="J335" s="5"/>
      <c r="K335" s="5"/>
      <c r="L335" s="5"/>
      <c r="M335" s="5"/>
      <c r="N335" s="4"/>
      <c r="O335" s="4"/>
      <c r="P335" s="4"/>
      <c r="Q335" s="5"/>
      <c r="R335" s="5"/>
      <c r="S335" s="5"/>
      <c r="T335" s="5"/>
      <c r="U335" s="5"/>
      <c r="V335" s="82"/>
    </row>
    <row r="336" customFormat="false" ht="13.5" hidden="false" customHeight="true" outlineLevel="0" collapsed="false">
      <c r="A336" s="68"/>
      <c r="B336" s="69"/>
      <c r="C336" s="5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N338" s="4"/>
      <c r="O338" s="4"/>
      <c r="P338" s="4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5" t="s">
        <v>548</v>
      </c>
      <c r="D339" s="86"/>
      <c r="E339" s="81"/>
      <c r="F339" s="5"/>
      <c r="G339" s="5"/>
      <c r="H339" s="5"/>
      <c r="I339" s="5"/>
      <c r="J339" s="5"/>
      <c r="K339" s="5"/>
      <c r="L339" s="5"/>
      <c r="M339" s="5"/>
      <c r="N339" s="4"/>
      <c r="O339" s="4"/>
      <c r="P339" s="4"/>
      <c r="Q339" s="5"/>
      <c r="R339" s="5"/>
      <c r="S339" s="5"/>
      <c r="T339" s="5"/>
      <c r="U339" s="5"/>
      <c r="V339" s="82"/>
    </row>
    <row r="340" customFormat="false" ht="13.5" hidden="false" customHeight="true" outlineLevel="0" collapsed="false">
      <c r="A340" s="68"/>
      <c r="B340" s="69"/>
      <c r="C340" s="5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N342" s="4"/>
      <c r="O342" s="4"/>
      <c r="P342" s="4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5" t="s">
        <v>548</v>
      </c>
      <c r="D343" s="86"/>
      <c r="E343" s="81"/>
      <c r="F343" s="5"/>
      <c r="G343" s="5"/>
      <c r="H343" s="5"/>
      <c r="I343" s="5"/>
      <c r="J343" s="5"/>
      <c r="K343" s="5"/>
      <c r="L343" s="5"/>
      <c r="M343" s="5"/>
      <c r="N343" s="4"/>
      <c r="O343" s="4"/>
      <c r="P343" s="4"/>
      <c r="Q343" s="5"/>
      <c r="R343" s="5"/>
      <c r="S343" s="5"/>
      <c r="T343" s="5"/>
      <c r="U343" s="5"/>
      <c r="V343" s="82"/>
    </row>
    <row r="344" customFormat="false" ht="13.5" hidden="false" customHeight="true" outlineLevel="0" collapsed="false">
      <c r="A344" s="68"/>
      <c r="B344" s="69"/>
      <c r="C344" s="5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</row>
    <row r="347" customFormat="false" ht="13.5" hidden="false" customHeight="true" outlineLevel="0" collapsed="false">
      <c r="A347" s="68"/>
      <c r="B347" s="69"/>
      <c r="C347" s="5" t="s">
        <v>548</v>
      </c>
      <c r="D347" s="71"/>
      <c r="E347" s="71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</row>
    <row r="348" customFormat="false" ht="13.5" hidden="false" customHeight="true" outlineLevel="0" collapsed="false">
      <c r="A348" s="68"/>
      <c r="B348" s="69"/>
      <c r="C348" s="5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N350" s="4"/>
      <c r="O350" s="4"/>
      <c r="P350" s="4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5" t="s">
        <v>548</v>
      </c>
      <c r="D351" s="81"/>
      <c r="E351" s="81"/>
      <c r="F351" s="5"/>
      <c r="G351" s="5"/>
      <c r="H351" s="5"/>
      <c r="I351" s="5"/>
      <c r="J351" s="5"/>
      <c r="K351" s="5"/>
      <c r="L351" s="5"/>
      <c r="M351" s="5"/>
      <c r="N351" s="4"/>
      <c r="O351" s="4"/>
      <c r="P351" s="4"/>
      <c r="Q351" s="5"/>
      <c r="R351" s="5"/>
      <c r="S351" s="5"/>
      <c r="T351" s="5"/>
      <c r="U351" s="5"/>
      <c r="V351" s="82"/>
    </row>
    <row r="352" customFormat="false" ht="13.5" hidden="false" customHeight="true" outlineLevel="0" collapsed="false">
      <c r="A352" s="68"/>
      <c r="B352" s="69"/>
      <c r="C352" s="5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N354" s="4"/>
      <c r="O354" s="4"/>
      <c r="P354" s="4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5" t="s">
        <v>548</v>
      </c>
      <c r="D355" s="86"/>
      <c r="E355" s="81"/>
      <c r="F355" s="5"/>
      <c r="G355" s="5"/>
      <c r="H355" s="5"/>
      <c r="I355" s="5"/>
      <c r="J355" s="5"/>
      <c r="K355" s="5"/>
      <c r="L355" s="5"/>
      <c r="M355" s="5"/>
      <c r="N355" s="4"/>
      <c r="O355" s="4"/>
      <c r="P355" s="4"/>
      <c r="Q355" s="5"/>
      <c r="R355" s="5"/>
      <c r="S355" s="5"/>
      <c r="T355" s="5"/>
      <c r="U355" s="5"/>
      <c r="V355" s="82"/>
    </row>
    <row r="356" customFormat="false" ht="13.5" hidden="false" customHeight="true" outlineLevel="0" collapsed="false">
      <c r="A356" s="68"/>
      <c r="B356" s="69"/>
      <c r="C356" s="5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N358" s="4"/>
      <c r="O358" s="4"/>
      <c r="P358" s="4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5" t="s">
        <v>548</v>
      </c>
      <c r="D359" s="86"/>
      <c r="E359" s="81"/>
      <c r="F359" s="5"/>
      <c r="G359" s="5"/>
      <c r="H359" s="5"/>
      <c r="I359" s="5"/>
      <c r="J359" s="5"/>
      <c r="K359" s="5"/>
      <c r="L359" s="5"/>
      <c r="M359" s="5"/>
      <c r="N359" s="4"/>
      <c r="O359" s="4"/>
      <c r="P359" s="4"/>
      <c r="Q359" s="5"/>
      <c r="R359" s="5"/>
      <c r="S359" s="5"/>
      <c r="T359" s="5"/>
      <c r="U359" s="5"/>
      <c r="V359" s="82"/>
    </row>
    <row r="360" customFormat="false" ht="13.5" hidden="false" customHeight="true" outlineLevel="0" collapsed="false">
      <c r="A360" s="68"/>
      <c r="B360" s="69"/>
      <c r="C360" s="5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N362" s="4"/>
      <c r="O362" s="4"/>
      <c r="P362" s="4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5" t="s">
        <v>548</v>
      </c>
      <c r="D363" s="86"/>
      <c r="E363" s="81"/>
      <c r="F363" s="5"/>
      <c r="G363" s="5"/>
      <c r="H363" s="5"/>
      <c r="I363" s="5"/>
      <c r="J363" s="5"/>
      <c r="K363" s="5"/>
      <c r="L363" s="5"/>
      <c r="M363" s="5"/>
      <c r="N363" s="4"/>
      <c r="O363" s="4"/>
      <c r="P363" s="4"/>
      <c r="Q363" s="5"/>
      <c r="R363" s="5"/>
      <c r="S363" s="5"/>
      <c r="T363" s="5"/>
      <c r="U363" s="5"/>
      <c r="V363" s="82"/>
    </row>
    <row r="364" customFormat="false" ht="13.5" hidden="false" customHeight="true" outlineLevel="0" collapsed="false">
      <c r="A364" s="68"/>
      <c r="B364" s="69"/>
      <c r="C364" s="5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</row>
    <row r="367" customFormat="false" ht="13.5" hidden="false" customHeight="true" outlineLevel="0" collapsed="false">
      <c r="A367" s="68"/>
      <c r="B367" s="69"/>
      <c r="C367" s="5" t="s">
        <v>548</v>
      </c>
      <c r="D367" s="71"/>
      <c r="E367" s="71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</row>
    <row r="368" customFormat="false" ht="13.5" hidden="false" customHeight="true" outlineLevel="0" collapsed="false">
      <c r="A368" s="68"/>
      <c r="B368" s="69"/>
      <c r="C368" s="5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39" t="str">
        <f aca="false">IFERROR((N367-N366)/N366,"")</f>
        <v/>
      </c>
      <c r="O368" s="39" t="str">
        <f aca="false">IFERROR((O367-O366)/O366,"")</f>
        <v/>
      </c>
      <c r="P368" s="39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N370" s="4"/>
      <c r="O370" s="4"/>
      <c r="P370" s="4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5" t="s">
        <v>548</v>
      </c>
      <c r="D371" s="86"/>
      <c r="E371" s="81"/>
      <c r="F371" s="5"/>
      <c r="G371" s="5"/>
      <c r="H371" s="5"/>
      <c r="I371" s="5"/>
      <c r="J371" s="5"/>
      <c r="K371" s="5"/>
      <c r="L371" s="5"/>
      <c r="M371" s="5"/>
      <c r="N371" s="4"/>
      <c r="O371" s="4"/>
      <c r="P371" s="4"/>
      <c r="Q371" s="5"/>
      <c r="R371" s="5"/>
      <c r="S371" s="5"/>
      <c r="T371" s="5"/>
      <c r="U371" s="5"/>
      <c r="V371" s="82"/>
    </row>
    <row r="372" customFormat="false" ht="13.5" hidden="false" customHeight="true" outlineLevel="0" collapsed="false">
      <c r="A372" s="68"/>
      <c r="B372" s="69"/>
      <c r="C372" s="5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N374" s="4"/>
      <c r="O374" s="4"/>
      <c r="P374" s="4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5" t="s">
        <v>548</v>
      </c>
      <c r="D375" s="86"/>
      <c r="E375" s="81"/>
      <c r="F375" s="5"/>
      <c r="G375" s="5"/>
      <c r="H375" s="5"/>
      <c r="I375" s="5"/>
      <c r="J375" s="5"/>
      <c r="K375" s="5"/>
      <c r="L375" s="5"/>
      <c r="M375" s="5"/>
      <c r="N375" s="4"/>
      <c r="O375" s="4"/>
      <c r="P375" s="4"/>
      <c r="Q375" s="5"/>
      <c r="R375" s="5"/>
      <c r="S375" s="5"/>
      <c r="T375" s="5"/>
      <c r="U375" s="5"/>
      <c r="V375" s="82"/>
    </row>
    <row r="376" customFormat="false" ht="13.5" hidden="false" customHeight="true" outlineLevel="0" collapsed="false">
      <c r="A376" s="68"/>
      <c r="B376" s="69"/>
      <c r="C376" s="5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N378" s="4"/>
      <c r="O378" s="4"/>
      <c r="P378" s="4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5" t="s">
        <v>548</v>
      </c>
      <c r="D379" s="86"/>
      <c r="E379" s="81"/>
      <c r="F379" s="5"/>
      <c r="G379" s="5"/>
      <c r="H379" s="5"/>
      <c r="I379" s="5"/>
      <c r="J379" s="5"/>
      <c r="K379" s="5"/>
      <c r="L379" s="5"/>
      <c r="M379" s="5"/>
      <c r="N379" s="4"/>
      <c r="O379" s="4"/>
      <c r="P379" s="4"/>
      <c r="Q379" s="5"/>
      <c r="R379" s="5"/>
      <c r="S379" s="5"/>
      <c r="T379" s="5"/>
      <c r="U379" s="5"/>
      <c r="V379" s="82"/>
    </row>
    <row r="380" customFormat="false" ht="13.5" hidden="false" customHeight="true" outlineLevel="0" collapsed="false">
      <c r="A380" s="68"/>
      <c r="B380" s="69"/>
      <c r="C380" s="5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N382" s="4"/>
      <c r="O382" s="4"/>
      <c r="P382" s="4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5" t="s">
        <v>548</v>
      </c>
      <c r="D383" s="86"/>
      <c r="E383" s="81"/>
      <c r="F383" s="5"/>
      <c r="G383" s="5"/>
      <c r="H383" s="5"/>
      <c r="I383" s="5"/>
      <c r="J383" s="5"/>
      <c r="K383" s="5"/>
      <c r="L383" s="5"/>
      <c r="M383" s="5"/>
      <c r="N383" s="4"/>
      <c r="O383" s="4"/>
      <c r="P383" s="4"/>
      <c r="Q383" s="5"/>
      <c r="R383" s="5"/>
      <c r="S383" s="5"/>
      <c r="T383" s="5"/>
      <c r="U383" s="5"/>
      <c r="V383" s="82"/>
    </row>
    <row r="384" customFormat="false" ht="13.5" hidden="false" customHeight="true" outlineLevel="0" collapsed="false">
      <c r="A384" s="68"/>
      <c r="B384" s="69"/>
      <c r="C384" s="5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N386" s="4"/>
      <c r="O386" s="4"/>
      <c r="P386" s="4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5" t="s">
        <v>548</v>
      </c>
      <c r="D387" s="86"/>
      <c r="E387" s="81"/>
      <c r="F387" s="5"/>
      <c r="G387" s="5"/>
      <c r="H387" s="5"/>
      <c r="I387" s="5"/>
      <c r="J387" s="5"/>
      <c r="K387" s="5"/>
      <c r="L387" s="5"/>
      <c r="M387" s="5"/>
      <c r="N387" s="4"/>
      <c r="O387" s="4"/>
      <c r="P387" s="4"/>
      <c r="Q387" s="5"/>
      <c r="R387" s="5"/>
      <c r="S387" s="5"/>
      <c r="T387" s="5"/>
      <c r="U387" s="5"/>
      <c r="V387" s="82"/>
    </row>
    <row r="388" customFormat="false" ht="13.5" hidden="false" customHeight="true" outlineLevel="0" collapsed="false">
      <c r="A388" s="68"/>
      <c r="B388" s="69"/>
      <c r="C388" s="5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N390" s="4"/>
      <c r="O390" s="4"/>
      <c r="P390" s="4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5" t="s">
        <v>548</v>
      </c>
      <c r="D391" s="86"/>
      <c r="E391" s="81"/>
      <c r="F391" s="5"/>
      <c r="G391" s="5"/>
      <c r="H391" s="5"/>
      <c r="I391" s="5"/>
      <c r="J391" s="5"/>
      <c r="K391" s="5"/>
      <c r="L391" s="5"/>
      <c r="M391" s="5"/>
      <c r="N391" s="4"/>
      <c r="O391" s="4"/>
      <c r="P391" s="4"/>
      <c r="Q391" s="5"/>
      <c r="R391" s="5"/>
      <c r="S391" s="5"/>
      <c r="T391" s="5"/>
      <c r="U391" s="5"/>
      <c r="V391" s="82"/>
    </row>
    <row r="392" customFormat="false" ht="13.5" hidden="false" customHeight="true" outlineLevel="0" collapsed="false">
      <c r="A392" s="68"/>
      <c r="B392" s="69"/>
      <c r="C392" s="5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N394" s="4"/>
      <c r="O394" s="4"/>
      <c r="P394" s="4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5" t="s">
        <v>548</v>
      </c>
      <c r="D395" s="86"/>
      <c r="E395" s="81"/>
      <c r="F395" s="5"/>
      <c r="G395" s="5"/>
      <c r="H395" s="5"/>
      <c r="I395" s="5"/>
      <c r="J395" s="5"/>
      <c r="K395" s="5"/>
      <c r="L395" s="5"/>
      <c r="M395" s="5"/>
      <c r="N395" s="4"/>
      <c r="O395" s="4"/>
      <c r="P395" s="4"/>
      <c r="Q395" s="5"/>
      <c r="R395" s="5"/>
      <c r="S395" s="5"/>
      <c r="T395" s="5"/>
      <c r="U395" s="5"/>
      <c r="V395" s="82"/>
    </row>
    <row r="396" customFormat="false" ht="13.5" hidden="false" customHeight="true" outlineLevel="0" collapsed="false">
      <c r="A396" s="68"/>
      <c r="B396" s="69"/>
      <c r="C396" s="5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N398" s="4"/>
      <c r="O398" s="4"/>
      <c r="P398" s="4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5" t="s">
        <v>548</v>
      </c>
      <c r="D399" s="86"/>
      <c r="E399" s="81"/>
      <c r="F399" s="5"/>
      <c r="G399" s="5"/>
      <c r="H399" s="5"/>
      <c r="I399" s="5"/>
      <c r="J399" s="5"/>
      <c r="K399" s="5"/>
      <c r="L399" s="5"/>
      <c r="M399" s="5"/>
      <c r="N399" s="4"/>
      <c r="O399" s="4"/>
      <c r="P399" s="4"/>
      <c r="Q399" s="5"/>
      <c r="R399" s="5"/>
      <c r="S399" s="5"/>
      <c r="T399" s="5"/>
      <c r="U399" s="5"/>
      <c r="V399" s="82"/>
    </row>
    <row r="400" customFormat="false" ht="13.5" hidden="false" customHeight="true" outlineLevel="0" collapsed="false">
      <c r="A400" s="68"/>
      <c r="B400" s="69"/>
      <c r="C400" s="5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N402" s="4"/>
      <c r="O402" s="4"/>
      <c r="P402" s="4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5" t="s">
        <v>548</v>
      </c>
      <c r="D403" s="86"/>
      <c r="E403" s="81"/>
      <c r="F403" s="5"/>
      <c r="G403" s="5"/>
      <c r="H403" s="5"/>
      <c r="I403" s="5"/>
      <c r="J403" s="5"/>
      <c r="K403" s="5"/>
      <c r="L403" s="5"/>
      <c r="M403" s="5"/>
      <c r="N403" s="4"/>
      <c r="O403" s="4"/>
      <c r="P403" s="4"/>
      <c r="Q403" s="5"/>
      <c r="R403" s="5"/>
      <c r="S403" s="5"/>
      <c r="T403" s="5"/>
      <c r="U403" s="5"/>
      <c r="V403" s="82"/>
    </row>
    <row r="404" customFormat="false" ht="13.5" hidden="false" customHeight="true" outlineLevel="0" collapsed="false">
      <c r="A404" s="68"/>
      <c r="B404" s="69"/>
      <c r="C404" s="5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N406" s="4"/>
      <c r="O406" s="4"/>
      <c r="P406" s="4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5" t="s">
        <v>548</v>
      </c>
      <c r="D407" s="86"/>
      <c r="E407" s="81"/>
      <c r="F407" s="5"/>
      <c r="G407" s="5"/>
      <c r="H407" s="5"/>
      <c r="I407" s="5"/>
      <c r="J407" s="5"/>
      <c r="K407" s="5"/>
      <c r="L407" s="5"/>
      <c r="M407" s="5"/>
      <c r="N407" s="4"/>
      <c r="O407" s="4"/>
      <c r="P407" s="4"/>
      <c r="Q407" s="5"/>
      <c r="R407" s="5"/>
      <c r="S407" s="5"/>
      <c r="T407" s="5"/>
      <c r="U407" s="5"/>
      <c r="V407" s="82"/>
    </row>
    <row r="408" customFormat="false" ht="13.5" hidden="false" customHeight="true" outlineLevel="0" collapsed="false">
      <c r="A408" s="68"/>
      <c r="B408" s="69"/>
      <c r="C408" s="5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39" t="str">
        <f aca="false">IFERROR((N407-N406)/N406,"")</f>
        <v/>
      </c>
      <c r="O408" s="39" t="str">
        <f aca="false">IFERROR((O407-O406)/O406,"")</f>
        <v/>
      </c>
      <c r="P408" s="39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</row>
    <row r="411" customFormat="false" ht="13.5" hidden="false" customHeight="true" outlineLevel="0" collapsed="false">
      <c r="A411" s="68"/>
      <c r="B411" s="69"/>
      <c r="C411" s="5" t="s">
        <v>548</v>
      </c>
      <c r="D411" s="71"/>
      <c r="E411" s="71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82"/>
    </row>
    <row r="412" customFormat="false" ht="13.5" hidden="false" customHeight="true" outlineLevel="0" collapsed="false">
      <c r="A412" s="68"/>
      <c r="B412" s="69"/>
      <c r="C412" s="5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</row>
    <row r="415" customFormat="false" ht="13.5" hidden="false" customHeight="true" outlineLevel="0" collapsed="false">
      <c r="A415" s="68"/>
      <c r="B415" s="69"/>
      <c r="C415" s="5" t="s">
        <v>548</v>
      </c>
      <c r="D415" s="71"/>
      <c r="E415" s="71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82"/>
    </row>
    <row r="416" customFormat="false" ht="13.5" hidden="false" customHeight="true" outlineLevel="0" collapsed="false">
      <c r="A416" s="68"/>
      <c r="B416" s="69"/>
      <c r="C416" s="5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N418" s="4"/>
      <c r="O418" s="4"/>
      <c r="P418" s="4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5" t="s">
        <v>548</v>
      </c>
      <c r="D419" s="86"/>
      <c r="E419" s="81"/>
      <c r="F419" s="5"/>
      <c r="G419" s="5"/>
      <c r="H419" s="5"/>
      <c r="I419" s="5"/>
      <c r="J419" s="5"/>
      <c r="K419" s="5"/>
      <c r="L419" s="5"/>
      <c r="M419" s="5"/>
      <c r="N419" s="4"/>
      <c r="O419" s="4"/>
      <c r="P419" s="4"/>
      <c r="Q419" s="5"/>
      <c r="R419" s="5"/>
      <c r="S419" s="5"/>
      <c r="T419" s="5"/>
      <c r="U419" s="5"/>
      <c r="V419" s="82"/>
    </row>
    <row r="420" customFormat="false" ht="13.5" hidden="false" customHeight="true" outlineLevel="0" collapsed="false">
      <c r="A420" s="68"/>
      <c r="B420" s="69"/>
      <c r="C420" s="5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N422" s="4"/>
      <c r="O422" s="4"/>
      <c r="P422" s="4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5" t="s">
        <v>548</v>
      </c>
      <c r="D423" s="86"/>
      <c r="E423" s="81"/>
      <c r="F423" s="5"/>
      <c r="G423" s="5"/>
      <c r="H423" s="5"/>
      <c r="I423" s="5"/>
      <c r="J423" s="5"/>
      <c r="K423" s="5"/>
      <c r="L423" s="5"/>
      <c r="M423" s="5"/>
      <c r="N423" s="4"/>
      <c r="O423" s="4"/>
      <c r="P423" s="4"/>
      <c r="Q423" s="5"/>
      <c r="R423" s="5"/>
      <c r="S423" s="5"/>
      <c r="T423" s="5"/>
      <c r="U423" s="5"/>
      <c r="V423" s="82"/>
    </row>
    <row r="424" customFormat="false" ht="13.5" hidden="false" customHeight="true" outlineLevel="0" collapsed="false">
      <c r="A424" s="68"/>
      <c r="B424" s="69"/>
      <c r="C424" s="5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</row>
    <row r="427" customFormat="false" ht="13.5" hidden="false" customHeight="true" outlineLevel="0" collapsed="false">
      <c r="A427" s="68"/>
      <c r="B427" s="69"/>
      <c r="C427" s="5" t="s">
        <v>548</v>
      </c>
      <c r="D427" s="71"/>
      <c r="E427" s="71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</row>
    <row r="428" customFormat="false" ht="13.5" hidden="false" customHeight="true" outlineLevel="0" collapsed="false">
      <c r="A428" s="68"/>
      <c r="B428" s="69"/>
      <c r="C428" s="5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</row>
    <row r="431" customFormat="false" ht="13.5" hidden="false" customHeight="true" outlineLevel="0" collapsed="false">
      <c r="A431" s="68"/>
      <c r="B431" s="69"/>
      <c r="C431" s="5" t="s">
        <v>548</v>
      </c>
      <c r="D431" s="71"/>
      <c r="E431" s="71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</row>
    <row r="432" customFormat="false" ht="13.5" hidden="false" customHeight="true" outlineLevel="0" collapsed="false">
      <c r="A432" s="68"/>
      <c r="B432" s="69"/>
      <c r="C432" s="5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/>
      <c r="E434" s="72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</row>
    <row r="435" customFormat="false" ht="13.5" hidden="false" customHeight="true" outlineLevel="0" collapsed="false">
      <c r="A435" s="68"/>
      <c r="B435" s="69"/>
      <c r="C435" s="5" t="s">
        <v>548</v>
      </c>
      <c r="D435" s="71"/>
      <c r="E435" s="71"/>
      <c r="F435" s="4"/>
      <c r="G435" s="4"/>
      <c r="H435" s="4"/>
      <c r="I435" s="4"/>
      <c r="J435" s="4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5" t="s">
        <v>549</v>
      </c>
      <c r="D436" s="71"/>
      <c r="E436" s="71"/>
      <c r="F436" s="73" t="str">
        <f aca="false">IFERROR((F435-F434)/F434,"")</f>
        <v/>
      </c>
      <c r="G436" s="73" t="str">
        <f aca="false">IFERROR((G435-G434)/G434,"")</f>
        <v/>
      </c>
      <c r="H436" s="73" t="str">
        <f aca="false">IFERROR((H435-H434)/H434,"")</f>
        <v/>
      </c>
      <c r="I436" s="73" t="str">
        <f aca="false">IFERROR((I435-I434)/I434,"")</f>
        <v/>
      </c>
      <c r="J436" s="73" t="str">
        <f aca="false">IFERROR((J435-J434)/J434,"")</f>
        <v/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str">
        <f aca="false">IFERROR(SQRT(2*(F435-F434)^2/(F435+F434)),"")</f>
        <v/>
      </c>
      <c r="G437" s="76" t="str">
        <f aca="false">IFERROR(SQRT(2*(G435-G434)^2/(G435+G434)),"")</f>
        <v/>
      </c>
      <c r="H437" s="76" t="str">
        <f aca="false">IFERROR(SQRT(2*(H435-H434)^2/(H435+H434)),"")</f>
        <v/>
      </c>
      <c r="I437" s="76" t="str">
        <f aca="false">IFERROR(SQRT(2*(I435-I434)^2/(I435+I434)),"")</f>
        <v/>
      </c>
      <c r="J437" s="76" t="str">
        <f aca="false">IFERROR(SQRT(2*(J435-J434)^2/(J435+J434)),"")</f>
        <v/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N438" s="4"/>
      <c r="O438" s="4"/>
      <c r="P438" s="4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5" t="s">
        <v>548</v>
      </c>
      <c r="D439" s="86"/>
      <c r="E439" s="81"/>
      <c r="F439" s="5"/>
      <c r="G439" s="5"/>
      <c r="H439" s="5"/>
      <c r="I439" s="5"/>
      <c r="J439" s="5"/>
      <c r="K439" s="5"/>
      <c r="L439" s="5"/>
      <c r="M439" s="5"/>
      <c r="N439" s="4"/>
      <c r="O439" s="4"/>
      <c r="P439" s="4"/>
      <c r="Q439" s="5"/>
      <c r="R439" s="5"/>
      <c r="S439" s="5"/>
      <c r="T439" s="5"/>
      <c r="U439" s="5"/>
      <c r="V439" s="82"/>
    </row>
    <row r="440" customFormat="false" ht="13.5" hidden="false" customHeight="true" outlineLevel="0" collapsed="false">
      <c r="A440" s="68"/>
      <c r="B440" s="69"/>
      <c r="C440" s="5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</row>
    <row r="443" customFormat="false" ht="13.5" hidden="false" customHeight="true" outlineLevel="0" collapsed="false">
      <c r="A443" s="68"/>
      <c r="B443" s="69"/>
      <c r="C443" s="5" t="s">
        <v>548</v>
      </c>
      <c r="D443" s="71"/>
      <c r="E443" s="71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</row>
    <row r="444" customFormat="false" ht="13.5" hidden="false" customHeight="true" outlineLevel="0" collapsed="false">
      <c r="A444" s="68"/>
      <c r="B444" s="69"/>
      <c r="C444" s="5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str">
        <f aca="false">IFERROR((N443-N442)/N442,"")</f>
        <v/>
      </c>
      <c r="O444" s="39" t="str">
        <f aca="false">IFERROR((O443-O442)/O442,"")</f>
        <v/>
      </c>
      <c r="P444" s="39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N446" s="4"/>
      <c r="O446" s="4"/>
      <c r="P446" s="4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5" t="s">
        <v>548</v>
      </c>
      <c r="D447" s="86"/>
      <c r="E447" s="81"/>
      <c r="F447" s="5"/>
      <c r="G447" s="5"/>
      <c r="H447" s="5"/>
      <c r="I447" s="5"/>
      <c r="J447" s="5"/>
      <c r="K447" s="5"/>
      <c r="L447" s="5"/>
      <c r="M447" s="5"/>
      <c r="N447" s="4"/>
      <c r="O447" s="4"/>
      <c r="P447" s="4"/>
      <c r="Q447" s="5"/>
      <c r="R447" s="5"/>
      <c r="S447" s="5"/>
      <c r="T447" s="5"/>
      <c r="U447" s="5"/>
      <c r="V447" s="82"/>
    </row>
    <row r="448" customFormat="false" ht="13.5" hidden="false" customHeight="true" outlineLevel="0" collapsed="false">
      <c r="A448" s="68"/>
      <c r="B448" s="69"/>
      <c r="C448" s="5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N450" s="4"/>
      <c r="O450" s="4"/>
      <c r="P450" s="4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5" t="s">
        <v>548</v>
      </c>
      <c r="D451" s="86"/>
      <c r="E451" s="81"/>
      <c r="F451" s="5"/>
      <c r="G451" s="5"/>
      <c r="H451" s="5"/>
      <c r="I451" s="5"/>
      <c r="J451" s="5"/>
      <c r="K451" s="5"/>
      <c r="L451" s="5"/>
      <c r="M451" s="5"/>
      <c r="N451" s="4"/>
      <c r="O451" s="4"/>
      <c r="P451" s="4"/>
      <c r="Q451" s="5"/>
      <c r="R451" s="5"/>
      <c r="S451" s="5"/>
      <c r="T451" s="5"/>
      <c r="U451" s="5"/>
      <c r="V451" s="82"/>
    </row>
    <row r="452" customFormat="false" ht="13.5" hidden="false" customHeight="true" outlineLevel="0" collapsed="false">
      <c r="A452" s="68"/>
      <c r="B452" s="69"/>
      <c r="C452" s="5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F454" s="4"/>
      <c r="G454" s="4"/>
      <c r="H454" s="4"/>
      <c r="I454" s="4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5" t="s">
        <v>548</v>
      </c>
      <c r="D455" s="71"/>
      <c r="E455" s="71"/>
      <c r="F455" s="4"/>
      <c r="G455" s="4"/>
      <c r="H455" s="4"/>
      <c r="I455" s="4"/>
      <c r="J455" s="4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5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N458" s="4"/>
      <c r="O458" s="4"/>
      <c r="P458" s="4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5" t="s">
        <v>548</v>
      </c>
      <c r="D459" s="86"/>
      <c r="E459" s="81"/>
      <c r="F459" s="5"/>
      <c r="G459" s="5"/>
      <c r="H459" s="5"/>
      <c r="I459" s="5"/>
      <c r="J459" s="5"/>
      <c r="K459" s="5"/>
      <c r="L459" s="5"/>
      <c r="M459" s="5"/>
      <c r="N459" s="4"/>
      <c r="O459" s="4"/>
      <c r="P459" s="4"/>
      <c r="Q459" s="5"/>
      <c r="R459" s="5"/>
      <c r="S459" s="5"/>
      <c r="T459" s="5"/>
      <c r="U459" s="5"/>
      <c r="V459" s="82"/>
    </row>
    <row r="460" customFormat="false" ht="13.5" hidden="false" customHeight="true" outlineLevel="0" collapsed="false">
      <c r="A460" s="68"/>
      <c r="B460" s="69"/>
      <c r="C460" s="5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N462" s="4"/>
      <c r="O462" s="4"/>
      <c r="P462" s="4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5" t="s">
        <v>548</v>
      </c>
      <c r="D463" s="86"/>
      <c r="E463" s="81"/>
      <c r="F463" s="5"/>
      <c r="G463" s="5"/>
      <c r="H463" s="5"/>
      <c r="I463" s="5"/>
      <c r="J463" s="5"/>
      <c r="K463" s="5"/>
      <c r="L463" s="5"/>
      <c r="M463" s="5"/>
      <c r="N463" s="4"/>
      <c r="O463" s="4"/>
      <c r="P463" s="4"/>
      <c r="Q463" s="5"/>
      <c r="R463" s="5"/>
      <c r="S463" s="5"/>
      <c r="T463" s="5"/>
      <c r="U463" s="5"/>
      <c r="V463" s="82"/>
    </row>
    <row r="464" customFormat="false" ht="13.5" hidden="false" customHeight="true" outlineLevel="0" collapsed="false">
      <c r="A464" s="68"/>
      <c r="B464" s="69"/>
      <c r="C464" s="5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N466" s="4"/>
      <c r="O466" s="4"/>
      <c r="P466" s="4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5" t="s">
        <v>548</v>
      </c>
      <c r="D467" s="86"/>
      <c r="E467" s="81"/>
      <c r="F467" s="5"/>
      <c r="G467" s="5"/>
      <c r="H467" s="5"/>
      <c r="I467" s="5"/>
      <c r="J467" s="5"/>
      <c r="K467" s="5"/>
      <c r="L467" s="5"/>
      <c r="M467" s="5"/>
      <c r="N467" s="4"/>
      <c r="O467" s="4"/>
      <c r="P467" s="4"/>
      <c r="Q467" s="5"/>
      <c r="R467" s="5"/>
      <c r="S467" s="5"/>
      <c r="T467" s="5"/>
      <c r="U467" s="5"/>
      <c r="V467" s="82"/>
    </row>
    <row r="468" customFormat="false" ht="13.5" hidden="false" customHeight="true" outlineLevel="0" collapsed="false">
      <c r="A468" s="68"/>
      <c r="B468" s="69"/>
      <c r="C468" s="5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N470" s="4"/>
      <c r="O470" s="4"/>
      <c r="P470" s="4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5" t="s">
        <v>548</v>
      </c>
      <c r="D471" s="86"/>
      <c r="E471" s="81"/>
      <c r="F471" s="5"/>
      <c r="G471" s="5"/>
      <c r="H471" s="5"/>
      <c r="I471" s="5"/>
      <c r="J471" s="5"/>
      <c r="K471" s="5"/>
      <c r="L471" s="5"/>
      <c r="M471" s="5"/>
      <c r="N471" s="4"/>
      <c r="O471" s="4"/>
      <c r="P471" s="4"/>
      <c r="Q471" s="5"/>
      <c r="R471" s="5"/>
      <c r="S471" s="5"/>
      <c r="T471" s="5"/>
      <c r="U471" s="5"/>
      <c r="V471" s="82"/>
    </row>
    <row r="472" customFormat="false" ht="13.5" hidden="false" customHeight="true" outlineLevel="0" collapsed="false">
      <c r="A472" s="68"/>
      <c r="B472" s="69"/>
      <c r="C472" s="5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N474" s="4"/>
      <c r="O474" s="4"/>
      <c r="P474" s="4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5" t="s">
        <v>548</v>
      </c>
      <c r="D475" s="86"/>
      <c r="E475" s="81"/>
      <c r="F475" s="5"/>
      <c r="G475" s="5"/>
      <c r="H475" s="5"/>
      <c r="I475" s="5"/>
      <c r="J475" s="5"/>
      <c r="K475" s="5"/>
      <c r="L475" s="5"/>
      <c r="M475" s="5"/>
      <c r="N475" s="4"/>
      <c r="O475" s="4"/>
      <c r="P475" s="4"/>
      <c r="Q475" s="5"/>
      <c r="R475" s="5"/>
      <c r="S475" s="5"/>
      <c r="T475" s="5"/>
      <c r="U475" s="5"/>
      <c r="V475" s="82"/>
    </row>
    <row r="476" customFormat="false" ht="13.5" hidden="false" customHeight="true" outlineLevel="0" collapsed="false">
      <c r="A476" s="68"/>
      <c r="B476" s="69"/>
      <c r="C476" s="5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N478" s="4"/>
      <c r="O478" s="4"/>
      <c r="P478" s="4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5" t="s">
        <v>548</v>
      </c>
      <c r="D479" s="86"/>
      <c r="E479" s="81"/>
      <c r="F479" s="5"/>
      <c r="G479" s="5"/>
      <c r="H479" s="5"/>
      <c r="I479" s="5"/>
      <c r="J479" s="5"/>
      <c r="K479" s="5"/>
      <c r="L479" s="5"/>
      <c r="M479" s="5"/>
      <c r="N479" s="4"/>
      <c r="O479" s="4"/>
      <c r="P479" s="4"/>
      <c r="Q479" s="5"/>
      <c r="R479" s="5"/>
      <c r="S479" s="5"/>
      <c r="T479" s="5"/>
      <c r="U479" s="5"/>
      <c r="V479" s="82"/>
    </row>
    <row r="480" customFormat="false" ht="13.5" hidden="false" customHeight="true" outlineLevel="0" collapsed="false">
      <c r="A480" s="68"/>
      <c r="B480" s="69"/>
      <c r="C480" s="5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N482" s="4"/>
      <c r="O482" s="4"/>
      <c r="P482" s="4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5" t="s">
        <v>548</v>
      </c>
      <c r="D483" s="86"/>
      <c r="E483" s="81"/>
      <c r="F483" s="5"/>
      <c r="G483" s="5"/>
      <c r="H483" s="5"/>
      <c r="I483" s="5"/>
      <c r="J483" s="5"/>
      <c r="K483" s="5"/>
      <c r="L483" s="5"/>
      <c r="M483" s="5"/>
      <c r="N483" s="4"/>
      <c r="O483" s="4"/>
      <c r="P483" s="4"/>
      <c r="Q483" s="5"/>
      <c r="R483" s="5"/>
      <c r="S483" s="5"/>
      <c r="T483" s="5"/>
      <c r="U483" s="5"/>
      <c r="V483" s="82"/>
    </row>
    <row r="484" customFormat="false" ht="13.5" hidden="false" customHeight="true" outlineLevel="0" collapsed="false">
      <c r="A484" s="68"/>
      <c r="B484" s="69"/>
      <c r="C484" s="5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N486" s="4"/>
      <c r="O486" s="4"/>
      <c r="P486" s="4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5" t="s">
        <v>548</v>
      </c>
      <c r="D487" s="86"/>
      <c r="E487" s="81"/>
      <c r="F487" s="5"/>
      <c r="G487" s="5"/>
      <c r="H487" s="5"/>
      <c r="I487" s="5"/>
      <c r="J487" s="5"/>
      <c r="K487" s="5"/>
      <c r="L487" s="5"/>
      <c r="M487" s="5"/>
      <c r="N487" s="4"/>
      <c r="O487" s="4"/>
      <c r="P487" s="4"/>
      <c r="Q487" s="5"/>
      <c r="R487" s="5"/>
      <c r="S487" s="5"/>
      <c r="T487" s="5"/>
      <c r="U487" s="5"/>
      <c r="V487" s="82"/>
    </row>
    <row r="488" customFormat="false" ht="13.5" hidden="false" customHeight="true" outlineLevel="0" collapsed="false">
      <c r="A488" s="68"/>
      <c r="B488" s="69"/>
      <c r="C488" s="5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N490" s="4"/>
      <c r="O490" s="4"/>
      <c r="P490" s="4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5" t="s">
        <v>548</v>
      </c>
      <c r="D491" s="86"/>
      <c r="E491" s="81"/>
      <c r="F491" s="5"/>
      <c r="G491" s="5"/>
      <c r="H491" s="5"/>
      <c r="I491" s="5"/>
      <c r="J491" s="5"/>
      <c r="K491" s="5"/>
      <c r="L491" s="5"/>
      <c r="M491" s="5"/>
      <c r="N491" s="4"/>
      <c r="O491" s="4"/>
      <c r="P491" s="4"/>
      <c r="Q491" s="5"/>
      <c r="R491" s="5"/>
      <c r="S491" s="5"/>
      <c r="T491" s="5"/>
      <c r="U491" s="5"/>
      <c r="V491" s="82"/>
    </row>
    <row r="492" customFormat="false" ht="13.5" hidden="false" customHeight="true" outlineLevel="0" collapsed="false">
      <c r="A492" s="68"/>
      <c r="B492" s="69"/>
      <c r="C492" s="5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N494" s="4"/>
      <c r="O494" s="4"/>
      <c r="P494" s="4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5" t="s">
        <v>548</v>
      </c>
      <c r="D495" s="86"/>
      <c r="E495" s="81"/>
      <c r="F495" s="5"/>
      <c r="G495" s="5"/>
      <c r="H495" s="5"/>
      <c r="I495" s="5"/>
      <c r="J495" s="5"/>
      <c r="K495" s="5"/>
      <c r="L495" s="5"/>
      <c r="M495" s="5"/>
      <c r="N495" s="4"/>
      <c r="O495" s="4"/>
      <c r="P495" s="4"/>
      <c r="Q495" s="5"/>
      <c r="R495" s="5"/>
      <c r="S495" s="5"/>
      <c r="T495" s="5"/>
      <c r="U495" s="5"/>
      <c r="V495" s="82"/>
    </row>
    <row r="496" customFormat="false" ht="13.5" hidden="false" customHeight="true" outlineLevel="0" collapsed="false">
      <c r="A496" s="68"/>
      <c r="B496" s="69"/>
      <c r="C496" s="5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N498" s="4"/>
      <c r="O498" s="4"/>
      <c r="P498" s="4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5" t="s">
        <v>548</v>
      </c>
      <c r="D499" s="86"/>
      <c r="E499" s="81"/>
      <c r="F499" s="5"/>
      <c r="G499" s="5"/>
      <c r="H499" s="5"/>
      <c r="I499" s="5"/>
      <c r="J499" s="5"/>
      <c r="K499" s="5"/>
      <c r="L499" s="5"/>
      <c r="M499" s="5"/>
      <c r="N499" s="4"/>
      <c r="O499" s="4"/>
      <c r="P499" s="4"/>
      <c r="Q499" s="5"/>
      <c r="R499" s="5"/>
      <c r="S499" s="5"/>
      <c r="T499" s="5"/>
      <c r="U499" s="5"/>
      <c r="V499" s="82"/>
    </row>
    <row r="500" customFormat="false" ht="13.5" hidden="false" customHeight="true" outlineLevel="0" collapsed="false">
      <c r="A500" s="68"/>
      <c r="B500" s="69"/>
      <c r="C500" s="5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N502" s="4"/>
      <c r="O502" s="4"/>
      <c r="P502" s="4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5" t="s">
        <v>548</v>
      </c>
      <c r="D503" s="86"/>
      <c r="E503" s="81"/>
      <c r="F503" s="5"/>
      <c r="G503" s="5"/>
      <c r="H503" s="5"/>
      <c r="I503" s="5"/>
      <c r="J503" s="5"/>
      <c r="K503" s="5"/>
      <c r="L503" s="5"/>
      <c r="M503" s="5"/>
      <c r="N503" s="4"/>
      <c r="O503" s="4"/>
      <c r="P503" s="4"/>
      <c r="Q503" s="5"/>
      <c r="R503" s="5"/>
      <c r="S503" s="5"/>
      <c r="T503" s="5"/>
      <c r="U503" s="5"/>
      <c r="V503" s="82"/>
    </row>
    <row r="504" customFormat="false" ht="13.5" hidden="false" customHeight="true" outlineLevel="0" collapsed="false">
      <c r="A504" s="68"/>
      <c r="B504" s="69"/>
      <c r="C504" s="5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N506" s="4"/>
      <c r="O506" s="4"/>
      <c r="P506" s="4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5" t="s">
        <v>548</v>
      </c>
      <c r="D507" s="86"/>
      <c r="E507" s="81"/>
      <c r="F507" s="5"/>
      <c r="G507" s="5"/>
      <c r="H507" s="5"/>
      <c r="I507" s="5"/>
      <c r="J507" s="5"/>
      <c r="K507" s="5"/>
      <c r="L507" s="5"/>
      <c r="M507" s="5"/>
      <c r="N507" s="4"/>
      <c r="O507" s="4"/>
      <c r="P507" s="4"/>
      <c r="Q507" s="5"/>
      <c r="R507" s="5"/>
      <c r="S507" s="5"/>
      <c r="T507" s="5"/>
      <c r="U507" s="5"/>
      <c r="V507" s="82"/>
    </row>
    <row r="508" customFormat="false" ht="13.5" hidden="false" customHeight="true" outlineLevel="0" collapsed="false">
      <c r="A508" s="68"/>
      <c r="B508" s="69"/>
      <c r="C508" s="5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N510" s="4"/>
      <c r="O510" s="4"/>
      <c r="P510" s="4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5" t="s">
        <v>548</v>
      </c>
      <c r="D511" s="86"/>
      <c r="E511" s="81"/>
      <c r="F511" s="5"/>
      <c r="G511" s="5"/>
      <c r="H511" s="5"/>
      <c r="I511" s="5"/>
      <c r="J511" s="5"/>
      <c r="K511" s="5"/>
      <c r="L511" s="5"/>
      <c r="M511" s="5"/>
      <c r="N511" s="4"/>
      <c r="O511" s="4"/>
      <c r="P511" s="4"/>
      <c r="Q511" s="5"/>
      <c r="R511" s="5"/>
      <c r="S511" s="5"/>
      <c r="T511" s="5"/>
      <c r="U511" s="5"/>
      <c r="V511" s="82"/>
    </row>
    <row r="512" customFormat="false" ht="13.5" hidden="false" customHeight="true" outlineLevel="0" collapsed="false">
      <c r="A512" s="68"/>
      <c r="B512" s="69"/>
      <c r="C512" s="5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N514" s="4"/>
      <c r="O514" s="4"/>
      <c r="P514" s="4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5" t="s">
        <v>548</v>
      </c>
      <c r="D515" s="86"/>
      <c r="E515" s="81"/>
      <c r="F515" s="5"/>
      <c r="G515" s="5"/>
      <c r="H515" s="5"/>
      <c r="I515" s="5"/>
      <c r="J515" s="5"/>
      <c r="K515" s="5"/>
      <c r="L515" s="5"/>
      <c r="M515" s="5"/>
      <c r="N515" s="4"/>
      <c r="O515" s="4"/>
      <c r="P515" s="4"/>
      <c r="Q515" s="5"/>
      <c r="R515" s="5"/>
      <c r="S515" s="5"/>
      <c r="T515" s="5"/>
      <c r="U515" s="5"/>
      <c r="V515" s="82"/>
    </row>
    <row r="516" customFormat="false" ht="13.5" hidden="false" customHeight="true" outlineLevel="0" collapsed="false">
      <c r="A516" s="68"/>
      <c r="B516" s="69"/>
      <c r="C516" s="5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N518" s="4"/>
      <c r="O518" s="4"/>
      <c r="P518" s="4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5" t="s">
        <v>548</v>
      </c>
      <c r="D519" s="86"/>
      <c r="E519" s="81"/>
      <c r="F519" s="5"/>
      <c r="G519" s="5"/>
      <c r="H519" s="5"/>
      <c r="I519" s="5"/>
      <c r="J519" s="5"/>
      <c r="K519" s="5"/>
      <c r="L519" s="5"/>
      <c r="M519" s="5"/>
      <c r="N519" s="4"/>
      <c r="O519" s="4"/>
      <c r="P519" s="4"/>
      <c r="Q519" s="5"/>
      <c r="R519" s="5"/>
      <c r="S519" s="5"/>
      <c r="T519" s="5"/>
      <c r="U519" s="5"/>
      <c r="V519" s="82"/>
    </row>
    <row r="520" customFormat="false" ht="13.5" hidden="false" customHeight="true" outlineLevel="0" collapsed="false">
      <c r="A520" s="68"/>
      <c r="B520" s="69"/>
      <c r="C520" s="5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N522" s="4"/>
      <c r="O522" s="4"/>
      <c r="P522" s="4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5" t="s">
        <v>548</v>
      </c>
      <c r="D523" s="86"/>
      <c r="E523" s="81"/>
      <c r="F523" s="5"/>
      <c r="G523" s="5"/>
      <c r="H523" s="5"/>
      <c r="I523" s="5"/>
      <c r="J523" s="5"/>
      <c r="K523" s="5"/>
      <c r="L523" s="5"/>
      <c r="M523" s="5"/>
      <c r="N523" s="4"/>
      <c r="O523" s="4"/>
      <c r="P523" s="4"/>
      <c r="Q523" s="5"/>
      <c r="R523" s="5"/>
      <c r="S523" s="5"/>
      <c r="T523" s="5"/>
      <c r="U523" s="5"/>
      <c r="V523" s="82"/>
    </row>
    <row r="524" customFormat="false" ht="13.5" hidden="false" customHeight="true" outlineLevel="0" collapsed="false">
      <c r="A524" s="68"/>
      <c r="B524" s="69"/>
      <c r="C524" s="5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N526" s="4"/>
      <c r="O526" s="4"/>
      <c r="P526" s="4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5" t="s">
        <v>548</v>
      </c>
      <c r="D527" s="86"/>
      <c r="E527" s="81"/>
      <c r="F527" s="5"/>
      <c r="G527" s="5"/>
      <c r="H527" s="5"/>
      <c r="I527" s="5"/>
      <c r="J527" s="5"/>
      <c r="K527" s="5"/>
      <c r="L527" s="5"/>
      <c r="M527" s="5"/>
      <c r="N527" s="4"/>
      <c r="O527" s="4"/>
      <c r="P527" s="4"/>
      <c r="Q527" s="5"/>
      <c r="R527" s="5"/>
      <c r="S527" s="5"/>
      <c r="T527" s="5"/>
      <c r="U527" s="5"/>
      <c r="V527" s="82"/>
    </row>
    <row r="528" customFormat="false" ht="13.5" hidden="false" customHeight="true" outlineLevel="0" collapsed="false">
      <c r="A528" s="68"/>
      <c r="B528" s="69"/>
      <c r="C528" s="5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N530" s="4"/>
      <c r="O530" s="4"/>
      <c r="P530" s="4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5" t="s">
        <v>548</v>
      </c>
      <c r="D531" s="86"/>
      <c r="E531" s="81"/>
      <c r="F531" s="5"/>
      <c r="G531" s="5"/>
      <c r="H531" s="5"/>
      <c r="I531" s="5"/>
      <c r="J531" s="5"/>
      <c r="K531" s="5"/>
      <c r="L531" s="5"/>
      <c r="M531" s="5"/>
      <c r="N531" s="4"/>
      <c r="O531" s="4"/>
      <c r="P531" s="4"/>
      <c r="Q531" s="5"/>
      <c r="R531" s="5"/>
      <c r="S531" s="5"/>
      <c r="T531" s="5"/>
      <c r="U531" s="5"/>
      <c r="V531" s="82"/>
    </row>
    <row r="532" customFormat="false" ht="13.5" hidden="false" customHeight="true" outlineLevel="0" collapsed="false">
      <c r="A532" s="68"/>
      <c r="B532" s="69"/>
      <c r="C532" s="5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N534" s="4"/>
      <c r="O534" s="4"/>
      <c r="P534" s="4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5" t="s">
        <v>548</v>
      </c>
      <c r="D535" s="86"/>
      <c r="E535" s="81"/>
      <c r="F535" s="5"/>
      <c r="G535" s="5"/>
      <c r="H535" s="5"/>
      <c r="I535" s="5"/>
      <c r="J535" s="5"/>
      <c r="K535" s="5"/>
      <c r="L535" s="5"/>
      <c r="M535" s="5"/>
      <c r="N535" s="4"/>
      <c r="O535" s="4"/>
      <c r="P535" s="4"/>
      <c r="Q535" s="5"/>
      <c r="R535" s="5"/>
      <c r="S535" s="5"/>
      <c r="T535" s="5"/>
      <c r="U535" s="5"/>
      <c r="V535" s="82"/>
    </row>
    <row r="536" customFormat="false" ht="13.5" hidden="false" customHeight="true" outlineLevel="0" collapsed="false">
      <c r="A536" s="68"/>
      <c r="B536" s="69"/>
      <c r="C536" s="5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N538" s="4"/>
      <c r="O538" s="4"/>
      <c r="P538" s="4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5" t="s">
        <v>548</v>
      </c>
      <c r="D539" s="86"/>
      <c r="E539" s="81"/>
      <c r="F539" s="5"/>
      <c r="G539" s="5"/>
      <c r="H539" s="5"/>
      <c r="I539" s="5"/>
      <c r="J539" s="5"/>
      <c r="K539" s="5"/>
      <c r="L539" s="5"/>
      <c r="M539" s="5"/>
      <c r="N539" s="4"/>
      <c r="O539" s="4"/>
      <c r="P539" s="4"/>
      <c r="Q539" s="5"/>
      <c r="R539" s="5"/>
      <c r="S539" s="5"/>
      <c r="T539" s="5"/>
      <c r="U539" s="5"/>
      <c r="V539" s="82"/>
    </row>
    <row r="540" customFormat="false" ht="13.5" hidden="false" customHeight="true" outlineLevel="0" collapsed="false">
      <c r="A540" s="68"/>
      <c r="B540" s="69"/>
      <c r="C540" s="5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N542" s="4"/>
      <c r="O542" s="4"/>
      <c r="P542" s="4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5" t="s">
        <v>548</v>
      </c>
      <c r="D543" s="86"/>
      <c r="E543" s="81"/>
      <c r="F543" s="5"/>
      <c r="G543" s="5"/>
      <c r="H543" s="5"/>
      <c r="I543" s="5"/>
      <c r="J543" s="5"/>
      <c r="K543" s="5"/>
      <c r="L543" s="5"/>
      <c r="M543" s="5"/>
      <c r="N543" s="4"/>
      <c r="O543" s="4"/>
      <c r="P543" s="4"/>
      <c r="Q543" s="5"/>
      <c r="R543" s="5"/>
      <c r="S543" s="5"/>
      <c r="T543" s="5"/>
      <c r="U543" s="5"/>
      <c r="V543" s="82"/>
    </row>
    <row r="544" customFormat="false" ht="13.5" hidden="false" customHeight="true" outlineLevel="0" collapsed="false">
      <c r="A544" s="68"/>
      <c r="B544" s="69"/>
      <c r="C544" s="5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N546" s="4"/>
      <c r="O546" s="4"/>
      <c r="P546" s="4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5" t="s">
        <v>548</v>
      </c>
      <c r="D547" s="86"/>
      <c r="E547" s="81"/>
      <c r="F547" s="5"/>
      <c r="G547" s="5"/>
      <c r="H547" s="5"/>
      <c r="I547" s="5"/>
      <c r="J547" s="5"/>
      <c r="K547" s="5"/>
      <c r="L547" s="5"/>
      <c r="M547" s="5"/>
      <c r="N547" s="4"/>
      <c r="O547" s="4"/>
      <c r="P547" s="4"/>
      <c r="Q547" s="5"/>
      <c r="R547" s="5"/>
      <c r="S547" s="5"/>
      <c r="T547" s="5"/>
      <c r="U547" s="5"/>
      <c r="V547" s="82"/>
    </row>
    <row r="548" customFormat="false" ht="13.5" hidden="false" customHeight="true" outlineLevel="0" collapsed="false">
      <c r="A548" s="68"/>
      <c r="B548" s="69"/>
      <c r="C548" s="5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N550" s="4"/>
      <c r="O550" s="4"/>
      <c r="P550" s="4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5" t="s">
        <v>548</v>
      </c>
      <c r="D551" s="86"/>
      <c r="E551" s="81"/>
      <c r="F551" s="5"/>
      <c r="G551" s="5"/>
      <c r="H551" s="5"/>
      <c r="I551" s="5"/>
      <c r="J551" s="5"/>
      <c r="K551" s="5"/>
      <c r="L551" s="5"/>
      <c r="M551" s="5"/>
      <c r="N551" s="4"/>
      <c r="O551" s="4"/>
      <c r="P551" s="4"/>
      <c r="Q551" s="5"/>
      <c r="R551" s="5"/>
      <c r="S551" s="5"/>
      <c r="T551" s="5"/>
      <c r="U551" s="5"/>
      <c r="V551" s="82"/>
    </row>
    <row r="552" customFormat="false" ht="13.5" hidden="false" customHeight="true" outlineLevel="0" collapsed="false">
      <c r="A552" s="68"/>
      <c r="B552" s="69"/>
      <c r="C552" s="5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N554" s="4"/>
      <c r="O554" s="4"/>
      <c r="P554" s="4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5" t="s">
        <v>548</v>
      </c>
      <c r="D555" s="86"/>
      <c r="E555" s="81"/>
      <c r="F555" s="5"/>
      <c r="G555" s="5"/>
      <c r="H555" s="5"/>
      <c r="I555" s="5"/>
      <c r="J555" s="5"/>
      <c r="K555" s="5"/>
      <c r="L555" s="5"/>
      <c r="M555" s="5"/>
      <c r="N555" s="4"/>
      <c r="O555" s="4"/>
      <c r="P555" s="4"/>
      <c r="Q555" s="5"/>
      <c r="R555" s="5"/>
      <c r="S555" s="5"/>
      <c r="T555" s="5"/>
      <c r="U555" s="5"/>
      <c r="V555" s="82"/>
    </row>
    <row r="556" customFormat="false" ht="13.5" hidden="false" customHeight="true" outlineLevel="0" collapsed="false">
      <c r="A556" s="68"/>
      <c r="B556" s="69"/>
      <c r="C556" s="5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N558" s="4"/>
      <c r="O558" s="4"/>
      <c r="P558" s="4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5" t="s">
        <v>548</v>
      </c>
      <c r="D559" s="86"/>
      <c r="E559" s="81"/>
      <c r="F559" s="5"/>
      <c r="G559" s="5"/>
      <c r="H559" s="5"/>
      <c r="I559" s="5"/>
      <c r="J559" s="5"/>
      <c r="K559" s="5"/>
      <c r="L559" s="5"/>
      <c r="M559" s="5"/>
      <c r="N559" s="4"/>
      <c r="O559" s="4"/>
      <c r="P559" s="4"/>
      <c r="Q559" s="5"/>
      <c r="R559" s="5"/>
      <c r="S559" s="5"/>
      <c r="T559" s="5"/>
      <c r="U559" s="5"/>
      <c r="V559" s="82"/>
    </row>
    <row r="560" customFormat="false" ht="13.5" hidden="false" customHeight="true" outlineLevel="0" collapsed="false">
      <c r="A560" s="68"/>
      <c r="B560" s="69"/>
      <c r="C560" s="5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N562" s="4"/>
      <c r="O562" s="4"/>
      <c r="P562" s="4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5" t="s">
        <v>548</v>
      </c>
      <c r="D563" s="86"/>
      <c r="E563" s="81"/>
      <c r="F563" s="5"/>
      <c r="G563" s="5"/>
      <c r="H563" s="5"/>
      <c r="I563" s="5"/>
      <c r="J563" s="5"/>
      <c r="K563" s="5"/>
      <c r="L563" s="5"/>
      <c r="M563" s="5"/>
      <c r="N563" s="4"/>
      <c r="O563" s="4"/>
      <c r="P563" s="4"/>
      <c r="Q563" s="5"/>
      <c r="R563" s="5"/>
      <c r="S563" s="5"/>
      <c r="T563" s="5"/>
      <c r="U563" s="5"/>
      <c r="V563" s="82"/>
    </row>
    <row r="564" customFormat="false" ht="13.5" hidden="false" customHeight="true" outlineLevel="0" collapsed="false">
      <c r="A564" s="68"/>
      <c r="B564" s="69"/>
      <c r="C564" s="5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N566" s="4"/>
      <c r="O566" s="4"/>
      <c r="P566" s="4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5" t="s">
        <v>548</v>
      </c>
      <c r="D567" s="86"/>
      <c r="E567" s="81"/>
      <c r="F567" s="5"/>
      <c r="G567" s="5"/>
      <c r="H567" s="5"/>
      <c r="I567" s="5"/>
      <c r="J567" s="5"/>
      <c r="K567" s="5"/>
      <c r="L567" s="5"/>
      <c r="M567" s="5"/>
      <c r="N567" s="4"/>
      <c r="O567" s="4"/>
      <c r="P567" s="4"/>
      <c r="Q567" s="5"/>
      <c r="R567" s="5"/>
      <c r="S567" s="5"/>
      <c r="T567" s="5"/>
      <c r="U567" s="5"/>
      <c r="V567" s="82"/>
    </row>
    <row r="568" customFormat="false" ht="13.5" hidden="false" customHeight="true" outlineLevel="0" collapsed="false">
      <c r="A568" s="68"/>
      <c r="B568" s="69"/>
      <c r="C568" s="5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N570" s="4"/>
      <c r="O570" s="4"/>
      <c r="P570" s="4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5" t="s">
        <v>548</v>
      </c>
      <c r="D571" s="86"/>
      <c r="E571" s="81"/>
      <c r="F571" s="5"/>
      <c r="G571" s="5"/>
      <c r="H571" s="5"/>
      <c r="I571" s="5"/>
      <c r="J571" s="5"/>
      <c r="K571" s="5"/>
      <c r="L571" s="5"/>
      <c r="M571" s="5"/>
      <c r="N571" s="4"/>
      <c r="O571" s="4"/>
      <c r="P571" s="4"/>
      <c r="Q571" s="5"/>
      <c r="R571" s="5"/>
      <c r="S571" s="5"/>
      <c r="T571" s="5"/>
      <c r="U571" s="5"/>
      <c r="V571" s="82"/>
    </row>
    <row r="572" customFormat="false" ht="13.5" hidden="false" customHeight="true" outlineLevel="0" collapsed="false">
      <c r="A572" s="68"/>
      <c r="B572" s="69"/>
      <c r="C572" s="5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N574" s="4"/>
      <c r="O574" s="4"/>
      <c r="P574" s="4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5" t="s">
        <v>548</v>
      </c>
      <c r="D575" s="86"/>
      <c r="E575" s="81"/>
      <c r="F575" s="5"/>
      <c r="G575" s="5"/>
      <c r="H575" s="5"/>
      <c r="I575" s="5"/>
      <c r="J575" s="5"/>
      <c r="K575" s="5"/>
      <c r="L575" s="5"/>
      <c r="M575" s="5"/>
      <c r="N575" s="4"/>
      <c r="O575" s="4"/>
      <c r="P575" s="4"/>
      <c r="Q575" s="5"/>
      <c r="R575" s="5"/>
      <c r="S575" s="5"/>
      <c r="T575" s="5"/>
      <c r="U575" s="5"/>
      <c r="V575" s="82"/>
    </row>
    <row r="576" customFormat="false" ht="13.5" hidden="false" customHeight="true" outlineLevel="0" collapsed="false">
      <c r="A576" s="68"/>
      <c r="B576" s="69"/>
      <c r="C576" s="5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N578" s="4"/>
      <c r="O578" s="4"/>
      <c r="P578" s="4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5" t="s">
        <v>548</v>
      </c>
      <c r="D579" s="86"/>
      <c r="E579" s="81"/>
      <c r="F579" s="5"/>
      <c r="G579" s="5"/>
      <c r="H579" s="5"/>
      <c r="I579" s="5"/>
      <c r="J579" s="5"/>
      <c r="K579" s="5"/>
      <c r="L579" s="5"/>
      <c r="M579" s="5"/>
      <c r="N579" s="4"/>
      <c r="O579" s="4"/>
      <c r="P579" s="4"/>
      <c r="Q579" s="5"/>
      <c r="R579" s="5"/>
      <c r="S579" s="5"/>
      <c r="T579" s="5"/>
      <c r="U579" s="5"/>
      <c r="V579" s="82"/>
    </row>
    <row r="580" customFormat="false" ht="13.5" hidden="false" customHeight="true" outlineLevel="0" collapsed="false">
      <c r="A580" s="68"/>
      <c r="B580" s="69"/>
      <c r="C580" s="5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N582" s="4"/>
      <c r="O582" s="4"/>
      <c r="P582" s="4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5" t="s">
        <v>548</v>
      </c>
      <c r="D583" s="86"/>
      <c r="E583" s="81"/>
      <c r="F583" s="5"/>
      <c r="G583" s="5"/>
      <c r="H583" s="5"/>
      <c r="I583" s="5"/>
      <c r="J583" s="5"/>
      <c r="K583" s="5"/>
      <c r="L583" s="5"/>
      <c r="M583" s="5"/>
      <c r="N583" s="4"/>
      <c r="O583" s="4"/>
      <c r="P583" s="4"/>
      <c r="Q583" s="5"/>
      <c r="R583" s="5"/>
      <c r="S583" s="5"/>
      <c r="T583" s="5"/>
      <c r="U583" s="5"/>
      <c r="V583" s="82"/>
    </row>
    <row r="584" customFormat="false" ht="13.5" hidden="false" customHeight="true" outlineLevel="0" collapsed="false">
      <c r="A584" s="68"/>
      <c r="B584" s="69"/>
      <c r="C584" s="5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N586" s="4"/>
      <c r="O586" s="4"/>
      <c r="P586" s="4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5" t="s">
        <v>548</v>
      </c>
      <c r="D587" s="86"/>
      <c r="E587" s="81"/>
      <c r="F587" s="5"/>
      <c r="G587" s="5"/>
      <c r="H587" s="5"/>
      <c r="I587" s="5"/>
      <c r="J587" s="5"/>
      <c r="K587" s="5"/>
      <c r="L587" s="5"/>
      <c r="M587" s="5"/>
      <c r="N587" s="4"/>
      <c r="O587" s="4"/>
      <c r="P587" s="4"/>
      <c r="Q587" s="5"/>
      <c r="R587" s="5"/>
      <c r="S587" s="5"/>
      <c r="T587" s="5"/>
      <c r="U587" s="5"/>
      <c r="V587" s="82"/>
    </row>
    <row r="588" customFormat="false" ht="13.5" hidden="false" customHeight="true" outlineLevel="0" collapsed="false">
      <c r="A588" s="68"/>
      <c r="B588" s="69"/>
      <c r="C588" s="5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N590" s="4"/>
      <c r="O590" s="4"/>
      <c r="P590" s="4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5" t="s">
        <v>548</v>
      </c>
      <c r="D591" s="86"/>
      <c r="E591" s="81"/>
      <c r="F591" s="5"/>
      <c r="G591" s="5"/>
      <c r="H591" s="5"/>
      <c r="I591" s="5"/>
      <c r="J591" s="5"/>
      <c r="K591" s="5"/>
      <c r="L591" s="5"/>
      <c r="M591" s="5"/>
      <c r="N591" s="4"/>
      <c r="O591" s="4"/>
      <c r="P591" s="4"/>
      <c r="Q591" s="5"/>
      <c r="R591" s="5"/>
      <c r="S591" s="5"/>
      <c r="T591" s="5"/>
      <c r="U591" s="5"/>
      <c r="V591" s="82"/>
    </row>
    <row r="592" customFormat="false" ht="13.5" hidden="false" customHeight="true" outlineLevel="0" collapsed="false">
      <c r="A592" s="68"/>
      <c r="B592" s="69"/>
      <c r="C592" s="5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N594" s="4"/>
      <c r="O594" s="4"/>
      <c r="P594" s="4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5" t="s">
        <v>548</v>
      </c>
      <c r="D595" s="86"/>
      <c r="E595" s="81"/>
      <c r="F595" s="5"/>
      <c r="G595" s="5"/>
      <c r="H595" s="5"/>
      <c r="I595" s="5"/>
      <c r="J595" s="5"/>
      <c r="K595" s="5"/>
      <c r="L595" s="5"/>
      <c r="M595" s="5"/>
      <c r="N595" s="4"/>
      <c r="O595" s="4"/>
      <c r="P595" s="4"/>
      <c r="Q595" s="5"/>
      <c r="R595" s="5"/>
      <c r="S595" s="5"/>
      <c r="T595" s="5"/>
      <c r="U595" s="5"/>
      <c r="V595" s="82"/>
    </row>
    <row r="596" customFormat="false" ht="13.5" hidden="false" customHeight="true" outlineLevel="0" collapsed="false">
      <c r="A596" s="68"/>
      <c r="B596" s="69"/>
      <c r="C596" s="5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N598" s="4"/>
      <c r="O598" s="4"/>
      <c r="P598" s="4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5" t="s">
        <v>548</v>
      </c>
      <c r="D599" s="86"/>
      <c r="E599" s="81"/>
      <c r="F599" s="5"/>
      <c r="G599" s="5"/>
      <c r="H599" s="5"/>
      <c r="I599" s="5"/>
      <c r="J599" s="5"/>
      <c r="K599" s="5"/>
      <c r="L599" s="5"/>
      <c r="M599" s="5"/>
      <c r="N599" s="4"/>
      <c r="O599" s="4"/>
      <c r="P599" s="4"/>
      <c r="Q599" s="5"/>
      <c r="R599" s="5"/>
      <c r="S599" s="5"/>
      <c r="T599" s="5"/>
      <c r="U599" s="5"/>
      <c r="V599" s="82"/>
    </row>
    <row r="600" customFormat="false" ht="13.5" hidden="false" customHeight="true" outlineLevel="0" collapsed="false">
      <c r="A600" s="68"/>
      <c r="B600" s="69"/>
      <c r="C600" s="5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N602" s="4"/>
      <c r="O602" s="4"/>
      <c r="P602" s="4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5" t="s">
        <v>548</v>
      </c>
      <c r="D603" s="86"/>
      <c r="E603" s="81"/>
      <c r="F603" s="5"/>
      <c r="G603" s="5"/>
      <c r="H603" s="5"/>
      <c r="I603" s="5"/>
      <c r="J603" s="5"/>
      <c r="K603" s="5"/>
      <c r="L603" s="5"/>
      <c r="M603" s="5"/>
      <c r="N603" s="4"/>
      <c r="O603" s="4"/>
      <c r="P603" s="4"/>
      <c r="Q603" s="5"/>
      <c r="R603" s="5"/>
      <c r="S603" s="5"/>
      <c r="T603" s="5"/>
      <c r="U603" s="5"/>
      <c r="V603" s="82"/>
    </row>
    <row r="604" customFormat="false" ht="13.5" hidden="false" customHeight="true" outlineLevel="0" collapsed="false">
      <c r="A604" s="68"/>
      <c r="B604" s="69"/>
      <c r="C604" s="5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N606" s="4"/>
      <c r="O606" s="4"/>
      <c r="P606" s="4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5" t="s">
        <v>548</v>
      </c>
      <c r="D607" s="86"/>
      <c r="E607" s="81"/>
      <c r="F607" s="5"/>
      <c r="G607" s="5"/>
      <c r="H607" s="5"/>
      <c r="I607" s="5"/>
      <c r="J607" s="5"/>
      <c r="K607" s="5"/>
      <c r="L607" s="5"/>
      <c r="M607" s="5"/>
      <c r="N607" s="4"/>
      <c r="O607" s="4"/>
      <c r="P607" s="4"/>
      <c r="Q607" s="5"/>
      <c r="R607" s="5"/>
      <c r="S607" s="5"/>
      <c r="T607" s="5"/>
      <c r="U607" s="5"/>
      <c r="V607" s="82"/>
    </row>
    <row r="608" customFormat="false" ht="13.5" hidden="false" customHeight="true" outlineLevel="0" collapsed="false">
      <c r="A608" s="68"/>
      <c r="B608" s="69"/>
      <c r="C608" s="5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N610" s="4"/>
      <c r="O610" s="4"/>
      <c r="P610" s="4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5" t="s">
        <v>548</v>
      </c>
      <c r="D611" s="86"/>
      <c r="E611" s="81"/>
      <c r="F611" s="5"/>
      <c r="G611" s="5"/>
      <c r="H611" s="5"/>
      <c r="I611" s="5"/>
      <c r="J611" s="5"/>
      <c r="K611" s="5"/>
      <c r="L611" s="5"/>
      <c r="M611" s="5"/>
      <c r="N611" s="4"/>
      <c r="O611" s="4"/>
      <c r="P611" s="4"/>
      <c r="Q611" s="5"/>
      <c r="R611" s="5"/>
      <c r="S611" s="5"/>
      <c r="T611" s="5"/>
      <c r="U611" s="5"/>
      <c r="V611" s="82"/>
    </row>
    <row r="612" customFormat="false" ht="13.5" hidden="false" customHeight="true" outlineLevel="0" collapsed="false">
      <c r="A612" s="68"/>
      <c r="B612" s="69"/>
      <c r="C612" s="5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N614" s="4"/>
      <c r="O614" s="4"/>
      <c r="P614" s="4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5" t="s">
        <v>548</v>
      </c>
      <c r="D615" s="86"/>
      <c r="E615" s="81"/>
      <c r="F615" s="5"/>
      <c r="G615" s="5"/>
      <c r="H615" s="5"/>
      <c r="I615" s="5"/>
      <c r="J615" s="5"/>
      <c r="K615" s="5"/>
      <c r="L615" s="5"/>
      <c r="M615" s="5"/>
      <c r="N615" s="4"/>
      <c r="O615" s="4"/>
      <c r="P615" s="4"/>
      <c r="Q615" s="5"/>
      <c r="R615" s="5"/>
      <c r="S615" s="5"/>
      <c r="T615" s="5"/>
      <c r="U615" s="5"/>
      <c r="V615" s="82"/>
    </row>
    <row r="616" customFormat="false" ht="13.5" hidden="false" customHeight="true" outlineLevel="0" collapsed="false">
      <c r="A616" s="68"/>
      <c r="B616" s="69"/>
      <c r="C616" s="5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N618" s="4"/>
      <c r="O618" s="4"/>
      <c r="P618" s="4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5" t="s">
        <v>548</v>
      </c>
      <c r="D619" s="86"/>
      <c r="E619" s="81"/>
      <c r="F619" s="5"/>
      <c r="G619" s="5"/>
      <c r="H619" s="5"/>
      <c r="I619" s="5"/>
      <c r="J619" s="5"/>
      <c r="K619" s="5"/>
      <c r="L619" s="5"/>
      <c r="M619" s="5"/>
      <c r="N619" s="4"/>
      <c r="O619" s="4"/>
      <c r="P619" s="4"/>
      <c r="Q619" s="5"/>
      <c r="R619" s="5"/>
      <c r="S619" s="5"/>
      <c r="T619" s="5"/>
      <c r="U619" s="5"/>
      <c r="V619" s="82"/>
    </row>
    <row r="620" customFormat="false" ht="13.5" hidden="false" customHeight="true" outlineLevel="0" collapsed="false">
      <c r="A620" s="68"/>
      <c r="B620" s="69"/>
      <c r="C620" s="5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N622" s="4"/>
      <c r="O622" s="4"/>
      <c r="P622" s="4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5" t="s">
        <v>548</v>
      </c>
      <c r="D623" s="86"/>
      <c r="E623" s="81"/>
      <c r="F623" s="5"/>
      <c r="G623" s="5"/>
      <c r="H623" s="5"/>
      <c r="I623" s="5"/>
      <c r="J623" s="5"/>
      <c r="K623" s="5"/>
      <c r="L623" s="5"/>
      <c r="M623" s="5"/>
      <c r="N623" s="4"/>
      <c r="O623" s="4"/>
      <c r="P623" s="4"/>
      <c r="Q623" s="5"/>
      <c r="R623" s="5"/>
      <c r="S623" s="5"/>
      <c r="T623" s="5"/>
      <c r="U623" s="5"/>
      <c r="V623" s="82"/>
    </row>
    <row r="624" customFormat="false" ht="13.5" hidden="false" customHeight="true" outlineLevel="0" collapsed="false">
      <c r="A624" s="68"/>
      <c r="B624" s="69"/>
      <c r="C624" s="5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N626" s="4"/>
      <c r="O626" s="4"/>
      <c r="P626" s="4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5" t="s">
        <v>548</v>
      </c>
      <c r="D627" s="86"/>
      <c r="E627" s="81"/>
      <c r="F627" s="5"/>
      <c r="G627" s="5"/>
      <c r="H627" s="5"/>
      <c r="I627" s="5"/>
      <c r="J627" s="5"/>
      <c r="K627" s="5"/>
      <c r="L627" s="5"/>
      <c r="M627" s="5"/>
      <c r="N627" s="4"/>
      <c r="O627" s="4"/>
      <c r="P627" s="4"/>
      <c r="Q627" s="5"/>
      <c r="R627" s="5"/>
      <c r="S627" s="5"/>
      <c r="T627" s="5"/>
      <c r="U627" s="5"/>
      <c r="V627" s="82"/>
    </row>
    <row r="628" customFormat="false" ht="13.5" hidden="false" customHeight="true" outlineLevel="0" collapsed="false">
      <c r="A628" s="68"/>
      <c r="B628" s="69"/>
      <c r="C628" s="5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N630" s="4"/>
      <c r="O630" s="4"/>
      <c r="P630" s="4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5" t="s">
        <v>548</v>
      </c>
      <c r="D631" s="86"/>
      <c r="E631" s="81"/>
      <c r="F631" s="5"/>
      <c r="G631" s="5"/>
      <c r="H631" s="5"/>
      <c r="I631" s="5"/>
      <c r="J631" s="5"/>
      <c r="K631" s="5"/>
      <c r="L631" s="5"/>
      <c r="M631" s="5"/>
      <c r="N631" s="4"/>
      <c r="O631" s="4"/>
      <c r="P631" s="4"/>
      <c r="Q631" s="5"/>
      <c r="R631" s="5"/>
      <c r="S631" s="5"/>
      <c r="T631" s="5"/>
      <c r="U631" s="5"/>
      <c r="V631" s="82"/>
    </row>
    <row r="632" customFormat="false" ht="13.5" hidden="false" customHeight="true" outlineLevel="0" collapsed="false">
      <c r="A632" s="68"/>
      <c r="B632" s="69"/>
      <c r="C632" s="5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N634" s="4"/>
      <c r="O634" s="4"/>
      <c r="P634" s="4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5" t="s">
        <v>548</v>
      </c>
      <c r="D635" s="86"/>
      <c r="E635" s="81"/>
      <c r="F635" s="5"/>
      <c r="G635" s="5"/>
      <c r="H635" s="5"/>
      <c r="I635" s="5"/>
      <c r="J635" s="5"/>
      <c r="K635" s="5"/>
      <c r="L635" s="5"/>
      <c r="M635" s="5"/>
      <c r="N635" s="4"/>
      <c r="O635" s="4"/>
      <c r="P635" s="4"/>
      <c r="Q635" s="5"/>
      <c r="R635" s="5"/>
      <c r="S635" s="5"/>
      <c r="T635" s="5"/>
      <c r="U635" s="5"/>
      <c r="V635" s="82"/>
    </row>
    <row r="636" customFormat="false" ht="13.5" hidden="false" customHeight="true" outlineLevel="0" collapsed="false">
      <c r="A636" s="68"/>
      <c r="B636" s="69"/>
      <c r="C636" s="5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N638" s="4"/>
      <c r="O638" s="4"/>
      <c r="P638" s="4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5" t="s">
        <v>548</v>
      </c>
      <c r="D639" s="86"/>
      <c r="E639" s="81"/>
      <c r="F639" s="5"/>
      <c r="G639" s="5"/>
      <c r="H639" s="5"/>
      <c r="I639" s="5"/>
      <c r="J639" s="5"/>
      <c r="K639" s="5"/>
      <c r="L639" s="5"/>
      <c r="M639" s="5"/>
      <c r="N639" s="4"/>
      <c r="O639" s="4"/>
      <c r="P639" s="4"/>
      <c r="Q639" s="5"/>
      <c r="R639" s="5"/>
      <c r="S639" s="5"/>
      <c r="T639" s="5"/>
      <c r="U639" s="5"/>
      <c r="V639" s="82"/>
    </row>
    <row r="640" customFormat="false" ht="13.5" hidden="false" customHeight="true" outlineLevel="0" collapsed="false">
      <c r="A640" s="68"/>
      <c r="B640" s="69"/>
      <c r="C640" s="5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N642" s="4"/>
      <c r="O642" s="4"/>
      <c r="P642" s="4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5" t="s">
        <v>548</v>
      </c>
      <c r="D643" s="86"/>
      <c r="E643" s="81"/>
      <c r="F643" s="5"/>
      <c r="G643" s="5"/>
      <c r="H643" s="5"/>
      <c r="I643" s="5"/>
      <c r="J643" s="5"/>
      <c r="K643" s="5"/>
      <c r="L643" s="5"/>
      <c r="M643" s="5"/>
      <c r="N643" s="4"/>
      <c r="O643" s="4"/>
      <c r="P643" s="4"/>
      <c r="Q643" s="5"/>
      <c r="R643" s="5"/>
      <c r="S643" s="5"/>
      <c r="T643" s="5"/>
      <c r="U643" s="5"/>
      <c r="V643" s="82"/>
    </row>
    <row r="644" customFormat="false" ht="13.5" hidden="false" customHeight="true" outlineLevel="0" collapsed="false">
      <c r="A644" s="68"/>
      <c r="B644" s="69"/>
      <c r="C644" s="5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N646" s="4"/>
      <c r="O646" s="4"/>
      <c r="P646" s="4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5" t="s">
        <v>548</v>
      </c>
      <c r="D647" s="86"/>
      <c r="E647" s="81"/>
      <c r="F647" s="5"/>
      <c r="G647" s="5"/>
      <c r="H647" s="5"/>
      <c r="I647" s="5"/>
      <c r="J647" s="5"/>
      <c r="K647" s="5"/>
      <c r="L647" s="5"/>
      <c r="M647" s="5"/>
      <c r="N647" s="4"/>
      <c r="O647" s="4"/>
      <c r="P647" s="4"/>
      <c r="Q647" s="5"/>
      <c r="R647" s="5"/>
      <c r="S647" s="5"/>
      <c r="T647" s="5"/>
      <c r="U647" s="5"/>
      <c r="V647" s="82"/>
    </row>
    <row r="648" customFormat="false" ht="13.5" hidden="false" customHeight="true" outlineLevel="0" collapsed="false">
      <c r="A648" s="68"/>
      <c r="B648" s="69"/>
      <c r="C648" s="5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N650" s="4"/>
      <c r="O650" s="4"/>
      <c r="P650" s="4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5" t="s">
        <v>548</v>
      </c>
      <c r="D651" s="86"/>
      <c r="E651" s="81"/>
      <c r="F651" s="5"/>
      <c r="G651" s="5"/>
      <c r="H651" s="5"/>
      <c r="I651" s="5"/>
      <c r="J651" s="5"/>
      <c r="K651" s="5"/>
      <c r="L651" s="5"/>
      <c r="M651" s="5"/>
      <c r="N651" s="4"/>
      <c r="O651" s="4"/>
      <c r="P651" s="4"/>
      <c r="Q651" s="5"/>
      <c r="R651" s="5"/>
      <c r="S651" s="5"/>
      <c r="T651" s="5"/>
      <c r="U651" s="5"/>
      <c r="V651" s="82"/>
    </row>
    <row r="652" customFormat="false" ht="13.5" hidden="false" customHeight="true" outlineLevel="0" collapsed="false">
      <c r="A652" s="68"/>
      <c r="B652" s="69"/>
      <c r="C652" s="5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N654" s="4"/>
      <c r="O654" s="4"/>
      <c r="P654" s="4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5" t="s">
        <v>548</v>
      </c>
      <c r="D655" s="86"/>
      <c r="E655" s="81"/>
      <c r="F655" s="5"/>
      <c r="G655" s="5"/>
      <c r="H655" s="5"/>
      <c r="I655" s="5"/>
      <c r="J655" s="5"/>
      <c r="K655" s="5"/>
      <c r="L655" s="5"/>
      <c r="M655" s="5"/>
      <c r="N655" s="4"/>
      <c r="O655" s="4"/>
      <c r="P655" s="4"/>
      <c r="Q655" s="5"/>
      <c r="R655" s="5"/>
      <c r="S655" s="5"/>
      <c r="T655" s="5"/>
      <c r="U655" s="5"/>
      <c r="V655" s="82"/>
    </row>
    <row r="656" customFormat="false" ht="13.5" hidden="false" customHeight="true" outlineLevel="0" collapsed="false">
      <c r="A656" s="68"/>
      <c r="B656" s="69"/>
      <c r="C656" s="5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N658" s="4"/>
      <c r="O658" s="4"/>
      <c r="P658" s="4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5" t="s">
        <v>548</v>
      </c>
      <c r="D659" s="86"/>
      <c r="E659" s="81"/>
      <c r="F659" s="5"/>
      <c r="G659" s="5"/>
      <c r="H659" s="5"/>
      <c r="I659" s="5"/>
      <c r="J659" s="5"/>
      <c r="K659" s="5"/>
      <c r="L659" s="5"/>
      <c r="M659" s="5"/>
      <c r="N659" s="4"/>
      <c r="O659" s="4"/>
      <c r="P659" s="4"/>
      <c r="Q659" s="5"/>
      <c r="R659" s="5"/>
      <c r="S659" s="5"/>
      <c r="T659" s="5"/>
      <c r="U659" s="5"/>
      <c r="V659" s="82"/>
    </row>
    <row r="660" customFormat="false" ht="13.5" hidden="false" customHeight="true" outlineLevel="0" collapsed="false">
      <c r="A660" s="68"/>
      <c r="B660" s="69"/>
      <c r="C660" s="5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N662" s="4"/>
      <c r="O662" s="4"/>
      <c r="P662" s="4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5" t="s">
        <v>548</v>
      </c>
      <c r="D663" s="86"/>
      <c r="E663" s="81"/>
      <c r="F663" s="5"/>
      <c r="G663" s="5"/>
      <c r="H663" s="5"/>
      <c r="I663" s="5"/>
      <c r="J663" s="5"/>
      <c r="K663" s="5"/>
      <c r="L663" s="5"/>
      <c r="M663" s="5"/>
      <c r="N663" s="4"/>
      <c r="O663" s="4"/>
      <c r="P663" s="4"/>
      <c r="Q663" s="5"/>
      <c r="R663" s="5"/>
      <c r="S663" s="5"/>
      <c r="T663" s="5"/>
      <c r="U663" s="5"/>
      <c r="V663" s="82"/>
    </row>
    <row r="664" customFormat="false" ht="13.5" hidden="false" customHeight="true" outlineLevel="0" collapsed="false">
      <c r="A664" s="68"/>
      <c r="B664" s="69"/>
      <c r="C664" s="5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N666" s="4"/>
      <c r="O666" s="4"/>
      <c r="P666" s="4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5" t="s">
        <v>548</v>
      </c>
      <c r="D667" s="86"/>
      <c r="E667" s="81"/>
      <c r="F667" s="5"/>
      <c r="G667" s="5"/>
      <c r="H667" s="5"/>
      <c r="I667" s="5"/>
      <c r="J667" s="5"/>
      <c r="K667" s="5"/>
      <c r="L667" s="5"/>
      <c r="M667" s="5"/>
      <c r="N667" s="4"/>
      <c r="O667" s="4"/>
      <c r="P667" s="4"/>
      <c r="Q667" s="5"/>
      <c r="R667" s="5"/>
      <c r="S667" s="5"/>
      <c r="T667" s="5"/>
      <c r="U667" s="5"/>
      <c r="V667" s="82"/>
    </row>
    <row r="668" customFormat="false" ht="13.5" hidden="false" customHeight="true" outlineLevel="0" collapsed="false">
      <c r="A668" s="68"/>
      <c r="B668" s="69"/>
      <c r="C668" s="5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N670" s="4"/>
      <c r="O670" s="4"/>
      <c r="P670" s="4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5" t="s">
        <v>548</v>
      </c>
      <c r="D671" s="86"/>
      <c r="E671" s="81"/>
      <c r="F671" s="5"/>
      <c r="G671" s="5"/>
      <c r="H671" s="5"/>
      <c r="I671" s="5"/>
      <c r="J671" s="5"/>
      <c r="K671" s="5"/>
      <c r="L671" s="5"/>
      <c r="M671" s="5"/>
      <c r="N671" s="4"/>
      <c r="O671" s="4"/>
      <c r="P671" s="4"/>
      <c r="Q671" s="5"/>
      <c r="R671" s="5"/>
      <c r="S671" s="5"/>
      <c r="T671" s="5"/>
      <c r="U671" s="5"/>
      <c r="V671" s="82"/>
    </row>
    <row r="672" customFormat="false" ht="13.5" hidden="false" customHeight="true" outlineLevel="0" collapsed="false">
      <c r="A672" s="68"/>
      <c r="B672" s="69"/>
      <c r="C672" s="5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N674" s="4"/>
      <c r="O674" s="4"/>
      <c r="P674" s="4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5" t="s">
        <v>548</v>
      </c>
      <c r="D675" s="86"/>
      <c r="E675" s="81"/>
      <c r="F675" s="5"/>
      <c r="G675" s="5"/>
      <c r="H675" s="5"/>
      <c r="I675" s="5"/>
      <c r="J675" s="5"/>
      <c r="K675" s="5"/>
      <c r="L675" s="5"/>
      <c r="M675" s="5"/>
      <c r="N675" s="4"/>
      <c r="O675" s="4"/>
      <c r="P675" s="4"/>
      <c r="Q675" s="5"/>
      <c r="R675" s="5"/>
      <c r="S675" s="5"/>
      <c r="T675" s="5"/>
      <c r="U675" s="5"/>
      <c r="V675" s="82"/>
    </row>
    <row r="676" customFormat="false" ht="13.5" hidden="false" customHeight="true" outlineLevel="0" collapsed="false">
      <c r="A676" s="68"/>
      <c r="B676" s="69"/>
      <c r="C676" s="5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N678" s="4"/>
      <c r="O678" s="4"/>
      <c r="P678" s="4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5" t="s">
        <v>548</v>
      </c>
      <c r="D679" s="86"/>
      <c r="E679" s="81"/>
      <c r="F679" s="5"/>
      <c r="G679" s="5"/>
      <c r="H679" s="5"/>
      <c r="I679" s="5"/>
      <c r="J679" s="5"/>
      <c r="K679" s="5"/>
      <c r="L679" s="5"/>
      <c r="M679" s="5"/>
      <c r="N679" s="4"/>
      <c r="O679" s="4"/>
      <c r="P679" s="4"/>
      <c r="Q679" s="5"/>
      <c r="R679" s="5"/>
      <c r="S679" s="5"/>
      <c r="T679" s="5"/>
      <c r="U679" s="5"/>
      <c r="V679" s="82"/>
    </row>
    <row r="680" customFormat="false" ht="13.5" hidden="false" customHeight="true" outlineLevel="0" collapsed="false">
      <c r="A680" s="68"/>
      <c r="B680" s="69"/>
      <c r="C680" s="5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N682" s="4"/>
      <c r="O682" s="4"/>
      <c r="P682" s="4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5" t="s">
        <v>548</v>
      </c>
      <c r="D683" s="86"/>
      <c r="E683" s="81"/>
      <c r="F683" s="5"/>
      <c r="G683" s="5"/>
      <c r="H683" s="5"/>
      <c r="I683" s="5"/>
      <c r="J683" s="5"/>
      <c r="K683" s="5"/>
      <c r="L683" s="5"/>
      <c r="M683" s="5"/>
      <c r="N683" s="4"/>
      <c r="O683" s="4"/>
      <c r="P683" s="4"/>
      <c r="Q683" s="5"/>
      <c r="R683" s="5"/>
      <c r="S683" s="5"/>
      <c r="T683" s="5"/>
      <c r="U683" s="5"/>
      <c r="V683" s="82"/>
    </row>
    <row r="684" customFormat="false" ht="13.5" hidden="false" customHeight="true" outlineLevel="0" collapsed="false">
      <c r="A684" s="68"/>
      <c r="B684" s="69"/>
      <c r="C684" s="5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N686" s="4"/>
      <c r="O686" s="4"/>
      <c r="P686" s="4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5" t="s">
        <v>548</v>
      </c>
      <c r="D687" s="86"/>
      <c r="E687" s="81"/>
      <c r="F687" s="5"/>
      <c r="G687" s="5"/>
      <c r="H687" s="5"/>
      <c r="I687" s="5"/>
      <c r="J687" s="5"/>
      <c r="K687" s="5"/>
      <c r="L687" s="5"/>
      <c r="M687" s="5"/>
      <c r="N687" s="4"/>
      <c r="O687" s="4"/>
      <c r="P687" s="4"/>
      <c r="Q687" s="5"/>
      <c r="R687" s="5"/>
      <c r="S687" s="5"/>
      <c r="T687" s="5"/>
      <c r="U687" s="5"/>
      <c r="V687" s="82"/>
    </row>
    <row r="688" customFormat="false" ht="13.5" hidden="false" customHeight="true" outlineLevel="0" collapsed="false">
      <c r="A688" s="68"/>
      <c r="B688" s="69"/>
      <c r="C688" s="5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N690" s="4"/>
      <c r="O690" s="4"/>
      <c r="P690" s="4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5" t="s">
        <v>548</v>
      </c>
      <c r="D691" s="86"/>
      <c r="E691" s="81"/>
      <c r="F691" s="5"/>
      <c r="G691" s="5"/>
      <c r="H691" s="5"/>
      <c r="I691" s="5"/>
      <c r="J691" s="5"/>
      <c r="K691" s="5"/>
      <c r="L691" s="5"/>
      <c r="M691" s="5"/>
      <c r="N691" s="4"/>
      <c r="O691" s="4"/>
      <c r="P691" s="4"/>
      <c r="Q691" s="5"/>
      <c r="R691" s="5"/>
      <c r="S691" s="5"/>
      <c r="T691" s="5"/>
      <c r="U691" s="5"/>
      <c r="V691" s="82"/>
    </row>
    <row r="692" customFormat="false" ht="13.5" hidden="false" customHeight="true" outlineLevel="0" collapsed="false">
      <c r="A692" s="68"/>
      <c r="B692" s="69"/>
      <c r="C692" s="5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N694" s="4"/>
      <c r="O694" s="4"/>
      <c r="P694" s="4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5" t="s">
        <v>548</v>
      </c>
      <c r="D695" s="86"/>
      <c r="E695" s="81"/>
      <c r="F695" s="5"/>
      <c r="G695" s="5"/>
      <c r="H695" s="5"/>
      <c r="I695" s="5"/>
      <c r="J695" s="5"/>
      <c r="K695" s="5"/>
      <c r="L695" s="5"/>
      <c r="M695" s="5"/>
      <c r="N695" s="4"/>
      <c r="O695" s="4"/>
      <c r="P695" s="4"/>
      <c r="Q695" s="5"/>
      <c r="R695" s="5"/>
      <c r="S695" s="5"/>
      <c r="T695" s="5"/>
      <c r="U695" s="5"/>
      <c r="V695" s="82"/>
    </row>
    <row r="696" customFormat="false" ht="13.5" hidden="false" customHeight="true" outlineLevel="0" collapsed="false">
      <c r="A696" s="68"/>
      <c r="B696" s="69"/>
      <c r="C696" s="5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N698" s="4"/>
      <c r="O698" s="4"/>
      <c r="P698" s="4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5" t="s">
        <v>548</v>
      </c>
      <c r="D699" s="86"/>
      <c r="E699" s="81"/>
      <c r="F699" s="5"/>
      <c r="G699" s="5"/>
      <c r="H699" s="5"/>
      <c r="I699" s="5"/>
      <c r="J699" s="5"/>
      <c r="K699" s="5"/>
      <c r="L699" s="5"/>
      <c r="M699" s="5"/>
      <c r="N699" s="4"/>
      <c r="O699" s="4"/>
      <c r="P699" s="4"/>
      <c r="Q699" s="5"/>
      <c r="R699" s="5"/>
      <c r="S699" s="5"/>
      <c r="T699" s="5"/>
      <c r="U699" s="5"/>
      <c r="V699" s="82"/>
    </row>
    <row r="700" customFormat="false" ht="13.5" hidden="false" customHeight="true" outlineLevel="0" collapsed="false">
      <c r="A700" s="68"/>
      <c r="B700" s="69"/>
      <c r="C700" s="5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N702" s="4"/>
      <c r="O702" s="4"/>
      <c r="P702" s="4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5" t="s">
        <v>548</v>
      </c>
      <c r="D703" s="86"/>
      <c r="E703" s="81"/>
      <c r="F703" s="5"/>
      <c r="G703" s="5"/>
      <c r="H703" s="5"/>
      <c r="I703" s="5"/>
      <c r="J703" s="5"/>
      <c r="K703" s="5"/>
      <c r="L703" s="5"/>
      <c r="M703" s="5"/>
      <c r="N703" s="4"/>
      <c r="O703" s="4"/>
      <c r="P703" s="4"/>
      <c r="Q703" s="5"/>
      <c r="R703" s="5"/>
      <c r="S703" s="5"/>
      <c r="T703" s="5"/>
      <c r="U703" s="5"/>
      <c r="V703" s="82"/>
    </row>
    <row r="704" customFormat="false" ht="13.5" hidden="false" customHeight="true" outlineLevel="0" collapsed="false">
      <c r="A704" s="68"/>
      <c r="B704" s="69"/>
      <c r="C704" s="5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N706" s="4"/>
      <c r="O706" s="4"/>
      <c r="P706" s="4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5" t="s">
        <v>548</v>
      </c>
      <c r="D707" s="86"/>
      <c r="E707" s="81"/>
      <c r="F707" s="5"/>
      <c r="G707" s="5"/>
      <c r="H707" s="5"/>
      <c r="I707" s="5"/>
      <c r="J707" s="5"/>
      <c r="K707" s="5"/>
      <c r="L707" s="5"/>
      <c r="M707" s="5"/>
      <c r="N707" s="4"/>
      <c r="O707" s="4"/>
      <c r="P707" s="4"/>
      <c r="Q707" s="5"/>
      <c r="R707" s="5"/>
      <c r="S707" s="5"/>
      <c r="T707" s="5"/>
      <c r="U707" s="5"/>
      <c r="V707" s="82"/>
    </row>
    <row r="708" customFormat="false" ht="13.5" hidden="false" customHeight="true" outlineLevel="0" collapsed="false">
      <c r="A708" s="68"/>
      <c r="B708" s="69"/>
      <c r="C708" s="5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N710" s="4"/>
      <c r="O710" s="4"/>
      <c r="P710" s="4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5" t="s">
        <v>548</v>
      </c>
      <c r="D711" s="86"/>
      <c r="E711" s="81"/>
      <c r="F711" s="5"/>
      <c r="G711" s="5"/>
      <c r="H711" s="5"/>
      <c r="I711" s="5"/>
      <c r="J711" s="5"/>
      <c r="K711" s="5"/>
      <c r="L711" s="5"/>
      <c r="M711" s="5"/>
      <c r="N711" s="4"/>
      <c r="O711" s="4"/>
      <c r="P711" s="4"/>
      <c r="Q711" s="5"/>
      <c r="R711" s="5"/>
      <c r="S711" s="5"/>
      <c r="T711" s="5"/>
      <c r="U711" s="5"/>
      <c r="V711" s="82"/>
    </row>
    <row r="712" customFormat="false" ht="13.5" hidden="false" customHeight="true" outlineLevel="0" collapsed="false">
      <c r="A712" s="68"/>
      <c r="B712" s="69"/>
      <c r="C712" s="5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N714" s="4"/>
      <c r="O714" s="4"/>
      <c r="P714" s="4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5" t="s">
        <v>548</v>
      </c>
      <c r="D715" s="86"/>
      <c r="E715" s="81"/>
      <c r="F715" s="5"/>
      <c r="G715" s="5"/>
      <c r="H715" s="5"/>
      <c r="I715" s="5"/>
      <c r="J715" s="5"/>
      <c r="K715" s="5"/>
      <c r="L715" s="5"/>
      <c r="M715" s="5"/>
      <c r="N715" s="4"/>
      <c r="O715" s="4"/>
      <c r="P715" s="4"/>
      <c r="Q715" s="5"/>
      <c r="R715" s="5"/>
      <c r="S715" s="5"/>
      <c r="T715" s="5"/>
      <c r="U715" s="5"/>
      <c r="V715" s="82"/>
    </row>
    <row r="716" customFormat="false" ht="13.5" hidden="false" customHeight="true" outlineLevel="0" collapsed="false">
      <c r="A716" s="68"/>
      <c r="B716" s="69"/>
      <c r="C716" s="5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N718" s="4"/>
      <c r="O718" s="4"/>
      <c r="P718" s="4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5" t="s">
        <v>548</v>
      </c>
      <c r="D719" s="86"/>
      <c r="E719" s="81"/>
      <c r="F719" s="5"/>
      <c r="G719" s="5"/>
      <c r="H719" s="5"/>
      <c r="I719" s="5"/>
      <c r="J719" s="5"/>
      <c r="K719" s="5"/>
      <c r="L719" s="5"/>
      <c r="M719" s="5"/>
      <c r="N719" s="4"/>
      <c r="O719" s="4"/>
      <c r="P719" s="4"/>
      <c r="Q719" s="5"/>
      <c r="R719" s="5"/>
      <c r="S719" s="5"/>
      <c r="T719" s="5"/>
      <c r="U719" s="5"/>
      <c r="V719" s="82"/>
    </row>
    <row r="720" customFormat="false" ht="13.5" hidden="false" customHeight="true" outlineLevel="0" collapsed="false">
      <c r="A720" s="68"/>
      <c r="B720" s="69"/>
      <c r="C720" s="5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N722" s="4"/>
      <c r="O722" s="4"/>
      <c r="P722" s="4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5" t="s">
        <v>548</v>
      </c>
      <c r="D723" s="86"/>
      <c r="E723" s="81"/>
      <c r="F723" s="5"/>
      <c r="G723" s="5"/>
      <c r="H723" s="5"/>
      <c r="I723" s="5"/>
      <c r="J723" s="5"/>
      <c r="K723" s="5"/>
      <c r="L723" s="5"/>
      <c r="M723" s="5"/>
      <c r="N723" s="4"/>
      <c r="O723" s="4"/>
      <c r="P723" s="4"/>
      <c r="Q723" s="5"/>
      <c r="R723" s="5"/>
      <c r="S723" s="5"/>
      <c r="T723" s="5"/>
      <c r="U723" s="5"/>
      <c r="V723" s="82"/>
    </row>
    <row r="724" customFormat="false" ht="13.5" hidden="false" customHeight="true" outlineLevel="0" collapsed="false">
      <c r="A724" s="68"/>
      <c r="B724" s="69"/>
      <c r="C724" s="5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N726" s="4"/>
      <c r="O726" s="4"/>
      <c r="P726" s="4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5" t="s">
        <v>548</v>
      </c>
      <c r="D727" s="86"/>
      <c r="E727" s="81"/>
      <c r="F727" s="5"/>
      <c r="G727" s="5"/>
      <c r="H727" s="5"/>
      <c r="I727" s="5"/>
      <c r="J727" s="5"/>
      <c r="K727" s="5"/>
      <c r="L727" s="5"/>
      <c r="M727" s="5"/>
      <c r="N727" s="4"/>
      <c r="O727" s="4"/>
      <c r="P727" s="4"/>
      <c r="Q727" s="5"/>
      <c r="R727" s="5"/>
      <c r="S727" s="5"/>
      <c r="T727" s="5"/>
      <c r="U727" s="5"/>
      <c r="V727" s="82"/>
    </row>
    <row r="728" customFormat="false" ht="13.5" hidden="false" customHeight="true" outlineLevel="0" collapsed="false">
      <c r="A728" s="68"/>
      <c r="B728" s="69"/>
      <c r="C728" s="5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N730" s="4"/>
      <c r="O730" s="4"/>
      <c r="P730" s="4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5" t="s">
        <v>548</v>
      </c>
      <c r="D731" s="86"/>
      <c r="E731" s="81"/>
      <c r="F731" s="5"/>
      <c r="G731" s="5"/>
      <c r="H731" s="5"/>
      <c r="I731" s="5"/>
      <c r="J731" s="5"/>
      <c r="K731" s="5"/>
      <c r="L731" s="5"/>
      <c r="M731" s="5"/>
      <c r="N731" s="4"/>
      <c r="O731" s="4"/>
      <c r="P731" s="4"/>
      <c r="Q731" s="5"/>
      <c r="R731" s="5"/>
      <c r="S731" s="5"/>
      <c r="T731" s="5"/>
      <c r="U731" s="5"/>
      <c r="V731" s="82"/>
    </row>
    <row r="732" customFormat="false" ht="13.5" hidden="false" customHeight="true" outlineLevel="0" collapsed="false">
      <c r="A732" s="68"/>
      <c r="B732" s="69"/>
      <c r="C732" s="5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N734" s="4"/>
      <c r="O734" s="4"/>
      <c r="P734" s="4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5" t="s">
        <v>548</v>
      </c>
      <c r="D735" s="86"/>
      <c r="E735" s="81"/>
      <c r="F735" s="5"/>
      <c r="G735" s="5"/>
      <c r="H735" s="5"/>
      <c r="I735" s="5"/>
      <c r="J735" s="5"/>
      <c r="K735" s="5"/>
      <c r="L735" s="5"/>
      <c r="M735" s="5"/>
      <c r="N735" s="4"/>
      <c r="O735" s="4"/>
      <c r="P735" s="4"/>
      <c r="Q735" s="5"/>
      <c r="R735" s="5"/>
      <c r="S735" s="5"/>
      <c r="T735" s="5"/>
      <c r="U735" s="5"/>
      <c r="V735" s="82"/>
    </row>
    <row r="736" customFormat="false" ht="13.5" hidden="false" customHeight="true" outlineLevel="0" collapsed="false">
      <c r="A736" s="68"/>
      <c r="B736" s="69"/>
      <c r="C736" s="5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N738" s="4"/>
      <c r="O738" s="4"/>
      <c r="P738" s="4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5" t="s">
        <v>548</v>
      </c>
      <c r="D739" s="86"/>
      <c r="E739" s="81"/>
      <c r="F739" s="5"/>
      <c r="G739" s="5"/>
      <c r="H739" s="5"/>
      <c r="I739" s="5"/>
      <c r="J739" s="5"/>
      <c r="K739" s="5"/>
      <c r="L739" s="5"/>
      <c r="M739" s="5"/>
      <c r="N739" s="4"/>
      <c r="O739" s="4"/>
      <c r="P739" s="4"/>
      <c r="Q739" s="5"/>
      <c r="R739" s="5"/>
      <c r="S739" s="5"/>
      <c r="T739" s="5"/>
      <c r="U739" s="5"/>
      <c r="V739" s="82"/>
    </row>
    <row r="740" customFormat="false" ht="13.5" hidden="false" customHeight="true" outlineLevel="0" collapsed="false">
      <c r="A740" s="68"/>
      <c r="B740" s="69"/>
      <c r="C740" s="5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N742" s="4"/>
      <c r="O742" s="4"/>
      <c r="P742" s="4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5" t="s">
        <v>548</v>
      </c>
      <c r="D743" s="86"/>
      <c r="E743" s="81"/>
      <c r="F743" s="5"/>
      <c r="G743" s="5"/>
      <c r="H743" s="5"/>
      <c r="I743" s="5"/>
      <c r="J743" s="5"/>
      <c r="K743" s="5"/>
      <c r="L743" s="5"/>
      <c r="M743" s="5"/>
      <c r="N743" s="4"/>
      <c r="O743" s="4"/>
      <c r="P743" s="4"/>
      <c r="Q743" s="5"/>
      <c r="R743" s="5"/>
      <c r="S743" s="5"/>
      <c r="T743" s="5"/>
      <c r="U743" s="5"/>
      <c r="V743" s="82"/>
    </row>
    <row r="744" customFormat="false" ht="13.5" hidden="false" customHeight="true" outlineLevel="0" collapsed="false">
      <c r="A744" s="68"/>
      <c r="B744" s="69"/>
      <c r="C744" s="5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N746" s="4"/>
      <c r="O746" s="4"/>
      <c r="P746" s="4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5" t="s">
        <v>548</v>
      </c>
      <c r="D747" s="86"/>
      <c r="E747" s="81"/>
      <c r="F747" s="5"/>
      <c r="G747" s="5"/>
      <c r="H747" s="5"/>
      <c r="I747" s="5"/>
      <c r="J747" s="5"/>
      <c r="K747" s="5"/>
      <c r="L747" s="5"/>
      <c r="M747" s="5"/>
      <c r="N747" s="4"/>
      <c r="O747" s="4"/>
      <c r="P747" s="4"/>
      <c r="Q747" s="5"/>
      <c r="R747" s="5"/>
      <c r="S747" s="5"/>
      <c r="T747" s="5"/>
      <c r="U747" s="5"/>
      <c r="V747" s="82"/>
    </row>
    <row r="748" customFormat="false" ht="13.5" hidden="false" customHeight="true" outlineLevel="0" collapsed="false">
      <c r="A748" s="68"/>
      <c r="B748" s="69"/>
      <c r="C748" s="5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N750" s="4"/>
      <c r="O750" s="4"/>
      <c r="P750" s="4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5" t="s">
        <v>548</v>
      </c>
      <c r="D751" s="86"/>
      <c r="E751" s="81"/>
      <c r="F751" s="5"/>
      <c r="G751" s="5"/>
      <c r="H751" s="5"/>
      <c r="I751" s="5"/>
      <c r="J751" s="5"/>
      <c r="K751" s="5"/>
      <c r="L751" s="5"/>
      <c r="M751" s="5"/>
      <c r="N751" s="4"/>
      <c r="O751" s="4"/>
      <c r="P751" s="4"/>
      <c r="Q751" s="5"/>
      <c r="R751" s="5"/>
      <c r="S751" s="5"/>
      <c r="T751" s="5"/>
      <c r="U751" s="5"/>
      <c r="V751" s="82"/>
    </row>
    <row r="752" customFormat="false" ht="13.5" hidden="false" customHeight="true" outlineLevel="0" collapsed="false">
      <c r="A752" s="68"/>
      <c r="B752" s="69"/>
      <c r="C752" s="5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N754" s="4"/>
      <c r="O754" s="4"/>
      <c r="P754" s="4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5" t="s">
        <v>548</v>
      </c>
      <c r="D755" s="86"/>
      <c r="E755" s="81"/>
      <c r="F755" s="5"/>
      <c r="G755" s="5"/>
      <c r="H755" s="5"/>
      <c r="I755" s="5"/>
      <c r="J755" s="5"/>
      <c r="K755" s="5"/>
      <c r="L755" s="5"/>
      <c r="M755" s="5"/>
      <c r="N755" s="4"/>
      <c r="O755" s="4"/>
      <c r="P755" s="4"/>
      <c r="Q755" s="5"/>
      <c r="R755" s="5"/>
      <c r="S755" s="5"/>
      <c r="T755" s="5"/>
      <c r="U755" s="5"/>
      <c r="V755" s="82"/>
    </row>
    <row r="756" customFormat="false" ht="13.5" hidden="false" customHeight="true" outlineLevel="0" collapsed="false">
      <c r="A756" s="68"/>
      <c r="B756" s="69"/>
      <c r="C756" s="5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N758" s="4"/>
      <c r="O758" s="4"/>
      <c r="P758" s="4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5" t="s">
        <v>548</v>
      </c>
      <c r="D759" s="86"/>
      <c r="E759" s="81"/>
      <c r="F759" s="5"/>
      <c r="G759" s="5"/>
      <c r="H759" s="5"/>
      <c r="I759" s="5"/>
      <c r="J759" s="5"/>
      <c r="K759" s="5"/>
      <c r="L759" s="5"/>
      <c r="M759" s="5"/>
      <c r="N759" s="4"/>
      <c r="O759" s="4"/>
      <c r="P759" s="4"/>
      <c r="Q759" s="5"/>
      <c r="R759" s="5"/>
      <c r="S759" s="5"/>
      <c r="T759" s="5"/>
      <c r="U759" s="5"/>
      <c r="V759" s="82"/>
    </row>
    <row r="760" customFormat="false" ht="13.5" hidden="false" customHeight="true" outlineLevel="0" collapsed="false">
      <c r="A760" s="68"/>
      <c r="B760" s="69"/>
      <c r="C760" s="5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N762" s="4"/>
      <c r="O762" s="4"/>
      <c r="P762" s="4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5" t="s">
        <v>548</v>
      </c>
      <c r="D763" s="86"/>
      <c r="E763" s="81"/>
      <c r="F763" s="5"/>
      <c r="G763" s="5"/>
      <c r="H763" s="5"/>
      <c r="I763" s="5"/>
      <c r="J763" s="5"/>
      <c r="K763" s="5"/>
      <c r="L763" s="5"/>
      <c r="M763" s="5"/>
      <c r="N763" s="4"/>
      <c r="O763" s="4"/>
      <c r="P763" s="4"/>
      <c r="Q763" s="5"/>
      <c r="R763" s="5"/>
      <c r="S763" s="5"/>
      <c r="T763" s="5"/>
      <c r="U763" s="5"/>
      <c r="V763" s="82"/>
    </row>
    <row r="764" customFormat="false" ht="13.5" hidden="false" customHeight="true" outlineLevel="0" collapsed="false">
      <c r="A764" s="68"/>
      <c r="B764" s="69"/>
      <c r="C764" s="5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N766" s="4"/>
      <c r="O766" s="4"/>
      <c r="P766" s="4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5" t="s">
        <v>548</v>
      </c>
      <c r="D767" s="86"/>
      <c r="E767" s="81"/>
      <c r="F767" s="5"/>
      <c r="G767" s="5"/>
      <c r="H767" s="5"/>
      <c r="I767" s="5"/>
      <c r="J767" s="5"/>
      <c r="K767" s="5"/>
      <c r="L767" s="5"/>
      <c r="M767" s="5"/>
      <c r="N767" s="4"/>
      <c r="O767" s="4"/>
      <c r="P767" s="4"/>
      <c r="Q767" s="5"/>
      <c r="R767" s="5"/>
      <c r="S767" s="5"/>
      <c r="T767" s="5"/>
      <c r="U767" s="5"/>
      <c r="V767" s="82"/>
    </row>
    <row r="768" customFormat="false" ht="13.5" hidden="false" customHeight="true" outlineLevel="0" collapsed="false">
      <c r="A768" s="68"/>
      <c r="B768" s="69"/>
      <c r="C768" s="5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N770" s="4"/>
      <c r="O770" s="4"/>
      <c r="P770" s="4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5" t="s">
        <v>548</v>
      </c>
      <c r="D771" s="86"/>
      <c r="E771" s="81"/>
      <c r="F771" s="5"/>
      <c r="G771" s="5"/>
      <c r="H771" s="5"/>
      <c r="I771" s="5"/>
      <c r="J771" s="5"/>
      <c r="K771" s="5"/>
      <c r="L771" s="5"/>
      <c r="M771" s="5"/>
      <c r="N771" s="4"/>
      <c r="O771" s="4"/>
      <c r="P771" s="4"/>
      <c r="Q771" s="5"/>
      <c r="R771" s="5"/>
      <c r="S771" s="5"/>
      <c r="T771" s="5"/>
      <c r="U771" s="5"/>
      <c r="V771" s="82"/>
    </row>
    <row r="772" customFormat="false" ht="13.5" hidden="false" customHeight="true" outlineLevel="0" collapsed="false">
      <c r="A772" s="68"/>
      <c r="B772" s="69"/>
      <c r="C772" s="5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N774" s="4"/>
      <c r="O774" s="4"/>
      <c r="P774" s="4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5" t="s">
        <v>548</v>
      </c>
      <c r="D775" s="86"/>
      <c r="E775" s="81"/>
      <c r="F775" s="5"/>
      <c r="G775" s="5"/>
      <c r="H775" s="5"/>
      <c r="I775" s="5"/>
      <c r="J775" s="5"/>
      <c r="K775" s="5"/>
      <c r="L775" s="5"/>
      <c r="M775" s="5"/>
      <c r="N775" s="4"/>
      <c r="O775" s="4"/>
      <c r="P775" s="4"/>
      <c r="Q775" s="5"/>
      <c r="R775" s="5"/>
      <c r="S775" s="5"/>
      <c r="T775" s="5"/>
      <c r="U775" s="5"/>
      <c r="V775" s="82"/>
    </row>
    <row r="776" customFormat="false" ht="13.5" hidden="false" customHeight="true" outlineLevel="0" collapsed="false">
      <c r="A776" s="68"/>
      <c r="B776" s="69"/>
      <c r="C776" s="5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N778" s="4"/>
      <c r="O778" s="4"/>
      <c r="P778" s="4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5" t="s">
        <v>548</v>
      </c>
      <c r="D779" s="86"/>
      <c r="E779" s="81"/>
      <c r="F779" s="5"/>
      <c r="G779" s="5"/>
      <c r="H779" s="5"/>
      <c r="I779" s="5"/>
      <c r="J779" s="5"/>
      <c r="K779" s="5"/>
      <c r="L779" s="5"/>
      <c r="M779" s="5"/>
      <c r="N779" s="4"/>
      <c r="O779" s="4"/>
      <c r="P779" s="4"/>
      <c r="Q779" s="5"/>
      <c r="R779" s="5"/>
      <c r="S779" s="5"/>
      <c r="T779" s="5"/>
      <c r="U779" s="5"/>
      <c r="V779" s="82"/>
    </row>
    <row r="780" customFormat="false" ht="13.5" hidden="false" customHeight="true" outlineLevel="0" collapsed="false">
      <c r="A780" s="68"/>
      <c r="B780" s="69"/>
      <c r="C780" s="5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N782" s="4"/>
      <c r="O782" s="4"/>
      <c r="P782" s="4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5" t="s">
        <v>548</v>
      </c>
      <c r="D783" s="86"/>
      <c r="E783" s="81"/>
      <c r="F783" s="5"/>
      <c r="G783" s="5"/>
      <c r="H783" s="5"/>
      <c r="I783" s="5"/>
      <c r="J783" s="5"/>
      <c r="K783" s="5"/>
      <c r="L783" s="5"/>
      <c r="M783" s="5"/>
      <c r="N783" s="4"/>
      <c r="O783" s="4"/>
      <c r="P783" s="4"/>
      <c r="Q783" s="5"/>
      <c r="R783" s="5"/>
      <c r="S783" s="5"/>
      <c r="T783" s="5"/>
      <c r="U783" s="5"/>
      <c r="V783" s="82"/>
    </row>
    <row r="784" customFormat="false" ht="13.5" hidden="false" customHeight="true" outlineLevel="0" collapsed="false">
      <c r="A784" s="68"/>
      <c r="B784" s="69"/>
      <c r="C784" s="5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N786" s="4"/>
      <c r="O786" s="4"/>
      <c r="P786" s="4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5" t="s">
        <v>548</v>
      </c>
      <c r="D787" s="86"/>
      <c r="E787" s="81"/>
      <c r="F787" s="5"/>
      <c r="G787" s="5"/>
      <c r="H787" s="5"/>
      <c r="I787" s="5"/>
      <c r="J787" s="5"/>
      <c r="K787" s="5"/>
      <c r="L787" s="5"/>
      <c r="M787" s="5"/>
      <c r="N787" s="4"/>
      <c r="O787" s="4"/>
      <c r="P787" s="4"/>
      <c r="Q787" s="5"/>
      <c r="R787" s="5"/>
      <c r="S787" s="5"/>
      <c r="T787" s="5"/>
      <c r="U787" s="5"/>
      <c r="V787" s="82"/>
    </row>
    <row r="788" customFormat="false" ht="13.5" hidden="false" customHeight="true" outlineLevel="0" collapsed="false">
      <c r="A788" s="68"/>
      <c r="B788" s="69"/>
      <c r="C788" s="5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N790" s="4"/>
      <c r="O790" s="4"/>
      <c r="P790" s="4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5" t="s">
        <v>548</v>
      </c>
      <c r="D791" s="86"/>
      <c r="E791" s="81"/>
      <c r="F791" s="5"/>
      <c r="G791" s="5"/>
      <c r="H791" s="5"/>
      <c r="I791" s="5"/>
      <c r="J791" s="5"/>
      <c r="K791" s="5"/>
      <c r="L791" s="5"/>
      <c r="M791" s="5"/>
      <c r="N791" s="4"/>
      <c r="O791" s="4"/>
      <c r="P791" s="4"/>
      <c r="Q791" s="5"/>
      <c r="R791" s="5"/>
      <c r="S791" s="5"/>
      <c r="T791" s="5"/>
      <c r="U791" s="5"/>
      <c r="V791" s="82"/>
    </row>
    <row r="792" customFormat="false" ht="13.5" hidden="false" customHeight="true" outlineLevel="0" collapsed="false">
      <c r="A792" s="68"/>
      <c r="B792" s="69"/>
      <c r="C792" s="5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N794" s="4"/>
      <c r="O794" s="4"/>
      <c r="P794" s="4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5" t="s">
        <v>548</v>
      </c>
      <c r="D795" s="86"/>
      <c r="E795" s="81"/>
      <c r="F795" s="5"/>
      <c r="G795" s="5"/>
      <c r="H795" s="5"/>
      <c r="I795" s="5"/>
      <c r="J795" s="5"/>
      <c r="K795" s="5"/>
      <c r="L795" s="5"/>
      <c r="M795" s="5"/>
      <c r="N795" s="4"/>
      <c r="O795" s="4"/>
      <c r="P795" s="4"/>
      <c r="Q795" s="5"/>
      <c r="R795" s="5"/>
      <c r="S795" s="5"/>
      <c r="T795" s="5"/>
      <c r="U795" s="5"/>
      <c r="V795" s="82"/>
    </row>
    <row r="796" customFormat="false" ht="13.5" hidden="false" customHeight="true" outlineLevel="0" collapsed="false">
      <c r="A796" s="68"/>
      <c r="B796" s="69"/>
      <c r="C796" s="5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N798" s="4"/>
      <c r="O798" s="4"/>
      <c r="P798" s="4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5" t="s">
        <v>548</v>
      </c>
      <c r="D799" s="86"/>
      <c r="E799" s="81"/>
      <c r="F799" s="5"/>
      <c r="G799" s="5"/>
      <c r="H799" s="5"/>
      <c r="I799" s="5"/>
      <c r="J799" s="5"/>
      <c r="K799" s="5"/>
      <c r="L799" s="5"/>
      <c r="M799" s="5"/>
      <c r="N799" s="4"/>
      <c r="O799" s="4"/>
      <c r="P799" s="4"/>
      <c r="Q799" s="5"/>
      <c r="R799" s="5"/>
      <c r="S799" s="5"/>
      <c r="T799" s="5"/>
      <c r="U799" s="5"/>
      <c r="V799" s="82"/>
    </row>
    <row r="800" customFormat="false" ht="13.5" hidden="false" customHeight="true" outlineLevel="0" collapsed="false">
      <c r="A800" s="68"/>
      <c r="B800" s="69"/>
      <c r="C800" s="5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N802" s="4"/>
      <c r="O802" s="4"/>
      <c r="P802" s="4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5" t="s">
        <v>548</v>
      </c>
      <c r="D803" s="86"/>
      <c r="E803" s="81"/>
      <c r="F803" s="5"/>
      <c r="G803" s="5"/>
      <c r="H803" s="5"/>
      <c r="I803" s="5"/>
      <c r="J803" s="5"/>
      <c r="K803" s="5"/>
      <c r="L803" s="5"/>
      <c r="M803" s="5"/>
      <c r="N803" s="4"/>
      <c r="O803" s="4"/>
      <c r="P803" s="4"/>
      <c r="Q803" s="5"/>
      <c r="R803" s="5"/>
      <c r="S803" s="5"/>
      <c r="T803" s="5"/>
      <c r="U803" s="5"/>
      <c r="V803" s="82"/>
    </row>
    <row r="804" customFormat="false" ht="13.5" hidden="false" customHeight="true" outlineLevel="0" collapsed="false">
      <c r="A804" s="68"/>
      <c r="B804" s="69"/>
      <c r="C804" s="5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N806" s="4"/>
      <c r="O806" s="4"/>
      <c r="P806" s="4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5" t="s">
        <v>548</v>
      </c>
      <c r="D807" s="86"/>
      <c r="E807" s="81"/>
      <c r="F807" s="5"/>
      <c r="G807" s="5"/>
      <c r="H807" s="5"/>
      <c r="I807" s="5"/>
      <c r="J807" s="5"/>
      <c r="K807" s="5"/>
      <c r="L807" s="5"/>
      <c r="M807" s="5"/>
      <c r="N807" s="4"/>
      <c r="O807" s="4"/>
      <c r="P807" s="4"/>
      <c r="Q807" s="5"/>
      <c r="R807" s="5"/>
      <c r="S807" s="5"/>
      <c r="T807" s="5"/>
      <c r="U807" s="5"/>
      <c r="V807" s="82"/>
    </row>
    <row r="808" customFormat="false" ht="13.5" hidden="false" customHeight="true" outlineLevel="0" collapsed="false">
      <c r="A808" s="68"/>
      <c r="B808" s="69"/>
      <c r="C808" s="5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N810" s="4"/>
      <c r="O810" s="4"/>
      <c r="P810" s="4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5" t="s">
        <v>548</v>
      </c>
      <c r="D811" s="86"/>
      <c r="E811" s="81"/>
      <c r="F811" s="5"/>
      <c r="G811" s="5"/>
      <c r="H811" s="5"/>
      <c r="I811" s="5"/>
      <c r="J811" s="5"/>
      <c r="K811" s="5"/>
      <c r="L811" s="5"/>
      <c r="M811" s="5"/>
      <c r="N811" s="4"/>
      <c r="O811" s="4"/>
      <c r="P811" s="4"/>
      <c r="Q811" s="5"/>
      <c r="R811" s="5"/>
      <c r="S811" s="5"/>
      <c r="T811" s="5"/>
      <c r="U811" s="5"/>
      <c r="V811" s="82"/>
    </row>
    <row r="812" customFormat="false" ht="13.5" hidden="false" customHeight="true" outlineLevel="0" collapsed="false">
      <c r="A812" s="68"/>
      <c r="B812" s="69"/>
      <c r="C812" s="5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N814" s="4"/>
      <c r="O814" s="4"/>
      <c r="P814" s="4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5" t="s">
        <v>548</v>
      </c>
      <c r="D815" s="86"/>
      <c r="E815" s="81"/>
      <c r="F815" s="5"/>
      <c r="G815" s="5"/>
      <c r="H815" s="5"/>
      <c r="I815" s="5"/>
      <c r="J815" s="5"/>
      <c r="K815" s="5"/>
      <c r="L815" s="5"/>
      <c r="M815" s="5"/>
      <c r="N815" s="4"/>
      <c r="O815" s="4"/>
      <c r="P815" s="4"/>
      <c r="Q815" s="5"/>
      <c r="R815" s="5"/>
      <c r="S815" s="5"/>
      <c r="T815" s="5"/>
      <c r="U815" s="5"/>
      <c r="V815" s="82"/>
    </row>
    <row r="816" customFormat="false" ht="13.5" hidden="false" customHeight="true" outlineLevel="0" collapsed="false">
      <c r="A816" s="68"/>
      <c r="B816" s="69"/>
      <c r="C816" s="5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39" t="str">
        <f aca="false">IFERROR((N815-N814)/N814,"")</f>
        <v/>
      </c>
      <c r="O816" s="39" t="str">
        <f aca="false">IFERROR((O815-O814)/O814,"")</f>
        <v/>
      </c>
      <c r="P816" s="39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85"/>
      <c r="E818" s="81"/>
      <c r="F818" s="70"/>
      <c r="G818" s="70"/>
      <c r="H818" s="70"/>
      <c r="I818" s="70"/>
      <c r="J818" s="70"/>
      <c r="K818" s="70"/>
      <c r="L818" s="70"/>
      <c r="M818" s="70"/>
      <c r="N818" s="4"/>
      <c r="O818" s="4"/>
      <c r="P818" s="4"/>
      <c r="Q818" s="70"/>
      <c r="R818" s="70"/>
      <c r="S818" s="70"/>
      <c r="T818" s="70"/>
      <c r="U818" s="70"/>
      <c r="V818" s="84"/>
    </row>
    <row r="819" customFormat="false" ht="13.5" hidden="false" customHeight="true" outlineLevel="0" collapsed="false">
      <c r="A819" s="68"/>
      <c r="B819" s="69"/>
      <c r="C819" s="5" t="s">
        <v>548</v>
      </c>
      <c r="D819" s="86"/>
      <c r="E819" s="81"/>
      <c r="F819" s="5"/>
      <c r="G819" s="5"/>
      <c r="H819" s="5"/>
      <c r="I819" s="5"/>
      <c r="J819" s="5"/>
      <c r="K819" s="5"/>
      <c r="L819" s="5"/>
      <c r="M819" s="5"/>
      <c r="N819" s="4"/>
      <c r="O819" s="4"/>
      <c r="P819" s="4"/>
      <c r="Q819" s="5"/>
      <c r="R819" s="5"/>
      <c r="S819" s="5"/>
      <c r="T819" s="5"/>
      <c r="U819" s="5"/>
      <c r="V819" s="82"/>
    </row>
    <row r="820" customFormat="false" ht="13.5" hidden="false" customHeight="true" outlineLevel="0" collapsed="false">
      <c r="A820" s="68"/>
      <c r="B820" s="69"/>
      <c r="C820" s="5" t="s">
        <v>549</v>
      </c>
      <c r="D820" s="86"/>
      <c r="E820" s="81"/>
      <c r="F820" s="73" t="str">
        <f aca="false">IFERROR((F819-F818)/F818,"")</f>
        <v/>
      </c>
      <c r="G820" s="73" t="str">
        <f aca="false">IFERROR((G819-G818)/G818,"")</f>
        <v/>
      </c>
      <c r="H820" s="73" t="str">
        <f aca="false">IFERROR((H819-H818)/H818,"")</f>
        <v/>
      </c>
      <c r="I820" s="73" t="str">
        <f aca="false">IFERROR((I819-I818)/I818,"")</f>
        <v/>
      </c>
      <c r="J820" s="73" t="str">
        <f aca="false">IFERROR((J819-J818)/J818,"")</f>
        <v/>
      </c>
      <c r="K820" s="73" t="str">
        <f aca="false">IFERROR((K819-K818)/K818,"")</f>
        <v/>
      </c>
      <c r="L820" s="73" t="str">
        <f aca="false">IFERROR((L819-L818)/L818,"")</f>
        <v/>
      </c>
      <c r="M820" s="73" t="str">
        <f aca="false">IFERROR((M819-M818)/M818,"")</f>
        <v/>
      </c>
      <c r="N820" s="39" t="str">
        <f aca="false">IFERROR((N819-N818)/N818,"")</f>
        <v/>
      </c>
      <c r="O820" s="39" t="str">
        <f aca="false">IFERROR((O819-O818)/O818,"")</f>
        <v/>
      </c>
      <c r="P820" s="39" t="str">
        <f aca="false">IFERROR((P819-P818)/P818,"")</f>
        <v/>
      </c>
      <c r="Q820" s="73" t="str">
        <f aca="false">IFERROR((Q819-Q818)/Q818,"")</f>
        <v/>
      </c>
      <c r="R820" s="73" t="str">
        <f aca="false">IFERROR((R819-R818)/R818,"")</f>
        <v/>
      </c>
      <c r="S820" s="73" t="str">
        <f aca="false">IFERROR((S819-S818)/S818,"")</f>
        <v/>
      </c>
      <c r="T820" s="73" t="str">
        <f aca="false">IFERROR((T819-T818)/T818,"")</f>
        <v/>
      </c>
      <c r="U820" s="73" t="str">
        <f aca="false">IFERROR((U819-U818)/U818,"")</f>
        <v/>
      </c>
      <c r="V820" s="74" t="str">
        <f aca="false">IFERROR((V819-V818)/V818,"")</f>
        <v/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87"/>
      <c r="E821" s="81"/>
      <c r="F821" s="76" t="str">
        <f aca="false">IFERROR(SQRT(2*(F819-F818)^2/(F819+F818)),"")</f>
        <v/>
      </c>
      <c r="G821" s="76" t="str">
        <f aca="false">IFERROR(SQRT(2*(G819-G818)^2/(G819+G818)),"")</f>
        <v/>
      </c>
      <c r="H821" s="76" t="str">
        <f aca="false">IFERROR(SQRT(2*(H819-H818)^2/(H819+H818)),"")</f>
        <v/>
      </c>
      <c r="I821" s="76" t="str">
        <f aca="false">IFERROR(SQRT(2*(I819-I818)^2/(I819+I818)),"")</f>
        <v/>
      </c>
      <c r="J821" s="76" t="str">
        <f aca="false">IFERROR(SQRT(2*(J819-J818)^2/(J819+J818)),"")</f>
        <v/>
      </c>
      <c r="K821" s="76" t="str">
        <f aca="false">IFERROR(SQRT(2*(K819-K818)^2/(K819+K818)),"")</f>
        <v/>
      </c>
      <c r="L821" s="76" t="str">
        <f aca="false">IFERROR(SQRT(2*(L819-L818)^2/(L819+L818)),"")</f>
        <v/>
      </c>
      <c r="M821" s="76" t="str">
        <f aca="false">IFERROR(SQRT(2*(M819-M818)^2/(M819+M818)),"")</f>
        <v/>
      </c>
      <c r="N821" s="83" t="str">
        <f aca="false">IFERROR(SQRT(2*(N819-N818)^2/(N819+N818)),"")</f>
        <v/>
      </c>
      <c r="O821" s="83" t="str">
        <f aca="false">IFERROR(SQRT(2*(O819-O818)^2/(O819+O818)),"")</f>
        <v/>
      </c>
      <c r="P821" s="83" t="str">
        <f aca="false">IFERROR(SQRT(2*(P819-P818)^2/(P819+P818)),"")</f>
        <v/>
      </c>
      <c r="Q821" s="76" t="str">
        <f aca="false">IFERROR(SQRT(2*(Q819-Q818)^2/(Q819+Q818)),"")</f>
        <v/>
      </c>
      <c r="R821" s="76" t="str">
        <f aca="false">IFERROR(SQRT(2*(R819-R818)^2/(R819+R818)),"")</f>
        <v/>
      </c>
      <c r="S821" s="76" t="str">
        <f aca="false">IFERROR(SQRT(2*(S819-S818)^2/(S819+S818)),"")</f>
        <v/>
      </c>
      <c r="T821" s="76" t="str">
        <f aca="false">IFERROR(SQRT(2*(T819-T818)^2/(T819+T818)),"")</f>
        <v/>
      </c>
      <c r="U821" s="76" t="str">
        <f aca="false">IFERROR(SQRT(2*(U819-U818)^2/(U819+U818)),"")</f>
        <v/>
      </c>
      <c r="V821" s="78" t="str">
        <f aca="false">IFERROR(SQRT(2*(V819-V818)^2/(V819+V818)),"")</f>
        <v/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N822" s="4"/>
      <c r="O822" s="4"/>
      <c r="P822" s="4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5" t="s">
        <v>548</v>
      </c>
      <c r="D823" s="86"/>
      <c r="E823" s="81"/>
      <c r="F823" s="5"/>
      <c r="G823" s="5"/>
      <c r="H823" s="5"/>
      <c r="I823" s="5"/>
      <c r="J823" s="5"/>
      <c r="K823" s="5"/>
      <c r="L823" s="5"/>
      <c r="M823" s="5"/>
      <c r="N823" s="4"/>
      <c r="O823" s="4"/>
      <c r="P823" s="4"/>
      <c r="Q823" s="5"/>
      <c r="R823" s="5"/>
      <c r="S823" s="5"/>
      <c r="T823" s="5"/>
      <c r="U823" s="5"/>
      <c r="V823" s="82"/>
    </row>
    <row r="824" customFormat="false" ht="13.5" hidden="false" customHeight="true" outlineLevel="0" collapsed="false">
      <c r="A824" s="68"/>
      <c r="B824" s="69"/>
      <c r="C824" s="5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N826" s="4"/>
      <c r="O826" s="4"/>
      <c r="P826" s="4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5" t="s">
        <v>548</v>
      </c>
      <c r="D827" s="86"/>
      <c r="E827" s="81"/>
      <c r="F827" s="5"/>
      <c r="G827" s="5"/>
      <c r="H827" s="5"/>
      <c r="I827" s="5"/>
      <c r="J827" s="5"/>
      <c r="K827" s="5"/>
      <c r="L827" s="5"/>
      <c r="M827" s="5"/>
      <c r="N827" s="4"/>
      <c r="O827" s="4"/>
      <c r="P827" s="4"/>
      <c r="Q827" s="5"/>
      <c r="R827" s="5"/>
      <c r="S827" s="5"/>
      <c r="T827" s="5"/>
      <c r="U827" s="5"/>
      <c r="V827" s="82"/>
    </row>
    <row r="828" customFormat="false" ht="13.5" hidden="false" customHeight="true" outlineLevel="0" collapsed="false">
      <c r="A828" s="68"/>
      <c r="B828" s="69"/>
      <c r="C828" s="5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N830" s="4"/>
      <c r="O830" s="4"/>
      <c r="P830" s="4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5" t="s">
        <v>548</v>
      </c>
      <c r="D831" s="86"/>
      <c r="E831" s="81"/>
      <c r="F831" s="5"/>
      <c r="G831" s="5"/>
      <c r="H831" s="5"/>
      <c r="I831" s="5"/>
      <c r="J831" s="5"/>
      <c r="K831" s="5"/>
      <c r="L831" s="5"/>
      <c r="M831" s="5"/>
      <c r="N831" s="4"/>
      <c r="O831" s="4"/>
      <c r="P831" s="4"/>
      <c r="Q831" s="5"/>
      <c r="R831" s="5"/>
      <c r="S831" s="5"/>
      <c r="T831" s="5"/>
      <c r="U831" s="5"/>
      <c r="V831" s="82"/>
    </row>
    <row r="832" customFormat="false" ht="13.5" hidden="false" customHeight="true" outlineLevel="0" collapsed="false">
      <c r="A832" s="68"/>
      <c r="B832" s="69"/>
      <c r="C832" s="5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N834" s="4"/>
      <c r="O834" s="4"/>
      <c r="P834" s="4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5" t="s">
        <v>548</v>
      </c>
      <c r="D835" s="86"/>
      <c r="E835" s="81"/>
      <c r="F835" s="5"/>
      <c r="G835" s="5"/>
      <c r="H835" s="5"/>
      <c r="I835" s="5"/>
      <c r="J835" s="5"/>
      <c r="K835" s="5"/>
      <c r="L835" s="5"/>
      <c r="M835" s="5"/>
      <c r="N835" s="4"/>
      <c r="O835" s="4"/>
      <c r="P835" s="4"/>
      <c r="Q835" s="5"/>
      <c r="R835" s="5"/>
      <c r="S835" s="5"/>
      <c r="T835" s="5"/>
      <c r="U835" s="5"/>
      <c r="V835" s="82"/>
    </row>
    <row r="836" customFormat="false" ht="13.5" hidden="false" customHeight="true" outlineLevel="0" collapsed="false">
      <c r="A836" s="68"/>
      <c r="B836" s="69"/>
      <c r="C836" s="5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N838" s="4"/>
      <c r="O838" s="4"/>
      <c r="P838" s="4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5" t="s">
        <v>548</v>
      </c>
      <c r="D839" s="86"/>
      <c r="E839" s="81"/>
      <c r="F839" s="5"/>
      <c r="G839" s="5"/>
      <c r="H839" s="5"/>
      <c r="I839" s="5"/>
      <c r="J839" s="5"/>
      <c r="K839" s="5"/>
      <c r="L839" s="5"/>
      <c r="M839" s="5"/>
      <c r="N839" s="4"/>
      <c r="O839" s="4"/>
      <c r="P839" s="4"/>
      <c r="Q839" s="5"/>
      <c r="R839" s="5"/>
      <c r="S839" s="5"/>
      <c r="T839" s="5"/>
      <c r="U839" s="5"/>
      <c r="V839" s="82"/>
    </row>
    <row r="840" customFormat="false" ht="13.5" hidden="false" customHeight="true" outlineLevel="0" collapsed="false">
      <c r="A840" s="68"/>
      <c r="B840" s="69"/>
      <c r="C840" s="5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N842" s="4"/>
      <c r="O842" s="4"/>
      <c r="P842" s="4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5" t="s">
        <v>548</v>
      </c>
      <c r="D843" s="86"/>
      <c r="E843" s="81"/>
      <c r="F843" s="5"/>
      <c r="G843" s="5"/>
      <c r="H843" s="5"/>
      <c r="I843" s="5"/>
      <c r="J843" s="5"/>
      <c r="K843" s="5"/>
      <c r="L843" s="5"/>
      <c r="M843" s="5"/>
      <c r="N843" s="4"/>
      <c r="O843" s="4"/>
      <c r="P843" s="4"/>
      <c r="Q843" s="5"/>
      <c r="R843" s="5"/>
      <c r="S843" s="5"/>
      <c r="T843" s="5"/>
      <c r="U843" s="5"/>
      <c r="V843" s="82"/>
    </row>
    <row r="844" customFormat="false" ht="13.5" hidden="false" customHeight="true" outlineLevel="0" collapsed="false">
      <c r="A844" s="68"/>
      <c r="B844" s="69"/>
      <c r="C844" s="5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N846" s="4"/>
      <c r="O846" s="4"/>
      <c r="P846" s="4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5" t="s">
        <v>548</v>
      </c>
      <c r="D847" s="86"/>
      <c r="E847" s="81"/>
      <c r="F847" s="5"/>
      <c r="G847" s="5"/>
      <c r="H847" s="5"/>
      <c r="I847" s="5"/>
      <c r="J847" s="5"/>
      <c r="K847" s="5"/>
      <c r="L847" s="5"/>
      <c r="M847" s="5"/>
      <c r="N847" s="4"/>
      <c r="O847" s="4"/>
      <c r="P847" s="4"/>
      <c r="Q847" s="5"/>
      <c r="R847" s="5"/>
      <c r="S847" s="5"/>
      <c r="T847" s="5"/>
      <c r="U847" s="5"/>
      <c r="V847" s="82"/>
    </row>
    <row r="848" customFormat="false" ht="13.5" hidden="false" customHeight="true" outlineLevel="0" collapsed="false">
      <c r="A848" s="68"/>
      <c r="B848" s="69"/>
      <c r="C848" s="5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N850" s="4"/>
      <c r="O850" s="4"/>
      <c r="P850" s="4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5" t="s">
        <v>548</v>
      </c>
      <c r="D851" s="86"/>
      <c r="E851" s="81"/>
      <c r="F851" s="5"/>
      <c r="G851" s="5"/>
      <c r="H851" s="5"/>
      <c r="I851" s="5"/>
      <c r="J851" s="5"/>
      <c r="K851" s="5"/>
      <c r="L851" s="5"/>
      <c r="M851" s="5"/>
      <c r="N851" s="4"/>
      <c r="O851" s="4"/>
      <c r="P851" s="4"/>
      <c r="Q851" s="5"/>
      <c r="R851" s="5"/>
      <c r="S851" s="5"/>
      <c r="T851" s="5"/>
      <c r="U851" s="5"/>
      <c r="V851" s="82"/>
    </row>
    <row r="852" customFormat="false" ht="13.5" hidden="false" customHeight="true" outlineLevel="0" collapsed="false">
      <c r="A852" s="68"/>
      <c r="B852" s="69"/>
      <c r="C852" s="5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N854" s="4"/>
      <c r="O854" s="4"/>
      <c r="P854" s="4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5" t="s">
        <v>548</v>
      </c>
      <c r="D855" s="86"/>
      <c r="E855" s="81"/>
      <c r="F855" s="5"/>
      <c r="G855" s="5"/>
      <c r="H855" s="5"/>
      <c r="I855" s="5"/>
      <c r="J855" s="5"/>
      <c r="K855" s="5"/>
      <c r="L855" s="5"/>
      <c r="M855" s="5"/>
      <c r="N855" s="4"/>
      <c r="O855" s="4"/>
      <c r="P855" s="4"/>
      <c r="Q855" s="5"/>
      <c r="R855" s="5"/>
      <c r="S855" s="5"/>
      <c r="T855" s="5"/>
      <c r="U855" s="5"/>
      <c r="V855" s="82"/>
    </row>
    <row r="856" customFormat="false" ht="13.5" hidden="false" customHeight="true" outlineLevel="0" collapsed="false">
      <c r="A856" s="68"/>
      <c r="B856" s="69"/>
      <c r="C856" s="5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N858" s="4"/>
      <c r="O858" s="4"/>
      <c r="P858" s="4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5" t="s">
        <v>548</v>
      </c>
      <c r="D859" s="86"/>
      <c r="E859" s="81"/>
      <c r="F859" s="5"/>
      <c r="G859" s="5"/>
      <c r="H859" s="5"/>
      <c r="I859" s="5"/>
      <c r="J859" s="5"/>
      <c r="K859" s="5"/>
      <c r="L859" s="5"/>
      <c r="M859" s="5"/>
      <c r="N859" s="4"/>
      <c r="O859" s="4"/>
      <c r="P859" s="4"/>
      <c r="Q859" s="5"/>
      <c r="R859" s="5"/>
      <c r="S859" s="5"/>
      <c r="T859" s="5"/>
      <c r="U859" s="5"/>
      <c r="V859" s="82"/>
    </row>
    <row r="860" customFormat="false" ht="13.5" hidden="false" customHeight="true" outlineLevel="0" collapsed="false">
      <c r="A860" s="68"/>
      <c r="B860" s="69"/>
      <c r="C860" s="5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N862" s="4"/>
      <c r="O862" s="4"/>
      <c r="P862" s="4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5" t="s">
        <v>548</v>
      </c>
      <c r="D863" s="86"/>
      <c r="E863" s="81"/>
      <c r="F863" s="5"/>
      <c r="G863" s="5"/>
      <c r="H863" s="5"/>
      <c r="I863" s="5"/>
      <c r="J863" s="5"/>
      <c r="K863" s="5"/>
      <c r="L863" s="5"/>
      <c r="M863" s="5"/>
      <c r="N863" s="4"/>
      <c r="O863" s="4"/>
      <c r="P863" s="4"/>
      <c r="Q863" s="5"/>
      <c r="R863" s="5"/>
      <c r="S863" s="5"/>
      <c r="T863" s="5"/>
      <c r="U863" s="5"/>
      <c r="V863" s="82"/>
    </row>
    <row r="864" customFormat="false" ht="13.5" hidden="false" customHeight="true" outlineLevel="0" collapsed="false">
      <c r="A864" s="68"/>
      <c r="B864" s="69"/>
      <c r="C864" s="5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N866" s="4"/>
      <c r="O866" s="4"/>
      <c r="P866" s="4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5" t="s">
        <v>548</v>
      </c>
      <c r="D867" s="86"/>
      <c r="E867" s="81"/>
      <c r="F867" s="5"/>
      <c r="G867" s="5"/>
      <c r="H867" s="5"/>
      <c r="I867" s="5"/>
      <c r="J867" s="5"/>
      <c r="K867" s="5"/>
      <c r="L867" s="5"/>
      <c r="M867" s="5"/>
      <c r="N867" s="4"/>
      <c r="O867" s="4"/>
      <c r="P867" s="4"/>
      <c r="Q867" s="5"/>
      <c r="R867" s="5"/>
      <c r="S867" s="5"/>
      <c r="T867" s="5"/>
      <c r="U867" s="5"/>
      <c r="V867" s="82"/>
    </row>
    <row r="868" customFormat="false" ht="13.5" hidden="false" customHeight="true" outlineLevel="0" collapsed="false">
      <c r="A868" s="68"/>
      <c r="B868" s="69"/>
      <c r="C868" s="5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N870" s="4"/>
      <c r="O870" s="4"/>
      <c r="P870" s="4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5" t="s">
        <v>548</v>
      </c>
      <c r="D871" s="86"/>
      <c r="E871" s="81"/>
      <c r="F871" s="5"/>
      <c r="G871" s="5"/>
      <c r="H871" s="5"/>
      <c r="I871" s="5"/>
      <c r="J871" s="5"/>
      <c r="K871" s="5"/>
      <c r="L871" s="5"/>
      <c r="M871" s="5"/>
      <c r="N871" s="4"/>
      <c r="O871" s="4"/>
      <c r="P871" s="4"/>
      <c r="Q871" s="5"/>
      <c r="R871" s="5"/>
      <c r="S871" s="5"/>
      <c r="T871" s="5"/>
      <c r="U871" s="5"/>
      <c r="V871" s="82"/>
    </row>
    <row r="872" customFormat="false" ht="13.5" hidden="false" customHeight="true" outlineLevel="0" collapsed="false">
      <c r="A872" s="68"/>
      <c r="B872" s="69"/>
      <c r="C872" s="5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N874" s="4"/>
      <c r="O874" s="4"/>
      <c r="P874" s="4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5" t="s">
        <v>548</v>
      </c>
      <c r="D875" s="86"/>
      <c r="E875" s="81"/>
      <c r="F875" s="5"/>
      <c r="G875" s="5"/>
      <c r="H875" s="5"/>
      <c r="I875" s="5"/>
      <c r="J875" s="5"/>
      <c r="K875" s="5"/>
      <c r="L875" s="5"/>
      <c r="M875" s="5"/>
      <c r="N875" s="4"/>
      <c r="O875" s="4"/>
      <c r="P875" s="4"/>
      <c r="Q875" s="5"/>
      <c r="R875" s="5"/>
      <c r="S875" s="5"/>
      <c r="T875" s="5"/>
      <c r="U875" s="5"/>
      <c r="V875" s="82"/>
    </row>
    <row r="876" customFormat="false" ht="13.5" hidden="false" customHeight="true" outlineLevel="0" collapsed="false">
      <c r="A876" s="68"/>
      <c r="B876" s="69"/>
      <c r="C876" s="5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N878" s="4"/>
      <c r="O878" s="4"/>
      <c r="P878" s="4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5" t="s">
        <v>548</v>
      </c>
      <c r="D879" s="86"/>
      <c r="E879" s="81"/>
      <c r="F879" s="5"/>
      <c r="G879" s="5"/>
      <c r="H879" s="5"/>
      <c r="I879" s="5"/>
      <c r="J879" s="5"/>
      <c r="K879" s="5"/>
      <c r="L879" s="5"/>
      <c r="M879" s="5"/>
      <c r="N879" s="4"/>
      <c r="O879" s="4"/>
      <c r="P879" s="4"/>
      <c r="Q879" s="5"/>
      <c r="R879" s="5"/>
      <c r="S879" s="5"/>
      <c r="T879" s="5"/>
      <c r="U879" s="5"/>
      <c r="V879" s="82"/>
    </row>
    <row r="880" customFormat="false" ht="13.5" hidden="false" customHeight="true" outlineLevel="0" collapsed="false">
      <c r="A880" s="68"/>
      <c r="B880" s="69"/>
      <c r="C880" s="5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N882" s="4"/>
      <c r="O882" s="4"/>
      <c r="P882" s="4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5" t="s">
        <v>548</v>
      </c>
      <c r="D883" s="86"/>
      <c r="E883" s="81"/>
      <c r="F883" s="5"/>
      <c r="G883" s="5"/>
      <c r="H883" s="5"/>
      <c r="I883" s="5"/>
      <c r="J883" s="5"/>
      <c r="K883" s="5"/>
      <c r="L883" s="5"/>
      <c r="M883" s="5"/>
      <c r="N883" s="4"/>
      <c r="O883" s="4"/>
      <c r="P883" s="4"/>
      <c r="Q883" s="5"/>
      <c r="R883" s="5"/>
      <c r="S883" s="5"/>
      <c r="T883" s="5"/>
      <c r="U883" s="5"/>
      <c r="V883" s="82"/>
    </row>
    <row r="884" customFormat="false" ht="13.5" hidden="false" customHeight="true" outlineLevel="0" collapsed="false">
      <c r="A884" s="68"/>
      <c r="B884" s="69"/>
      <c r="C884" s="5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N886" s="4"/>
      <c r="O886" s="4"/>
      <c r="P886" s="4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5" t="s">
        <v>548</v>
      </c>
      <c r="D887" s="86"/>
      <c r="E887" s="81"/>
      <c r="F887" s="5"/>
      <c r="G887" s="5"/>
      <c r="H887" s="5"/>
      <c r="I887" s="5"/>
      <c r="J887" s="5"/>
      <c r="K887" s="5"/>
      <c r="L887" s="5"/>
      <c r="M887" s="5"/>
      <c r="N887" s="4"/>
      <c r="O887" s="4"/>
      <c r="P887" s="4"/>
      <c r="Q887" s="5"/>
      <c r="R887" s="5"/>
      <c r="S887" s="5"/>
      <c r="T887" s="5"/>
      <c r="U887" s="5"/>
      <c r="V887" s="82"/>
    </row>
    <row r="888" customFormat="false" ht="13.5" hidden="false" customHeight="true" outlineLevel="0" collapsed="false">
      <c r="A888" s="68"/>
      <c r="B888" s="69"/>
      <c r="C888" s="5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N890" s="4"/>
      <c r="O890" s="4"/>
      <c r="P890" s="4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5" t="s">
        <v>548</v>
      </c>
      <c r="D891" s="86"/>
      <c r="E891" s="81"/>
      <c r="F891" s="5"/>
      <c r="G891" s="5"/>
      <c r="H891" s="5"/>
      <c r="I891" s="5"/>
      <c r="J891" s="5"/>
      <c r="K891" s="5"/>
      <c r="L891" s="5"/>
      <c r="M891" s="5"/>
      <c r="N891" s="4"/>
      <c r="O891" s="4"/>
      <c r="P891" s="4"/>
      <c r="Q891" s="5"/>
      <c r="R891" s="5"/>
      <c r="S891" s="5"/>
      <c r="T891" s="5"/>
      <c r="U891" s="5"/>
      <c r="V891" s="82"/>
    </row>
    <row r="892" customFormat="false" ht="13.5" hidden="false" customHeight="true" outlineLevel="0" collapsed="false">
      <c r="A892" s="68"/>
      <c r="B892" s="69"/>
      <c r="C892" s="5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N894" s="4"/>
      <c r="O894" s="4"/>
      <c r="P894" s="4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5" t="s">
        <v>548</v>
      </c>
      <c r="D895" s="86"/>
      <c r="E895" s="81"/>
      <c r="F895" s="5"/>
      <c r="G895" s="5"/>
      <c r="H895" s="5"/>
      <c r="I895" s="5"/>
      <c r="J895" s="5"/>
      <c r="K895" s="5"/>
      <c r="L895" s="5"/>
      <c r="M895" s="5"/>
      <c r="N895" s="4"/>
      <c r="O895" s="4"/>
      <c r="P895" s="4"/>
      <c r="Q895" s="5"/>
      <c r="R895" s="5"/>
      <c r="S895" s="5"/>
      <c r="T895" s="5"/>
      <c r="U895" s="5"/>
      <c r="V895" s="82"/>
    </row>
    <row r="896" customFormat="false" ht="13.5" hidden="false" customHeight="true" outlineLevel="0" collapsed="false">
      <c r="A896" s="68"/>
      <c r="B896" s="69"/>
      <c r="C896" s="5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N898" s="4"/>
      <c r="O898" s="4"/>
      <c r="P898" s="4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5" t="s">
        <v>548</v>
      </c>
      <c r="D899" s="86"/>
      <c r="E899" s="81"/>
      <c r="F899" s="5"/>
      <c r="G899" s="5"/>
      <c r="H899" s="5"/>
      <c r="I899" s="5"/>
      <c r="J899" s="5"/>
      <c r="K899" s="5"/>
      <c r="L899" s="5"/>
      <c r="M899" s="5"/>
      <c r="N899" s="4"/>
      <c r="O899" s="4"/>
      <c r="P899" s="4"/>
      <c r="Q899" s="5"/>
      <c r="R899" s="5"/>
      <c r="S899" s="5"/>
      <c r="T899" s="5"/>
      <c r="U899" s="5"/>
      <c r="V899" s="82"/>
    </row>
    <row r="900" customFormat="false" ht="13.5" hidden="false" customHeight="true" outlineLevel="0" collapsed="false">
      <c r="A900" s="68"/>
      <c r="B900" s="69"/>
      <c r="C900" s="5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N902" s="4"/>
      <c r="O902" s="4"/>
      <c r="P902" s="4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5" t="s">
        <v>548</v>
      </c>
      <c r="D903" s="86"/>
      <c r="E903" s="81"/>
      <c r="F903" s="5"/>
      <c r="G903" s="5"/>
      <c r="H903" s="5"/>
      <c r="I903" s="5"/>
      <c r="J903" s="5"/>
      <c r="K903" s="5"/>
      <c r="L903" s="5"/>
      <c r="M903" s="5"/>
      <c r="N903" s="4"/>
      <c r="O903" s="4"/>
      <c r="P903" s="4"/>
      <c r="Q903" s="5"/>
      <c r="R903" s="5"/>
      <c r="S903" s="5"/>
      <c r="T903" s="5"/>
      <c r="U903" s="5"/>
      <c r="V903" s="82"/>
    </row>
    <row r="904" customFormat="false" ht="13.5" hidden="false" customHeight="true" outlineLevel="0" collapsed="false">
      <c r="A904" s="68"/>
      <c r="B904" s="69"/>
      <c r="C904" s="5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N906" s="4"/>
      <c r="O906" s="4"/>
      <c r="P906" s="4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5" t="s">
        <v>548</v>
      </c>
      <c r="D907" s="86"/>
      <c r="E907" s="81"/>
      <c r="F907" s="5"/>
      <c r="G907" s="5"/>
      <c r="H907" s="5"/>
      <c r="I907" s="5"/>
      <c r="J907" s="5"/>
      <c r="K907" s="5"/>
      <c r="L907" s="5"/>
      <c r="M907" s="5"/>
      <c r="N907" s="4"/>
      <c r="O907" s="4"/>
      <c r="P907" s="4"/>
      <c r="Q907" s="5"/>
      <c r="R907" s="5"/>
      <c r="S907" s="5"/>
      <c r="T907" s="5"/>
      <c r="U907" s="5"/>
      <c r="V907" s="82"/>
    </row>
    <row r="908" customFormat="false" ht="13.5" hidden="false" customHeight="true" outlineLevel="0" collapsed="false">
      <c r="A908" s="68"/>
      <c r="B908" s="69"/>
      <c r="C908" s="5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N910" s="4"/>
      <c r="O910" s="4"/>
      <c r="P910" s="4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5" t="s">
        <v>548</v>
      </c>
      <c r="D911" s="86"/>
      <c r="E911" s="81"/>
      <c r="F911" s="5"/>
      <c r="G911" s="5"/>
      <c r="H911" s="5"/>
      <c r="I911" s="5"/>
      <c r="J911" s="5"/>
      <c r="K911" s="5"/>
      <c r="L911" s="5"/>
      <c r="M911" s="5"/>
      <c r="N911" s="4"/>
      <c r="O911" s="4"/>
      <c r="P911" s="4"/>
      <c r="Q911" s="5"/>
      <c r="R911" s="5"/>
      <c r="S911" s="5"/>
      <c r="T911" s="5"/>
      <c r="U911" s="5"/>
      <c r="V911" s="82"/>
    </row>
    <row r="912" customFormat="false" ht="13.5" hidden="false" customHeight="true" outlineLevel="0" collapsed="false">
      <c r="A912" s="68"/>
      <c r="B912" s="69"/>
      <c r="C912" s="5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N914" s="4"/>
      <c r="O914" s="4"/>
      <c r="P914" s="4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5" t="s">
        <v>548</v>
      </c>
      <c r="D915" s="86"/>
      <c r="E915" s="81"/>
      <c r="F915" s="5"/>
      <c r="G915" s="5"/>
      <c r="H915" s="5"/>
      <c r="I915" s="5"/>
      <c r="J915" s="5"/>
      <c r="K915" s="5"/>
      <c r="L915" s="5"/>
      <c r="M915" s="5"/>
      <c r="N915" s="4"/>
      <c r="O915" s="4"/>
      <c r="P915" s="4"/>
      <c r="Q915" s="5"/>
      <c r="R915" s="5"/>
      <c r="S915" s="5"/>
      <c r="T915" s="5"/>
      <c r="U915" s="5"/>
      <c r="V915" s="82"/>
    </row>
    <row r="916" customFormat="false" ht="13.5" hidden="false" customHeight="true" outlineLevel="0" collapsed="false">
      <c r="A916" s="68"/>
      <c r="B916" s="69"/>
      <c r="C916" s="5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N918" s="4"/>
      <c r="O918" s="4"/>
      <c r="P918" s="4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5" t="s">
        <v>548</v>
      </c>
      <c r="D919" s="86"/>
      <c r="E919" s="81"/>
      <c r="F919" s="5"/>
      <c r="G919" s="5"/>
      <c r="H919" s="5"/>
      <c r="I919" s="5"/>
      <c r="J919" s="5"/>
      <c r="K919" s="5"/>
      <c r="L919" s="5"/>
      <c r="M919" s="5"/>
      <c r="N919" s="4"/>
      <c r="O919" s="4"/>
      <c r="P919" s="4"/>
      <c r="Q919" s="5"/>
      <c r="R919" s="5"/>
      <c r="S919" s="5"/>
      <c r="T919" s="5"/>
      <c r="U919" s="5"/>
      <c r="V919" s="82"/>
    </row>
    <row r="920" customFormat="false" ht="13.5" hidden="false" customHeight="true" outlineLevel="0" collapsed="false">
      <c r="A920" s="68"/>
      <c r="B920" s="69"/>
      <c r="C920" s="5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N922" s="4"/>
      <c r="O922" s="4"/>
      <c r="P922" s="4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5" t="s">
        <v>548</v>
      </c>
      <c r="D923" s="86"/>
      <c r="E923" s="81"/>
      <c r="F923" s="5"/>
      <c r="G923" s="5"/>
      <c r="H923" s="5"/>
      <c r="I923" s="5"/>
      <c r="J923" s="5"/>
      <c r="K923" s="5"/>
      <c r="L923" s="5"/>
      <c r="M923" s="5"/>
      <c r="N923" s="4"/>
      <c r="O923" s="4"/>
      <c r="P923" s="4"/>
      <c r="Q923" s="5"/>
      <c r="R923" s="5"/>
      <c r="S923" s="5"/>
      <c r="T923" s="5"/>
      <c r="U923" s="5"/>
      <c r="V923" s="82"/>
    </row>
    <row r="924" customFormat="false" ht="13.5" hidden="false" customHeight="true" outlineLevel="0" collapsed="false">
      <c r="A924" s="68"/>
      <c r="B924" s="69"/>
      <c r="C924" s="5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N926" s="4"/>
      <c r="O926" s="4"/>
      <c r="P926" s="4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5" t="s">
        <v>548</v>
      </c>
      <c r="D927" s="86"/>
      <c r="E927" s="81"/>
      <c r="F927" s="5"/>
      <c r="G927" s="5"/>
      <c r="H927" s="5"/>
      <c r="I927" s="5"/>
      <c r="J927" s="5"/>
      <c r="K927" s="5"/>
      <c r="L927" s="5"/>
      <c r="M927" s="5"/>
      <c r="N927" s="4"/>
      <c r="O927" s="4"/>
      <c r="P927" s="4"/>
      <c r="Q927" s="5"/>
      <c r="R927" s="5"/>
      <c r="S927" s="5"/>
      <c r="T927" s="5"/>
      <c r="U927" s="5"/>
      <c r="V927" s="82"/>
    </row>
    <row r="928" customFormat="false" ht="13.5" hidden="false" customHeight="true" outlineLevel="0" collapsed="false">
      <c r="A928" s="68"/>
      <c r="B928" s="69"/>
      <c r="C928" s="5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N930" s="4"/>
      <c r="O930" s="4"/>
      <c r="P930" s="4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5" t="s">
        <v>548</v>
      </c>
      <c r="D931" s="86"/>
      <c r="E931" s="81"/>
      <c r="F931" s="5"/>
      <c r="G931" s="5"/>
      <c r="H931" s="5"/>
      <c r="I931" s="5"/>
      <c r="J931" s="5"/>
      <c r="K931" s="5"/>
      <c r="L931" s="5"/>
      <c r="M931" s="5"/>
      <c r="N931" s="4"/>
      <c r="O931" s="4"/>
      <c r="P931" s="4"/>
      <c r="Q931" s="5"/>
      <c r="R931" s="5"/>
      <c r="S931" s="5"/>
      <c r="T931" s="5"/>
      <c r="U931" s="5"/>
      <c r="V931" s="82"/>
    </row>
    <row r="932" customFormat="false" ht="13.5" hidden="false" customHeight="true" outlineLevel="0" collapsed="false">
      <c r="A932" s="68"/>
      <c r="B932" s="69"/>
      <c r="C932" s="5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N934" s="4"/>
      <c r="O934" s="4"/>
      <c r="P934" s="4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5" t="s">
        <v>548</v>
      </c>
      <c r="D935" s="86"/>
      <c r="E935" s="81"/>
      <c r="F935" s="5"/>
      <c r="G935" s="5"/>
      <c r="H935" s="5"/>
      <c r="I935" s="5"/>
      <c r="J935" s="5"/>
      <c r="K935" s="5"/>
      <c r="L935" s="5"/>
      <c r="M935" s="5"/>
      <c r="N935" s="4"/>
      <c r="O935" s="4"/>
      <c r="P935" s="4"/>
      <c r="Q935" s="5"/>
      <c r="R935" s="5"/>
      <c r="S935" s="5"/>
      <c r="T935" s="5"/>
      <c r="U935" s="5"/>
      <c r="V935" s="82"/>
    </row>
    <row r="936" customFormat="false" ht="13.5" hidden="false" customHeight="true" outlineLevel="0" collapsed="false">
      <c r="A936" s="68"/>
      <c r="B936" s="69"/>
      <c r="C936" s="5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N938" s="4"/>
      <c r="O938" s="4"/>
      <c r="P938" s="4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5" t="s">
        <v>548</v>
      </c>
      <c r="D939" s="86"/>
      <c r="E939" s="81"/>
      <c r="F939" s="5"/>
      <c r="G939" s="5"/>
      <c r="H939" s="5"/>
      <c r="I939" s="5"/>
      <c r="J939" s="5"/>
      <c r="K939" s="5"/>
      <c r="L939" s="5"/>
      <c r="M939" s="5"/>
      <c r="N939" s="4"/>
      <c r="O939" s="4"/>
      <c r="P939" s="4"/>
      <c r="Q939" s="5"/>
      <c r="R939" s="5"/>
      <c r="S939" s="5"/>
      <c r="T939" s="5"/>
      <c r="U939" s="5"/>
      <c r="V939" s="82"/>
    </row>
    <row r="940" customFormat="false" ht="13.5" hidden="false" customHeight="true" outlineLevel="0" collapsed="false">
      <c r="A940" s="68"/>
      <c r="B940" s="69"/>
      <c r="C940" s="5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N942" s="4"/>
      <c r="O942" s="4"/>
      <c r="P942" s="4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</row>
    <row r="944" customFormat="false" ht="13.5" hidden="false" customHeight="true" outlineLevel="0" collapsed="false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</row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true" showOutlineSymbols="true" defaultGridColor="true" view="normal" topLeftCell="A463" colorId="64" zoomScale="60" zoomScaleNormal="60" zoomScalePageLayoutView="100" workbookViewId="0">
      <selection pane="topLeft" activeCell="H527" activeCellId="0" sqref="H527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71"/>
    <col collapsed="false" customWidth="true" hidden="false" outlineLevel="0" max="3" min="3" style="0" width="30.57"/>
    <col collapsed="false" customWidth="true" hidden="false" outlineLevel="0" max="4" min="4" style="0" width="45.14"/>
    <col collapsed="false" customWidth="true" hidden="false" outlineLevel="0" max="5" min="5" style="0" width="33.57"/>
    <col collapsed="false" customWidth="true" hidden="false" outlineLevel="0" max="6" min="6" style="0" width="25"/>
    <col collapsed="false" customWidth="true" hidden="false" outlineLevel="0" max="7" min="7" style="0" width="21.43"/>
    <col collapsed="false" customWidth="true" hidden="false" outlineLevel="0" max="8" min="8" style="0" width="16.29"/>
    <col collapsed="false" customWidth="true" hidden="false" outlineLevel="0" max="9" min="9" style="0" width="16.71"/>
    <col collapsed="false" customWidth="true" hidden="false" outlineLevel="0" max="11" min="10" style="0" width="15.71"/>
    <col collapsed="false" customWidth="true" hidden="false" outlineLevel="0" max="12" min="12" style="0" width="12.29"/>
    <col collapsed="false" customWidth="true" hidden="false" outlineLevel="0" max="13" min="13" style="0" width="12.42"/>
    <col collapsed="false" customWidth="true" hidden="false" outlineLevel="0" max="14" min="14" style="0" width="13"/>
    <col collapsed="false" customWidth="true" hidden="false" outlineLevel="0" max="15" min="15" style="0" width="13.29"/>
    <col collapsed="false" customWidth="true" hidden="false" outlineLevel="0" max="16" min="16" style="0" width="12.86"/>
    <col collapsed="false" customWidth="true" hidden="false" outlineLevel="0" max="17" min="17" style="0" width="15.57"/>
    <col collapsed="false" customWidth="true" hidden="false" outlineLevel="0" max="18" min="18" style="0" width="21"/>
    <col collapsed="false" customWidth="true" hidden="false" outlineLevel="0" max="19" min="19" style="0" width="27.29"/>
    <col collapsed="false" customWidth="true" hidden="false" outlineLevel="0" max="20" min="20" style="0" width="39.14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F2" s="4"/>
      <c r="G2" s="5"/>
      <c r="H2" s="5"/>
      <c r="I2" s="5"/>
      <c r="J2" s="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3.5" hidden="false" customHeight="true" outlineLevel="0" collapsed="false">
      <c r="A3" s="68"/>
      <c r="B3" s="69"/>
      <c r="C3" s="5" t="s">
        <v>548</v>
      </c>
      <c r="D3" s="71"/>
      <c r="E3" s="71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3.5" hidden="false" customHeight="true" outlineLevel="0" collapsed="false">
      <c r="A4" s="68"/>
      <c r="B4" s="69"/>
      <c r="C4" s="5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customFormat="false" ht="13.5" hidden="false" customHeight="true" outlineLevel="0" collapsed="false">
      <c r="A7" s="68"/>
      <c r="B7" s="69"/>
      <c r="C7" s="5" t="s">
        <v>548</v>
      </c>
      <c r="D7" s="71"/>
      <c r="E7" s="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customFormat="false" ht="13.5" hidden="false" customHeight="true" outlineLevel="0" collapsed="false">
      <c r="A8" s="68"/>
      <c r="B8" s="69"/>
      <c r="C8" s="5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N10" s="4"/>
      <c r="O10" s="4"/>
      <c r="P10" s="4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5" t="s">
        <v>548</v>
      </c>
      <c r="D11" s="71"/>
      <c r="E11" s="71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customFormat="false" ht="13.5" hidden="false" customHeight="true" outlineLevel="0" collapsed="false">
      <c r="A12" s="68"/>
      <c r="B12" s="69"/>
      <c r="C12" s="5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558</v>
      </c>
      <c r="D14" s="71" t="n">
        <v>45764</v>
      </c>
      <c r="E14" s="72" t="s">
        <v>559</v>
      </c>
      <c r="F14" s="4" t="n">
        <v>2013</v>
      </c>
      <c r="G14" s="4" t="n">
        <v>0</v>
      </c>
      <c r="H14" s="4" t="n">
        <v>0</v>
      </c>
      <c r="I14" s="4" t="n">
        <v>778</v>
      </c>
      <c r="J14" s="4" t="n">
        <v>1235</v>
      </c>
      <c r="K14" s="96" t="n">
        <v>0</v>
      </c>
      <c r="L14" s="96" t="n">
        <v>0</v>
      </c>
      <c r="M14" s="96" t="n">
        <v>0</v>
      </c>
      <c r="N14" s="96" t="n">
        <v>0</v>
      </c>
      <c r="O14" s="96" t="n">
        <v>0</v>
      </c>
      <c r="P14" s="96" t="n">
        <v>0</v>
      </c>
      <c r="Q14" s="96" t="n">
        <v>654</v>
      </c>
      <c r="R14" s="96" t="n">
        <v>124</v>
      </c>
      <c r="S14" s="96" t="n">
        <v>0</v>
      </c>
      <c r="T14" s="96" t="n">
        <v>350</v>
      </c>
      <c r="U14" s="96" t="n">
        <v>92</v>
      </c>
      <c r="V14" s="96" t="n">
        <v>793</v>
      </c>
    </row>
    <row r="15" customFormat="false" ht="13.5" hidden="false" customHeight="true" outlineLevel="0" collapsed="false">
      <c r="A15" s="68"/>
      <c r="B15" s="69"/>
      <c r="C15" s="5" t="s">
        <v>548</v>
      </c>
      <c r="D15" s="71"/>
      <c r="E15" s="71"/>
      <c r="F15" s="4" t="n">
        <v>1940</v>
      </c>
      <c r="G15" s="4" t="n">
        <v>0</v>
      </c>
      <c r="H15" s="4" t="n">
        <v>0</v>
      </c>
      <c r="I15" s="4" t="n">
        <v>757</v>
      </c>
      <c r="J15" s="4" t="n">
        <v>1183</v>
      </c>
      <c r="K15" s="59" t="n">
        <f aca="false">SUM(K11:K14)</f>
        <v>0</v>
      </c>
      <c r="L15" s="59" t="n">
        <f aca="false">SUM(L11:L14)</f>
        <v>0</v>
      </c>
      <c r="M15" s="59" t="n">
        <f aca="false">SUM(M11:M14)</f>
        <v>0</v>
      </c>
      <c r="N15" s="59" t="n">
        <f aca="false">SUM(N11:N14)</f>
        <v>0</v>
      </c>
      <c r="O15" s="59" t="n">
        <f aca="false">SUM(O11:O14)</f>
        <v>0</v>
      </c>
      <c r="P15" s="59" t="n">
        <f aca="false">SUM(P11:P14)</f>
        <v>0</v>
      </c>
      <c r="Q15" s="97" t="n">
        <v>625</v>
      </c>
      <c r="R15" s="97" t="n">
        <v>132</v>
      </c>
      <c r="S15" s="59" t="n">
        <f aca="false">SUM(S11:S14)</f>
        <v>0</v>
      </c>
      <c r="T15" s="97" t="n">
        <v>367</v>
      </c>
      <c r="U15" s="97" t="n">
        <v>67</v>
      </c>
      <c r="V15" s="97" t="n">
        <v>749</v>
      </c>
    </row>
    <row r="16" customFormat="false" ht="13.5" hidden="false" customHeight="true" outlineLevel="0" collapsed="false">
      <c r="A16" s="68"/>
      <c r="B16" s="69"/>
      <c r="C16" s="5" t="s">
        <v>549</v>
      </c>
      <c r="D16" s="71"/>
      <c r="E16" s="71"/>
      <c r="F16" s="73" t="n">
        <f aca="false">IFERROR((F15-F14)/F14,"")</f>
        <v>-0.0362642821659215</v>
      </c>
      <c r="G16" s="73" t="str">
        <f aca="false">IFERROR((G15-G14)/G14,"")</f>
        <v/>
      </c>
      <c r="H16" s="73" t="str">
        <f aca="false">IFERROR((H15-H14)/H14,"")</f>
        <v/>
      </c>
      <c r="I16" s="73" t="n">
        <f aca="false">IFERROR((I15-I14)/I14,"")</f>
        <v>-0.0269922879177378</v>
      </c>
      <c r="J16" s="73" t="n">
        <f aca="false">IFERROR((J15-J14)/J14,"")</f>
        <v>-0.0421052631578947</v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n">
        <f aca="false">IFERROR((Q15-Q14)/Q14,"")</f>
        <v>-0.0443425076452599</v>
      </c>
      <c r="R16" s="73" t="n">
        <f aca="false">IFERROR((R15-R14)/R14,"")</f>
        <v>0.0645161290322581</v>
      </c>
      <c r="S16" s="73" t="str">
        <f aca="false">IFERROR((S15-S14)/S14,"")</f>
        <v/>
      </c>
      <c r="T16" s="73" t="n">
        <f aca="false">IFERROR((T15-T14)/T14,"")</f>
        <v>0.0485714285714286</v>
      </c>
      <c r="U16" s="73" t="n">
        <f aca="false">IFERROR((U15-U14)/U14,"")</f>
        <v>-0.271739130434783</v>
      </c>
      <c r="V16" s="74" t="n">
        <f aca="false">IFERROR((V15-V14)/V14,"")</f>
        <v>-0.0554854981084489</v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n">
        <f aca="false">IFERROR(SQRT(2*(F15-F14)^2/(F15+F14)),"")</f>
        <v>1.64200490753448</v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n">
        <f aca="false">IFERROR(SQRT(2*(I15-I14)^2/(I15+I14)),"")</f>
        <v>0.758019019468655</v>
      </c>
      <c r="J17" s="76" t="n">
        <f aca="false">IFERROR(SQRT(2*(J15-J14)^2/(J15+J14)),"")</f>
        <v>1.49551300221193</v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n">
        <f aca="false">IFERROR(SQRT(2*(Q15-Q14)^2/(Q15+Q14)),"")</f>
        <v>1.14677369781283</v>
      </c>
      <c r="R17" s="76" t="n">
        <f aca="false">IFERROR(SQRT(2*(R15-R14)^2/(R15+R14)),"")</f>
        <v>0.707106781186548</v>
      </c>
      <c r="S17" s="76" t="str">
        <f aca="false">IFERROR(SQRT(2*(S15-S14)^2/(S15+S14)),"")</f>
        <v/>
      </c>
      <c r="T17" s="76" t="n">
        <f aca="false">IFERROR(SQRT(2*(T15-T14)^2/(T15+T14)),"")</f>
        <v>0.897851146133739</v>
      </c>
      <c r="U17" s="76" t="n">
        <f aca="false">IFERROR(SQRT(2*(U15-U14)^2/(U15+U14)),"")</f>
        <v>2.80386077046022</v>
      </c>
      <c r="V17" s="78" t="n">
        <f aca="false">IFERROR(SQRT(2*(V15-V14)^2/(V15+V14)),"")</f>
        <v>1.58462129334436</v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558</v>
      </c>
      <c r="D18" s="71" t="n">
        <v>46063</v>
      </c>
      <c r="E18" s="72" t="n">
        <v>0.625</v>
      </c>
      <c r="F18" s="79" t="n">
        <v>429</v>
      </c>
      <c r="G18" s="79" t="n">
        <v>188</v>
      </c>
      <c r="H18" s="79" t="n">
        <v>166</v>
      </c>
      <c r="I18" s="79" t="n">
        <v>48</v>
      </c>
      <c r="J18" s="79" t="n">
        <v>27</v>
      </c>
      <c r="K18" s="5" t="n">
        <v>4</v>
      </c>
      <c r="L18" s="5" t="n">
        <v>133</v>
      </c>
      <c r="M18" s="5" t="n">
        <v>51</v>
      </c>
      <c r="N18" s="5" t="n">
        <v>7</v>
      </c>
      <c r="O18" s="5" t="n">
        <v>156</v>
      </c>
      <c r="P18" s="5" t="n">
        <v>3</v>
      </c>
      <c r="Q18" s="5" t="n">
        <v>30</v>
      </c>
      <c r="R18" s="5" t="n">
        <v>11</v>
      </c>
      <c r="S18" s="5" t="n">
        <v>7</v>
      </c>
      <c r="T18" s="5" t="n">
        <v>8</v>
      </c>
      <c r="U18" s="5" t="n">
        <v>17</v>
      </c>
      <c r="V18" s="5" t="n">
        <v>2</v>
      </c>
    </row>
    <row r="19" customFormat="false" ht="13.5" hidden="false" customHeight="true" outlineLevel="0" collapsed="false">
      <c r="A19" s="68"/>
      <c r="B19" s="69"/>
      <c r="C19" s="5" t="s">
        <v>548</v>
      </c>
      <c r="D19" s="71"/>
      <c r="E19" s="71"/>
      <c r="F19" s="4" t="n">
        <v>299</v>
      </c>
      <c r="G19" s="4" t="n">
        <v>157</v>
      </c>
      <c r="H19" s="4" t="n">
        <v>93</v>
      </c>
      <c r="I19" s="4" t="n">
        <v>24</v>
      </c>
      <c r="J19" s="4" t="n">
        <v>25</v>
      </c>
      <c r="K19" s="5" t="n">
        <v>5</v>
      </c>
      <c r="L19" s="5" t="n">
        <v>121</v>
      </c>
      <c r="M19" s="5" t="n">
        <v>31</v>
      </c>
      <c r="N19" s="5" t="n">
        <v>9</v>
      </c>
      <c r="O19" s="5" t="n">
        <v>82</v>
      </c>
      <c r="P19" s="5" t="n">
        <v>2</v>
      </c>
      <c r="Q19" s="5" t="n">
        <v>4</v>
      </c>
      <c r="R19" s="5" t="n">
        <v>9</v>
      </c>
      <c r="S19" s="5" t="n">
        <v>11</v>
      </c>
      <c r="T19" s="5" t="n">
        <v>7</v>
      </c>
      <c r="U19" s="5" t="n">
        <v>15</v>
      </c>
      <c r="V19" s="5" t="n">
        <v>3</v>
      </c>
    </row>
    <row r="20" customFormat="false" ht="13.5" hidden="false" customHeight="true" outlineLevel="0" collapsed="false">
      <c r="A20" s="68"/>
      <c r="B20" s="69"/>
      <c r="C20" s="5" t="s">
        <v>549</v>
      </c>
      <c r="D20" s="71"/>
      <c r="E20" s="71"/>
      <c r="F20" s="73" t="n">
        <f aca="false">IFERROR((F19-F18)/F18,"")</f>
        <v>-0.303030303030303</v>
      </c>
      <c r="G20" s="73" t="n">
        <f aca="false">IFERROR((G19-G18)/G18,"")</f>
        <v>-0.164893617021277</v>
      </c>
      <c r="H20" s="73" t="n">
        <f aca="false">IFERROR((H19-H18)/H18,"")</f>
        <v>-0.439759036144578</v>
      </c>
      <c r="I20" s="73" t="n">
        <f aca="false">IFERROR((I19-I18)/I18,"")</f>
        <v>-0.5</v>
      </c>
      <c r="J20" s="73" t="n">
        <f aca="false">IFERROR((J19-J18)/J18,"")</f>
        <v>-0.0740740740740741</v>
      </c>
      <c r="K20" s="73" t="n">
        <f aca="false">IFERROR((K19-K18)/K18,"")</f>
        <v>0.25</v>
      </c>
      <c r="L20" s="73" t="n">
        <f aca="false">IFERROR((L19-L18)/L18,"")</f>
        <v>-0.0902255639097744</v>
      </c>
      <c r="M20" s="73" t="n">
        <f aca="false">IFERROR((M19-M18)/M18,"")</f>
        <v>-0.392156862745098</v>
      </c>
      <c r="N20" s="39" t="n">
        <f aca="false">IFERROR((N19-N18)/N18,"")</f>
        <v>0.285714285714286</v>
      </c>
      <c r="O20" s="39" t="n">
        <f aca="false">IFERROR((O19-O18)/O18,"")</f>
        <v>-0.474358974358974</v>
      </c>
      <c r="P20" s="39" t="n">
        <f aca="false">IFERROR((P19-P18)/P18,"")</f>
        <v>-0.333333333333333</v>
      </c>
      <c r="Q20" s="73" t="n">
        <f aca="false">IFERROR((Q19-Q18)/Q18,"")</f>
        <v>-0.866666666666667</v>
      </c>
      <c r="R20" s="73" t="n">
        <f aca="false">IFERROR((R19-R18)/R18,"")</f>
        <v>-0.181818181818182</v>
      </c>
      <c r="S20" s="73" t="n">
        <f aca="false">IFERROR((S19-S18)/S18,"")</f>
        <v>0.571428571428571</v>
      </c>
      <c r="T20" s="73" t="n">
        <f aca="false">IFERROR((T19-T18)/T18,"")</f>
        <v>-0.125</v>
      </c>
      <c r="U20" s="73" t="n">
        <f aca="false">IFERROR((U19-U18)/U18,"")</f>
        <v>-0.117647058823529</v>
      </c>
      <c r="V20" s="74" t="n">
        <f aca="false">IFERROR((V19-V18)/V18,"")</f>
        <v>0.5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6.81385143869247</v>
      </c>
      <c r="G21" s="76" t="n">
        <f aca="false">IFERROR(SQRT(2*(G19-G18)^2/(G19+G18)),"")</f>
        <v>2.36029966164333</v>
      </c>
      <c r="H21" s="76" t="n">
        <f aca="false">IFERROR(SQRT(2*(H19-H18)^2/(H19+H18)),"")</f>
        <v>6.4148717173907</v>
      </c>
      <c r="I21" s="76" t="n">
        <f aca="false">IFERROR(SQRT(2*(I19-I18)^2/(I19+I18)),"")</f>
        <v>4</v>
      </c>
      <c r="J21" s="76" t="n">
        <f aca="false">IFERROR(SQRT(2*(J19-J18)^2/(J19+J18)),"")</f>
        <v>0.392232270276368</v>
      </c>
      <c r="K21" s="76" t="n">
        <f aca="false">IFERROR(SQRT(2*(K19-K18)^2/(K19+K18)),"")</f>
        <v>0.471404520791032</v>
      </c>
      <c r="L21" s="76" t="n">
        <f aca="false">IFERROR(SQRT(2*(L19-L18)^2/(L19+L18)),"")</f>
        <v>1.06482781129934</v>
      </c>
      <c r="M21" s="76" t="n">
        <f aca="false">IFERROR(SQRT(2*(M19-M18)^2/(M19+M18)),"")</f>
        <v>3.12347523777212</v>
      </c>
      <c r="N21" s="77" t="n">
        <f aca="false">IFERROR(SQRT(2*(N19-N18)^2/(N19+N18)),"")</f>
        <v>0.707106781186548</v>
      </c>
      <c r="O21" s="77" t="n">
        <f aca="false">IFERROR(SQRT(2*(O19-O18)^2/(O19+O18)),"")</f>
        <v>6.78356887800876</v>
      </c>
      <c r="P21" s="77" t="n">
        <f aca="false">IFERROR(SQRT(2*(P19-P18)^2/(P19+P18)),"")</f>
        <v>0.632455532033676</v>
      </c>
      <c r="Q21" s="76" t="n">
        <f aca="false">IFERROR(SQRT(2*(Q19-Q18)^2/(Q19+Q18)),"")</f>
        <v>6.30592625094466</v>
      </c>
      <c r="R21" s="76" t="n">
        <f aca="false">IFERROR(SQRT(2*(R19-R18)^2/(R19+R18)),"")</f>
        <v>0.632455532033676</v>
      </c>
      <c r="S21" s="76" t="n">
        <f aca="false">IFERROR(SQRT(2*(S19-S18)^2/(S19+S18)),"")</f>
        <v>1.33333333333333</v>
      </c>
      <c r="T21" s="76" t="n">
        <f aca="false">IFERROR(SQRT(2*(T19-T18)^2/(T19+T18)),"")</f>
        <v>0.365148371670111</v>
      </c>
      <c r="U21" s="76" t="n">
        <f aca="false">IFERROR(SQRT(2*(U19-U18)^2/(U19+U18)),"")</f>
        <v>0.5</v>
      </c>
      <c r="V21" s="78" t="n">
        <f aca="false">IFERROR(SQRT(2*(V19-V18)^2/(V19+V18)),"")</f>
        <v>0.632455532033676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/>
      <c r="E22" s="72"/>
      <c r="F22" s="79"/>
      <c r="G22" s="79"/>
      <c r="H22" s="79"/>
      <c r="I22" s="79"/>
      <c r="J22" s="79"/>
      <c r="K22" s="79"/>
      <c r="L22" s="79"/>
      <c r="M22" s="79"/>
      <c r="N22" s="4"/>
      <c r="O22" s="4"/>
      <c r="P22" s="4"/>
      <c r="Q22" s="79"/>
      <c r="R22" s="79"/>
      <c r="S22" s="79"/>
      <c r="T22" s="79"/>
      <c r="U22" s="79"/>
      <c r="V22" s="80"/>
    </row>
    <row r="23" customFormat="false" ht="13.5" hidden="false" customHeight="true" outlineLevel="0" collapsed="false">
      <c r="A23" s="68"/>
      <c r="B23" s="69"/>
      <c r="C23" s="5" t="s">
        <v>548</v>
      </c>
      <c r="D23" s="71"/>
      <c r="E23" s="71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3.5" hidden="false" customHeight="true" outlineLevel="0" collapsed="false">
      <c r="A24" s="68"/>
      <c r="B24" s="69"/>
      <c r="C24" s="5" t="s">
        <v>549</v>
      </c>
      <c r="D24" s="71"/>
      <c r="E24" s="71"/>
      <c r="F24" s="73" t="str">
        <f aca="false">IFERROR((F23-F22)/F22,"")</f>
        <v/>
      </c>
      <c r="G24" s="73" t="str">
        <f aca="false">IFERROR((G23-G22)/G22,"")</f>
        <v/>
      </c>
      <c r="H24" s="73" t="str">
        <f aca="false">IFERROR((H23-H22)/H22,"")</f>
        <v/>
      </c>
      <c r="I24" s="73" t="str">
        <f aca="false">IFERROR((I23-I22)/I22,"")</f>
        <v/>
      </c>
      <c r="J24" s="73" t="str">
        <f aca="false">IFERROR((J23-J22)/J22,"")</f>
        <v/>
      </c>
      <c r="K24" s="73" t="str">
        <f aca="false">IFERROR((K23-K22)/K22,"")</f>
        <v/>
      </c>
      <c r="L24" s="73" t="str">
        <f aca="false">IFERROR((L23-L22)/L22,"")</f>
        <v/>
      </c>
      <c r="M24" s="73" t="str">
        <f aca="false">IFERROR((M23-M22)/M22,"")</f>
        <v/>
      </c>
      <c r="N24" s="39" t="str">
        <f aca="false">IFERROR((N23-N22)/N22,"")</f>
        <v/>
      </c>
      <c r="O24" s="39" t="str">
        <f aca="false">IFERROR((O23-O22)/O22,"")</f>
        <v/>
      </c>
      <c r="P24" s="39" t="str">
        <f aca="false">IFERROR((P23-P22)/P22,"")</f>
        <v/>
      </c>
      <c r="Q24" s="73" t="str">
        <f aca="false">IFERROR((Q23-Q22)/Q22,"")</f>
        <v/>
      </c>
      <c r="R24" s="73" t="str">
        <f aca="false">IFERROR((R23-R22)/R22,"")</f>
        <v/>
      </c>
      <c r="S24" s="73" t="str">
        <f aca="false">IFERROR((S23-S22)/S22,"")</f>
        <v/>
      </c>
      <c r="T24" s="73" t="str">
        <f aca="false">IFERROR((T23-T22)/T22,"")</f>
        <v/>
      </c>
      <c r="U24" s="73" t="str">
        <f aca="false">IFERROR((U23-U22)/U22,"")</f>
        <v/>
      </c>
      <c r="V24" s="74" t="str">
        <f aca="false">IFERROR((V23-V22)/V22,"")</f>
        <v/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str">
        <f aca="false">IFERROR(SQRT(2*(F23-F22)^2/(F23+F22)),"")</f>
        <v/>
      </c>
      <c r="G25" s="76" t="str">
        <f aca="false">IFERROR(SQRT(2*(G23-G22)^2/(G23+G22)),"")</f>
        <v/>
      </c>
      <c r="H25" s="76" t="str">
        <f aca="false">IFERROR(SQRT(2*(H23-H22)^2/(H23+H22)),"")</f>
        <v/>
      </c>
      <c r="I25" s="76" t="str">
        <f aca="false">IFERROR(SQRT(2*(I23-I22)^2/(I23+I22)),"")</f>
        <v/>
      </c>
      <c r="J25" s="76" t="str">
        <f aca="false">IFERROR(SQRT(2*(J23-J22)^2/(J23+J22)),"")</f>
        <v/>
      </c>
      <c r="K25" s="76" t="str">
        <f aca="false">IFERROR(SQRT(2*(K23-K22)^2/(K23+K22)),"")</f>
        <v/>
      </c>
      <c r="L25" s="76" t="str">
        <f aca="false">IFERROR(SQRT(2*(L23-L22)^2/(L23+L22)),"")</f>
        <v/>
      </c>
      <c r="M25" s="76" t="str">
        <f aca="false">IFERROR(SQRT(2*(M23-M22)^2/(M23+M22)),"")</f>
        <v/>
      </c>
      <c r="N25" s="77" t="str">
        <f aca="false">IFERROR(SQRT(2*(N23-N22)^2/(N23+N22)),"")</f>
        <v/>
      </c>
      <c r="O25" s="77" t="str">
        <f aca="false">IFERROR(SQRT(2*(O23-O22)^2/(O23+O22)),"")</f>
        <v/>
      </c>
      <c r="P25" s="77" t="str">
        <f aca="false">IFERROR(SQRT(2*(P23-P22)^2/(P23+P22)),"")</f>
        <v/>
      </c>
      <c r="Q25" s="76" t="str">
        <f aca="false">IFERROR(SQRT(2*(Q23-Q22)^2/(Q23+Q22)),"")</f>
        <v/>
      </c>
      <c r="R25" s="76" t="str">
        <f aca="false">IFERROR(SQRT(2*(R23-R22)^2/(R23+R22)),"")</f>
        <v/>
      </c>
      <c r="S25" s="76" t="str">
        <f aca="false">IFERROR(SQRT(2*(S23-S22)^2/(S23+S22)),"")</f>
        <v/>
      </c>
      <c r="T25" s="76" t="str">
        <f aca="false">IFERROR(SQRT(2*(T23-T22)^2/(T23+T22)),"")</f>
        <v/>
      </c>
      <c r="U25" s="76" t="str">
        <f aca="false">IFERROR(SQRT(2*(U23-U22)^2/(U23+U22)),"")</f>
        <v/>
      </c>
      <c r="V25" s="78" t="str">
        <f aca="false">IFERROR(SQRT(2*(V23-V22)^2/(V23+V22)),"")</f>
        <v/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N26" s="4"/>
      <c r="O26" s="4"/>
      <c r="P26" s="4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5" t="s">
        <v>548</v>
      </c>
      <c r="D27" s="81"/>
      <c r="E27" s="8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3.5" hidden="false" customHeight="true" outlineLevel="0" collapsed="false">
      <c r="A28" s="68"/>
      <c r="B28" s="69"/>
      <c r="C28" s="5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558</v>
      </c>
      <c r="D30" s="71" t="n">
        <v>45966</v>
      </c>
      <c r="E30" s="81" t="s">
        <v>560</v>
      </c>
      <c r="F30" s="79" t="n">
        <v>23440</v>
      </c>
      <c r="G30" s="79" t="n">
        <v>4497</v>
      </c>
      <c r="H30" s="79" t="n">
        <v>6109</v>
      </c>
      <c r="I30" s="79" t="n">
        <v>4855</v>
      </c>
      <c r="J30" s="79" t="n">
        <v>7999</v>
      </c>
      <c r="K30" s="96" t="n">
        <v>1272</v>
      </c>
      <c r="L30" s="96" t="n">
        <v>3049</v>
      </c>
      <c r="M30" s="96" t="n">
        <v>174</v>
      </c>
      <c r="N30" s="96" t="n">
        <v>881</v>
      </c>
      <c r="O30" s="96" t="n">
        <v>3293</v>
      </c>
      <c r="P30" s="96" t="n">
        <v>1932</v>
      </c>
      <c r="Q30" s="96" t="n">
        <v>174</v>
      </c>
      <c r="R30" s="96" t="n">
        <v>3430</v>
      </c>
      <c r="S30" s="96" t="n">
        <v>1250</v>
      </c>
      <c r="T30" s="96" t="n">
        <v>2785</v>
      </c>
      <c r="U30" s="96" t="n">
        <v>3693</v>
      </c>
      <c r="V30" s="96" t="n">
        <v>1507</v>
      </c>
    </row>
    <row r="31" customFormat="false" ht="13.5" hidden="false" customHeight="true" outlineLevel="0" collapsed="false">
      <c r="A31" s="68"/>
      <c r="B31" s="69"/>
      <c r="C31" s="5" t="s">
        <v>548</v>
      </c>
      <c r="D31" s="71"/>
      <c r="E31" s="71"/>
      <c r="F31" s="4" t="n">
        <v>23069</v>
      </c>
      <c r="G31" s="4" t="n">
        <v>4461</v>
      </c>
      <c r="H31" s="4" t="n">
        <v>6018</v>
      </c>
      <c r="I31" s="4" t="n">
        <v>4687</v>
      </c>
      <c r="J31" s="4" t="n">
        <v>7903</v>
      </c>
      <c r="K31" s="4" t="n">
        <v>1209</v>
      </c>
      <c r="L31" s="4" t="n">
        <v>2794</v>
      </c>
      <c r="M31" s="4" t="n">
        <v>458</v>
      </c>
      <c r="N31" s="4" t="n">
        <v>867</v>
      </c>
      <c r="O31" s="4" t="n">
        <v>3169</v>
      </c>
      <c r="P31" s="4" t="n">
        <v>1982</v>
      </c>
      <c r="Q31" s="4" t="n">
        <v>185</v>
      </c>
      <c r="R31" s="4" t="n">
        <v>3197</v>
      </c>
      <c r="S31" s="4" t="n">
        <v>1305</v>
      </c>
      <c r="T31" s="4" t="n">
        <v>2646</v>
      </c>
      <c r="U31" s="4" t="n">
        <v>3713</v>
      </c>
      <c r="V31" s="4" t="n">
        <v>1544</v>
      </c>
    </row>
    <row r="32" customFormat="false" ht="13.5" hidden="false" customHeight="true" outlineLevel="0" collapsed="false">
      <c r="A32" s="68"/>
      <c r="B32" s="69"/>
      <c r="C32" s="5" t="s">
        <v>549</v>
      </c>
      <c r="D32" s="71"/>
      <c r="E32" s="71"/>
      <c r="F32" s="73" t="n">
        <f aca="false">IFERROR((F31-F30)/F30,"")</f>
        <v>-0.0158276450511945</v>
      </c>
      <c r="G32" s="73" t="n">
        <f aca="false">IFERROR((G31-G30)/G30,"")</f>
        <v>-0.00800533689126084</v>
      </c>
      <c r="H32" s="73" t="n">
        <f aca="false">IFERROR((H31-H30)/H30,"")</f>
        <v>-0.0148960550008185</v>
      </c>
      <c r="I32" s="73" t="n">
        <f aca="false">IFERROR((I31-I30)/I30,"")</f>
        <v>-0.0346035015447992</v>
      </c>
      <c r="J32" s="73" t="n">
        <f aca="false">IFERROR((J31-J30)/J30,"")</f>
        <v>-0.0120015001875234</v>
      </c>
      <c r="K32" s="73" t="n">
        <f aca="false">IFERROR((K31-K30)/K30,"")</f>
        <v>-0.0495283018867925</v>
      </c>
      <c r="L32" s="73" t="n">
        <f aca="false">IFERROR((L31-L30)/L30,"")</f>
        <v>-0.0836339783535585</v>
      </c>
      <c r="M32" s="73" t="n">
        <f aca="false">IFERROR((M31-M30)/M30,"")</f>
        <v>1.63218390804598</v>
      </c>
      <c r="N32" s="39" t="n">
        <f aca="false">IFERROR((N31-N30)/N30,"")</f>
        <v>-0.0158910329171396</v>
      </c>
      <c r="O32" s="39" t="n">
        <f aca="false">IFERROR((O31-O30)/O30,"")</f>
        <v>-0.0376556331612511</v>
      </c>
      <c r="P32" s="39" t="n">
        <f aca="false">IFERROR((P31-P30)/P30,"")</f>
        <v>0.025879917184265</v>
      </c>
      <c r="Q32" s="73" t="n">
        <f aca="false">IFERROR((Q31-Q30)/Q30,"")</f>
        <v>0.0632183908045977</v>
      </c>
      <c r="R32" s="73" t="n">
        <f aca="false">IFERROR((R31-R30)/R30,"")</f>
        <v>-0.067930029154519</v>
      </c>
      <c r="S32" s="73" t="n">
        <f aca="false">IFERROR((S31-S30)/S30,"")</f>
        <v>0.044</v>
      </c>
      <c r="T32" s="73" t="n">
        <f aca="false">IFERROR((T31-T30)/T30,"")</f>
        <v>-0.0499102333931777</v>
      </c>
      <c r="U32" s="73" t="n">
        <f aca="false">IFERROR((U31-U30)/U30,"")</f>
        <v>0.00541565123206066</v>
      </c>
      <c r="V32" s="74" t="n">
        <f aca="false">IFERROR((V31-V30)/V30,"")</f>
        <v>0.0245520902455209</v>
      </c>
    </row>
    <row r="33" customFormat="false" ht="13.5" hidden="false" customHeight="true" outlineLevel="0" collapsed="false">
      <c r="A33" s="68"/>
      <c r="B33" s="69"/>
      <c r="C33" s="75" t="s">
        <v>550</v>
      </c>
      <c r="D33" s="71"/>
      <c r="E33" s="71"/>
      <c r="F33" s="76" t="n">
        <f aca="false">IFERROR(SQRT(2*(F31-F30)^2/(F31+F30)),"")</f>
        <v>2.43287842230229</v>
      </c>
      <c r="G33" s="76" t="n">
        <f aca="false">IFERROR(SQRT(2*(G31-G30)^2/(G31+G30)),"")</f>
        <v>0.537912912474281</v>
      </c>
      <c r="H33" s="76" t="n">
        <f aca="false">IFERROR(SQRT(2*(H31-H30)^2/(H31+H30)),"")</f>
        <v>1.16863718582953</v>
      </c>
      <c r="I33" s="76" t="n">
        <f aca="false">IFERROR(SQRT(2*(I31-I30)^2/(I31+I30)),"")</f>
        <v>2.43222962213984</v>
      </c>
      <c r="J33" s="76" t="n">
        <f aca="false">IFERROR(SQRT(2*(J31-J30)^2/(J31+J30)),"")</f>
        <v>1.07661482636159</v>
      </c>
      <c r="K33" s="76" t="n">
        <f aca="false">IFERROR(SQRT(2*(K31-K30)^2/(K31+K30)),"")</f>
        <v>1.78871918535663</v>
      </c>
      <c r="L33" s="76" t="n">
        <f aca="false">IFERROR(SQRT(2*(L31-L30)^2/(L31+L30)),"")</f>
        <v>4.7177751132828</v>
      </c>
      <c r="M33" s="76" t="n">
        <f aca="false">IFERROR(SQRT(2*(M31-M30)^2/(M31+M30)),"")</f>
        <v>15.9762481931495</v>
      </c>
      <c r="N33" s="77" t="n">
        <f aca="false">IFERROR(SQRT(2*(N31-N30)^2/(N31+N30)),"")</f>
        <v>0.473557064044217</v>
      </c>
      <c r="O33" s="77" t="n">
        <f aca="false">IFERROR(SQRT(2*(O31-O30)^2/(O31+O30)),"")</f>
        <v>2.18148989773961</v>
      </c>
      <c r="P33" s="77" t="n">
        <f aca="false">IFERROR(SQRT(2*(P31-P30)^2/(P31+P30)),"")</f>
        <v>1.13025019727106</v>
      </c>
      <c r="Q33" s="76" t="n">
        <f aca="false">IFERROR(SQRT(2*(Q31-Q30)^2/(Q31+Q30)),"")</f>
        <v>0.821032707948284</v>
      </c>
      <c r="R33" s="76" t="n">
        <f aca="false">IFERROR(SQRT(2*(R31-R30)^2/(R31+R30)),"")</f>
        <v>4.04773836928</v>
      </c>
      <c r="S33" s="76" t="n">
        <f aca="false">IFERROR(SQRT(2*(S31-S30)^2/(S31+S30)),"")</f>
        <v>1.53880020357947</v>
      </c>
      <c r="T33" s="76" t="n">
        <f aca="false">IFERROR(SQRT(2*(T31-T30)^2/(T31+T30)),"")</f>
        <v>2.66741074747528</v>
      </c>
      <c r="U33" s="76" t="n">
        <f aca="false">IFERROR(SQRT(2*(U31-U30)^2/(U31+U30)),"")</f>
        <v>0.328664759138458</v>
      </c>
      <c r="V33" s="78" t="n">
        <f aca="false">IFERROR(SQRT(2*(V31-V30)^2/(V31+V30)),"")</f>
        <v>0.947317626259168</v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/>
      <c r="E34" s="72"/>
      <c r="F34" s="79"/>
      <c r="G34" s="79"/>
      <c r="H34" s="79"/>
      <c r="I34" s="79"/>
      <c r="J34" s="79"/>
      <c r="K34" s="79"/>
      <c r="L34" s="79"/>
      <c r="M34" s="79"/>
      <c r="N34" s="4"/>
      <c r="O34" s="4"/>
      <c r="P34" s="4"/>
      <c r="Q34" s="79"/>
      <c r="R34" s="79"/>
      <c r="S34" s="79"/>
      <c r="T34" s="79"/>
      <c r="U34" s="79"/>
      <c r="V34" s="80"/>
    </row>
    <row r="35" customFormat="false" ht="13.5" hidden="false" customHeight="true" outlineLevel="0" collapsed="false">
      <c r="A35" s="68"/>
      <c r="B35" s="69"/>
      <c r="C35" s="5" t="s">
        <v>548</v>
      </c>
      <c r="D35" s="71"/>
      <c r="E35" s="71"/>
      <c r="F35" s="5"/>
      <c r="G35" s="5"/>
      <c r="H35" s="5"/>
      <c r="I35" s="5"/>
      <c r="J35" s="5"/>
      <c r="K35" s="5"/>
      <c r="L35" s="5"/>
      <c r="M35" s="5"/>
      <c r="N35" s="4"/>
      <c r="O35" s="4"/>
      <c r="P35" s="4"/>
      <c r="Q35" s="5"/>
      <c r="R35" s="5"/>
      <c r="S35" s="5"/>
      <c r="T35" s="5"/>
      <c r="U35" s="5"/>
      <c r="V35" s="82"/>
    </row>
    <row r="36" customFormat="false" ht="13.5" hidden="false" customHeight="true" outlineLevel="0" collapsed="false">
      <c r="A36" s="68"/>
      <c r="B36" s="69"/>
      <c r="C36" s="5" t="s">
        <v>549</v>
      </c>
      <c r="D36" s="71"/>
      <c r="E36" s="71"/>
      <c r="F36" s="73" t="str">
        <f aca="false">IFERROR((F35-F34)/F34,"")</f>
        <v/>
      </c>
      <c r="G36" s="73" t="str">
        <f aca="false">IFERROR((G35-G34)/G34,"")</f>
        <v/>
      </c>
      <c r="H36" s="73" t="str">
        <f aca="false">IFERROR((H35-H34)/H34,"")</f>
        <v/>
      </c>
      <c r="I36" s="73" t="str">
        <f aca="false">IFERROR((I35-I34)/I34,"")</f>
        <v/>
      </c>
      <c r="J36" s="73" t="str">
        <f aca="false">IFERROR((J35-J34)/J34,"")</f>
        <v/>
      </c>
      <c r="K36" s="73" t="str">
        <f aca="false">IFERROR((K35-K34)/K34,"")</f>
        <v/>
      </c>
      <c r="L36" s="73" t="str">
        <f aca="false">IFERROR((L35-L34)/L34,"")</f>
        <v/>
      </c>
      <c r="M36" s="73" t="str">
        <f aca="false">IFERROR((M35-M34)/M34,"")</f>
        <v/>
      </c>
      <c r="N36" s="39" t="str">
        <f aca="false">IFERROR((N35-N34)/N34,"")</f>
        <v/>
      </c>
      <c r="O36" s="39" t="str">
        <f aca="false">IFERROR((O35-O34)/O34,"")</f>
        <v/>
      </c>
      <c r="P36" s="39" t="str">
        <f aca="false">IFERROR((P35-P34)/P34,"")</f>
        <v/>
      </c>
      <c r="Q36" s="73" t="str">
        <f aca="false">IFERROR((Q35-Q34)/Q34,"")</f>
        <v/>
      </c>
      <c r="R36" s="73" t="str">
        <f aca="false">IFERROR((R35-R34)/R34,"")</f>
        <v/>
      </c>
      <c r="S36" s="73" t="str">
        <f aca="false">IFERROR((S35-S34)/S34,"")</f>
        <v/>
      </c>
      <c r="T36" s="73" t="str">
        <f aca="false">IFERROR((T35-T34)/T34,"")</f>
        <v/>
      </c>
      <c r="U36" s="73" t="str">
        <f aca="false">IFERROR((U35-U34)/U34,"")</f>
        <v/>
      </c>
      <c r="V36" s="74" t="str">
        <f aca="false">IFERROR((V35-V34)/V34,"")</f>
        <v/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str">
        <f aca="false">IFERROR(SQRT(2*(F35-F34)^2/(F35+F34)),"")</f>
        <v/>
      </c>
      <c r="G37" s="76" t="str">
        <f aca="false">IFERROR(SQRT(2*(G35-G34)^2/(G35+G34)),"")</f>
        <v/>
      </c>
      <c r="H37" s="76" t="str">
        <f aca="false">IFERROR(SQRT(2*(H35-H34)^2/(H35+H34)),"")</f>
        <v/>
      </c>
      <c r="I37" s="76" t="str">
        <f aca="false">IFERROR(SQRT(2*(I35-I34)^2/(I35+I34)),"")</f>
        <v/>
      </c>
      <c r="J37" s="76" t="str">
        <f aca="false">IFERROR(SQRT(2*(J35-J34)^2/(J35+J34)),"")</f>
        <v/>
      </c>
      <c r="K37" s="76" t="str">
        <f aca="false">IFERROR(SQRT(2*(K35-K34)^2/(K35+K34)),"")</f>
        <v/>
      </c>
      <c r="L37" s="76" t="str">
        <f aca="false">IFERROR(SQRT(2*(L35-L34)^2/(L35+L34)),"")</f>
        <v/>
      </c>
      <c r="M37" s="76" t="str">
        <f aca="false">IFERROR(SQRT(2*(M35-M34)^2/(M35+M34)),"")</f>
        <v/>
      </c>
      <c r="N37" s="77" t="str">
        <f aca="false">IFERROR(SQRT(2*(N35-N34)^2/(N35+N34)),"")</f>
        <v/>
      </c>
      <c r="O37" s="77" t="str">
        <f aca="false">IFERROR(SQRT(2*(O35-O34)^2/(O35+O34)),"")</f>
        <v/>
      </c>
      <c r="P37" s="77" t="str">
        <f aca="false">IFERROR(SQRT(2*(P35-P34)^2/(P35+P34)),"")</f>
        <v/>
      </c>
      <c r="Q37" s="76" t="str">
        <f aca="false">IFERROR(SQRT(2*(Q35-Q34)^2/(Q35+Q34)),"")</f>
        <v/>
      </c>
      <c r="R37" s="76" t="str">
        <f aca="false">IFERROR(SQRT(2*(R35-R34)^2/(R35+R34)),"")</f>
        <v/>
      </c>
      <c r="S37" s="76" t="str">
        <f aca="false">IFERROR(SQRT(2*(S35-S34)^2/(S35+S34)),"")</f>
        <v/>
      </c>
      <c r="T37" s="76" t="str">
        <f aca="false">IFERROR(SQRT(2*(T35-T34)^2/(T35+T34)),"")</f>
        <v/>
      </c>
      <c r="U37" s="76" t="str">
        <f aca="false">IFERROR(SQRT(2*(U35-U34)^2/(U35+U34)),"")</f>
        <v/>
      </c>
      <c r="V37" s="78" t="str">
        <f aca="false">IFERROR(SQRT(2*(V35-V34)^2/(V35+V34)),"")</f>
        <v/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customFormat="false" ht="13.5" hidden="false" customHeight="true" outlineLevel="0" collapsed="false">
      <c r="A39" s="68"/>
      <c r="B39" s="69"/>
      <c r="C39" s="5" t="s">
        <v>548</v>
      </c>
      <c r="D39" s="71"/>
      <c r="E39" s="7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customFormat="false" ht="13.5" hidden="false" customHeight="true" outlineLevel="0" collapsed="false">
      <c r="A40" s="68"/>
      <c r="B40" s="69"/>
      <c r="C40" s="5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customFormat="false" ht="13.5" hidden="false" customHeight="true" outlineLevel="0" collapsed="false">
      <c r="A43" s="68"/>
      <c r="B43" s="69"/>
      <c r="C43" s="5" t="s">
        <v>548</v>
      </c>
      <c r="D43" s="71"/>
      <c r="E43" s="7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customFormat="false" ht="13.5" hidden="false" customHeight="true" outlineLevel="0" collapsed="false">
      <c r="A44" s="68"/>
      <c r="B44" s="69"/>
      <c r="C44" s="5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customFormat="false" ht="13.5" hidden="false" customHeight="true" outlineLevel="0" collapsed="false">
      <c r="A47" s="68"/>
      <c r="B47" s="69"/>
      <c r="C47" s="5" t="s">
        <v>548</v>
      </c>
      <c r="D47" s="71"/>
      <c r="E47" s="7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customFormat="false" ht="13.5" hidden="false" customHeight="true" outlineLevel="0" collapsed="false">
      <c r="A48" s="68"/>
      <c r="B48" s="69"/>
      <c r="C48" s="5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customFormat="false" ht="13.5" hidden="false" customHeight="true" outlineLevel="0" collapsed="false">
      <c r="A51" s="68"/>
      <c r="B51" s="69"/>
      <c r="C51" s="5" t="s">
        <v>548</v>
      </c>
      <c r="D51" s="71"/>
      <c r="E51" s="7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customFormat="false" ht="13.5" hidden="false" customHeight="true" outlineLevel="0" collapsed="false">
      <c r="A52" s="68"/>
      <c r="B52" s="69"/>
      <c r="C52" s="5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N54" s="4"/>
      <c r="O54" s="4"/>
      <c r="P54" s="4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5" t="s">
        <v>548</v>
      </c>
      <c r="D55" s="81"/>
      <c r="E55" s="81"/>
      <c r="F55" s="5"/>
      <c r="G55" s="5"/>
      <c r="H55" s="5"/>
      <c r="I55" s="5"/>
      <c r="J55" s="5"/>
      <c r="K55" s="5"/>
      <c r="L55" s="5"/>
      <c r="M55" s="5"/>
      <c r="N55" s="4"/>
      <c r="O55" s="4"/>
      <c r="P55" s="4"/>
      <c r="Q55" s="5"/>
      <c r="R55" s="5"/>
      <c r="S55" s="5"/>
      <c r="T55" s="5"/>
      <c r="U55" s="5"/>
      <c r="V55" s="82"/>
    </row>
    <row r="56" customFormat="false" ht="13.5" hidden="false" customHeight="true" outlineLevel="0" collapsed="false">
      <c r="A56" s="68"/>
      <c r="B56" s="69"/>
      <c r="C56" s="5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N58" s="4"/>
      <c r="O58" s="4"/>
      <c r="P58" s="4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5" t="s">
        <v>548</v>
      </c>
      <c r="D59" s="81"/>
      <c r="E59" s="81"/>
      <c r="F59" s="5"/>
      <c r="G59" s="5"/>
      <c r="H59" s="5"/>
      <c r="I59" s="5"/>
      <c r="J59" s="5"/>
      <c r="K59" s="5"/>
      <c r="L59" s="5"/>
      <c r="M59" s="5"/>
      <c r="N59" s="4"/>
      <c r="O59" s="4"/>
      <c r="P59" s="4"/>
      <c r="Q59" s="5"/>
      <c r="R59" s="5"/>
      <c r="S59" s="5"/>
      <c r="T59" s="5"/>
      <c r="U59" s="5"/>
      <c r="V59" s="82"/>
    </row>
    <row r="60" customFormat="false" ht="13.5" hidden="false" customHeight="true" outlineLevel="0" collapsed="false">
      <c r="A60" s="68"/>
      <c r="B60" s="69"/>
      <c r="C60" s="5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N62" s="4"/>
      <c r="O62" s="4"/>
      <c r="P62" s="4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5" t="s">
        <v>548</v>
      </c>
      <c r="D63" s="81"/>
      <c r="E63" s="81"/>
      <c r="F63" s="5"/>
      <c r="G63" s="5"/>
      <c r="H63" s="5"/>
      <c r="I63" s="5"/>
      <c r="J63" s="5"/>
      <c r="K63" s="5"/>
      <c r="L63" s="5"/>
      <c r="M63" s="5"/>
      <c r="N63" s="4"/>
      <c r="O63" s="4"/>
      <c r="P63" s="4"/>
      <c r="Q63" s="5"/>
      <c r="R63" s="5"/>
      <c r="S63" s="5"/>
      <c r="T63" s="5"/>
      <c r="U63" s="5"/>
      <c r="V63" s="82"/>
    </row>
    <row r="64" customFormat="false" ht="13.5" hidden="false" customHeight="true" outlineLevel="0" collapsed="false">
      <c r="A64" s="68"/>
      <c r="B64" s="69"/>
      <c r="C64" s="5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N66" s="4"/>
      <c r="O66" s="4"/>
      <c r="P66" s="4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5" t="s">
        <v>548</v>
      </c>
      <c r="D67" s="81"/>
      <c r="E67" s="81"/>
      <c r="F67" s="5"/>
      <c r="G67" s="5"/>
      <c r="H67" s="5"/>
      <c r="I67" s="5"/>
      <c r="J67" s="5"/>
      <c r="K67" s="5"/>
      <c r="L67" s="5"/>
      <c r="M67" s="5"/>
      <c r="N67" s="4"/>
      <c r="O67" s="4"/>
      <c r="P67" s="4"/>
      <c r="Q67" s="5"/>
      <c r="R67" s="5"/>
      <c r="S67" s="5"/>
      <c r="T67" s="5"/>
      <c r="U67" s="5"/>
      <c r="V67" s="82"/>
    </row>
    <row r="68" customFormat="false" ht="13.5" hidden="false" customHeight="true" outlineLevel="0" collapsed="false">
      <c r="A68" s="68"/>
      <c r="B68" s="69"/>
      <c r="C68" s="5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customFormat="false" ht="13.5" hidden="false" customHeight="true" outlineLevel="0" collapsed="false">
      <c r="A71" s="68"/>
      <c r="B71" s="69"/>
      <c r="C71" s="5" t="s">
        <v>548</v>
      </c>
      <c r="D71" s="71"/>
      <c r="E71" s="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customFormat="false" ht="13.5" hidden="false" customHeight="true" outlineLevel="0" collapsed="false">
      <c r="A72" s="68"/>
      <c r="B72" s="69"/>
      <c r="C72" s="5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81"/>
      <c r="E74" s="81"/>
      <c r="F74" s="79"/>
      <c r="G74" s="79"/>
      <c r="H74" s="79"/>
      <c r="I74" s="79"/>
      <c r="J74" s="79"/>
      <c r="K74" s="79"/>
      <c r="L74" s="79"/>
      <c r="M74" s="79"/>
      <c r="N74" s="4"/>
      <c r="O74" s="4"/>
      <c r="P74" s="4"/>
      <c r="Q74" s="79"/>
      <c r="R74" s="79"/>
      <c r="S74" s="79"/>
      <c r="T74" s="79"/>
      <c r="U74" s="79"/>
      <c r="V74" s="80"/>
    </row>
    <row r="75" customFormat="false" ht="13.5" hidden="false" customHeight="true" outlineLevel="0" collapsed="false">
      <c r="A75" s="68"/>
      <c r="B75" s="69"/>
      <c r="C75" s="5" t="s">
        <v>548</v>
      </c>
      <c r="D75" s="81"/>
      <c r="E75" s="81"/>
      <c r="F75" s="5"/>
      <c r="G75" s="5"/>
      <c r="H75" s="5"/>
      <c r="I75" s="5"/>
      <c r="J75" s="5"/>
      <c r="K75" s="5"/>
      <c r="L75" s="5"/>
      <c r="M75" s="5"/>
      <c r="N75" s="4"/>
      <c r="O75" s="4"/>
      <c r="P75" s="4"/>
      <c r="Q75" s="5"/>
      <c r="R75" s="5"/>
      <c r="S75" s="5"/>
      <c r="T75" s="5"/>
      <c r="U75" s="5"/>
      <c r="V75" s="82"/>
    </row>
    <row r="76" customFormat="false" ht="13.5" hidden="false" customHeight="true" outlineLevel="0" collapsed="false">
      <c r="A76" s="68"/>
      <c r="B76" s="69"/>
      <c r="C76" s="5" t="s">
        <v>549</v>
      </c>
      <c r="D76" s="81"/>
      <c r="E76" s="81"/>
      <c r="F76" s="73" t="str">
        <f aca="false">IFERROR((F75-F74)/F74,"")</f>
        <v/>
      </c>
      <c r="G76" s="73" t="str">
        <f aca="false">IFERROR((G75-G74)/G74,"")</f>
        <v/>
      </c>
      <c r="H76" s="73" t="str">
        <f aca="false">IFERROR((H75-H74)/H74,"")</f>
        <v/>
      </c>
      <c r="I76" s="73" t="str">
        <f aca="false">IFERROR((I75-I74)/I74,"")</f>
        <v/>
      </c>
      <c r="J76" s="73" t="str">
        <f aca="false">IFERROR((J75-J74)/J74,"")</f>
        <v/>
      </c>
      <c r="K76" s="73" t="str">
        <f aca="false">IFERROR((K75-K74)/K74,"")</f>
        <v/>
      </c>
      <c r="L76" s="73" t="str">
        <f aca="false">IFERROR((L75-L74)/L74,"")</f>
        <v/>
      </c>
      <c r="M76" s="73" t="str">
        <f aca="false">IFERROR((M75-M74)/M74,"")</f>
        <v/>
      </c>
      <c r="N76" s="39" t="str">
        <f aca="false">IFERROR((N75-N74)/N74,"")</f>
        <v/>
      </c>
      <c r="O76" s="39" t="str">
        <f aca="false">IFERROR((O75-O74)/O74,"")</f>
        <v/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str">
        <f aca="false">IFERROR((S75-S74)/S74,"")</f>
        <v/>
      </c>
      <c r="T76" s="73" t="str">
        <f aca="false">IFERROR((T75-T74)/T74,"")</f>
        <v/>
      </c>
      <c r="U76" s="73" t="str">
        <f aca="false">IFERROR((U75-U74)/U74,"")</f>
        <v/>
      </c>
      <c r="V76" s="74" t="str">
        <f aca="false">IFERROR((V75-V74)/V74,"")</f>
        <v/>
      </c>
    </row>
    <row r="77" customFormat="false" ht="13.5" hidden="false" customHeight="true" outlineLevel="0" collapsed="false">
      <c r="A77" s="68"/>
      <c r="B77" s="69"/>
      <c r="C77" s="75" t="s">
        <v>550</v>
      </c>
      <c r="D77" s="81"/>
      <c r="E77" s="81"/>
      <c r="F77" s="76" t="str">
        <f aca="false">IFERROR(SQRT(2*(F75-F74)^2/(F75+F74)),"")</f>
        <v/>
      </c>
      <c r="G77" s="76" t="str">
        <f aca="false">IFERROR(SQRT(2*(G75-G74)^2/(G75+G74)),"")</f>
        <v/>
      </c>
      <c r="H77" s="76" t="str">
        <f aca="false">IFERROR(SQRT(2*(H75-H74)^2/(H75+H74)),"")</f>
        <v/>
      </c>
      <c r="I77" s="76" t="str">
        <f aca="false">IFERROR(SQRT(2*(I75-I74)^2/(I75+I74)),"")</f>
        <v/>
      </c>
      <c r="J77" s="76" t="str">
        <f aca="false">IFERROR(SQRT(2*(J75-J74)^2/(J75+J74)),"")</f>
        <v/>
      </c>
      <c r="K77" s="76" t="str">
        <f aca="false">IFERROR(SQRT(2*(K75-K74)^2/(K75+K74)),"")</f>
        <v/>
      </c>
      <c r="L77" s="76" t="str">
        <f aca="false">IFERROR(SQRT(2*(L75-L74)^2/(L75+L74)),"")</f>
        <v/>
      </c>
      <c r="M77" s="76" t="str">
        <f aca="false">IFERROR(SQRT(2*(M75-M74)^2/(M75+M74)),"")</f>
        <v/>
      </c>
      <c r="N77" s="83" t="str">
        <f aca="false">IFERROR(SQRT(2*(N75-N74)^2/(N75+N74)),"")</f>
        <v/>
      </c>
      <c r="O77" s="83" t="str">
        <f aca="false">IFERROR(SQRT(2*(O75-O74)^2/(O75+O74)),"")</f>
        <v/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str">
        <f aca="false">IFERROR(SQRT(2*(S75-S74)^2/(S75+S74)),"")</f>
        <v/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str">
        <f aca="false">IFERROR(SQRT(2*(V75-V74)^2/(V75+V74)),"")</f>
        <v/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81"/>
      <c r="E78" s="81"/>
      <c r="F78" s="70"/>
      <c r="G78" s="70"/>
      <c r="H78" s="70"/>
      <c r="I78" s="70"/>
      <c r="J78" s="70"/>
      <c r="K78" s="70"/>
      <c r="L78" s="70"/>
      <c r="M78" s="70"/>
      <c r="N78" s="4"/>
      <c r="O78" s="4"/>
      <c r="P78" s="4"/>
      <c r="Q78" s="70"/>
      <c r="R78" s="70"/>
      <c r="S78" s="70"/>
      <c r="T78" s="70"/>
      <c r="U78" s="70"/>
      <c r="V78" s="84"/>
    </row>
    <row r="79" customFormat="false" ht="13.5" hidden="false" customHeight="true" outlineLevel="0" collapsed="false">
      <c r="A79" s="68"/>
      <c r="B79" s="69"/>
      <c r="C79" s="5" t="s">
        <v>548</v>
      </c>
      <c r="D79" s="81"/>
      <c r="E79" s="81"/>
      <c r="F79" s="5"/>
      <c r="G79" s="5"/>
      <c r="H79" s="5"/>
      <c r="I79" s="5"/>
      <c r="J79" s="5"/>
      <c r="K79" s="5"/>
      <c r="L79" s="5"/>
      <c r="M79" s="5"/>
      <c r="N79" s="4"/>
      <c r="O79" s="4"/>
      <c r="P79" s="4"/>
      <c r="Q79" s="5"/>
      <c r="R79" s="5"/>
      <c r="S79" s="5"/>
      <c r="T79" s="5"/>
      <c r="U79" s="5"/>
      <c r="V79" s="82"/>
    </row>
    <row r="80" customFormat="false" ht="13.5" hidden="false" customHeight="true" outlineLevel="0" collapsed="false">
      <c r="A80" s="68"/>
      <c r="B80" s="69"/>
      <c r="C80" s="5" t="s">
        <v>549</v>
      </c>
      <c r="D80" s="81"/>
      <c r="E80" s="81"/>
      <c r="F80" s="73" t="str">
        <f aca="false">IFERROR((F79-F78)/F78,"")</f>
        <v/>
      </c>
      <c r="G80" s="73" t="str">
        <f aca="false">IFERROR((G79-G78)/G78,"")</f>
        <v/>
      </c>
      <c r="H80" s="73" t="str">
        <f aca="false">IFERROR((H79-H78)/H78,"")</f>
        <v/>
      </c>
      <c r="I80" s="73" t="str">
        <f aca="false">IFERROR((I79-I78)/I78,"")</f>
        <v/>
      </c>
      <c r="J80" s="73" t="str">
        <f aca="false">IFERROR((J79-J78)/J78,"")</f>
        <v/>
      </c>
      <c r="K80" s="73" t="str">
        <f aca="false">IFERROR((K79-K78)/K78,"")</f>
        <v/>
      </c>
      <c r="L80" s="73" t="str">
        <f aca="false">IFERROR((L79-L78)/L78,"")</f>
        <v/>
      </c>
      <c r="M80" s="73" t="str">
        <f aca="false">IFERROR((M79-M78)/M78,"")</f>
        <v/>
      </c>
      <c r="N80" s="39" t="str">
        <f aca="false">IFERROR((N79-N78)/N78,"")</f>
        <v/>
      </c>
      <c r="O80" s="39" t="str">
        <f aca="false">IFERROR((O79-O78)/O78,"")</f>
        <v/>
      </c>
      <c r="P80" s="39" t="str">
        <f aca="false">IFERROR((P79-P78)/P78,"")</f>
        <v/>
      </c>
      <c r="Q80" s="73" t="str">
        <f aca="false">IFERROR((Q79-Q78)/Q78,"")</f>
        <v/>
      </c>
      <c r="R80" s="73" t="str">
        <f aca="false">IFERROR((R79-R78)/R78,"")</f>
        <v/>
      </c>
      <c r="S80" s="73" t="str">
        <f aca="false">IFERROR((S79-S78)/S78,"")</f>
        <v/>
      </c>
      <c r="T80" s="73" t="str">
        <f aca="false">IFERROR((T79-T78)/T78,"")</f>
        <v/>
      </c>
      <c r="U80" s="73" t="str">
        <f aca="false">IFERROR((U79-U78)/U78,"")</f>
        <v/>
      </c>
      <c r="V80" s="74" t="str">
        <f aca="false">IFERROR((V79-V78)/V78,"")</f>
        <v/>
      </c>
    </row>
    <row r="81" customFormat="false" ht="13.5" hidden="false" customHeight="true" outlineLevel="0" collapsed="false">
      <c r="A81" s="68"/>
      <c r="B81" s="69"/>
      <c r="C81" s="75" t="s">
        <v>550</v>
      </c>
      <c r="D81" s="81"/>
      <c r="E81" s="81"/>
      <c r="F81" s="76" t="str">
        <f aca="false">IFERROR(SQRT(2*(F79-F78)^2/(F79+F78)),"")</f>
        <v/>
      </c>
      <c r="G81" s="76" t="str">
        <f aca="false">IFERROR(SQRT(2*(G79-G78)^2/(G79+G78)),"")</f>
        <v/>
      </c>
      <c r="H81" s="76" t="str">
        <f aca="false">IFERROR(SQRT(2*(H79-H78)^2/(H79+H78)),"")</f>
        <v/>
      </c>
      <c r="I81" s="76" t="str">
        <f aca="false">IFERROR(SQRT(2*(I79-I78)^2/(I79+I78)),"")</f>
        <v/>
      </c>
      <c r="J81" s="76" t="str">
        <f aca="false">IFERROR(SQRT(2*(J79-J78)^2/(J79+J78)),"")</f>
        <v/>
      </c>
      <c r="K81" s="76" t="str">
        <f aca="false">IFERROR(SQRT(2*(K79-K78)^2/(K79+K78)),"")</f>
        <v/>
      </c>
      <c r="L81" s="76" t="str">
        <f aca="false">IFERROR(SQRT(2*(L79-L78)^2/(L79+L78)),"")</f>
        <v/>
      </c>
      <c r="M81" s="76" t="str">
        <f aca="false">IFERROR(SQRT(2*(M79-M78)^2/(M79+M78)),"")</f>
        <v/>
      </c>
      <c r="N81" s="83" t="str">
        <f aca="false">IFERROR(SQRT(2*(N79-N78)^2/(N79+N78)),"")</f>
        <v/>
      </c>
      <c r="O81" s="83" t="str">
        <f aca="false">IFERROR(SQRT(2*(O79-O78)^2/(O79+O78)),"")</f>
        <v/>
      </c>
      <c r="P81" s="83" t="str">
        <f aca="false">IFERROR(SQRT(2*(P79-P78)^2/(P79+P78)),"")</f>
        <v/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str">
        <f aca="false">IFERROR(SQRT(2*(S79-S78)^2/(S79+S78)),"")</f>
        <v/>
      </c>
      <c r="T81" s="76" t="str">
        <f aca="false">IFERROR(SQRT(2*(T79-T78)^2/(T79+T78)),"")</f>
        <v/>
      </c>
      <c r="U81" s="76" t="str">
        <f aca="false">IFERROR(SQRT(2*(U79-U78)^2/(U79+U78)),"")</f>
        <v/>
      </c>
      <c r="V81" s="78" t="str">
        <f aca="false">IFERROR(SQRT(2*(V79-V78)^2/(V79+V78)),"")</f>
        <v/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N82" s="4"/>
      <c r="O82" s="4"/>
      <c r="P82" s="4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5" t="s">
        <v>548</v>
      </c>
      <c r="D83" s="81"/>
      <c r="E83" s="81"/>
      <c r="F83" s="5"/>
      <c r="G83" s="5"/>
      <c r="H83" s="5"/>
      <c r="I83" s="5"/>
      <c r="J83" s="5"/>
      <c r="K83" s="5"/>
      <c r="L83" s="5"/>
      <c r="M83" s="5"/>
      <c r="N83" s="4"/>
      <c r="O83" s="4"/>
      <c r="P83" s="4"/>
      <c r="Q83" s="5"/>
      <c r="R83" s="5"/>
      <c r="S83" s="5"/>
      <c r="T83" s="5"/>
      <c r="U83" s="5"/>
      <c r="V83" s="82"/>
    </row>
    <row r="84" customFormat="false" ht="13.5" hidden="false" customHeight="true" outlineLevel="0" collapsed="false">
      <c r="A84" s="68"/>
      <c r="B84" s="69"/>
      <c r="C84" s="5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71" t="n">
        <v>46141</v>
      </c>
      <c r="E86" s="71" t="s">
        <v>559</v>
      </c>
      <c r="F86" s="70" t="n">
        <v>29888</v>
      </c>
      <c r="G86" s="70" t="n">
        <v>13194</v>
      </c>
      <c r="H86" s="70" t="n">
        <v>10342</v>
      </c>
      <c r="I86" s="70" t="n">
        <v>2344</v>
      </c>
      <c r="J86" s="70" t="n">
        <v>4008</v>
      </c>
      <c r="K86" s="98" t="n">
        <v>2616</v>
      </c>
      <c r="L86" s="98" t="n">
        <v>9301</v>
      </c>
      <c r="M86" s="98" t="n">
        <v>1277</v>
      </c>
      <c r="N86" s="98" t="n">
        <v>814</v>
      </c>
      <c r="O86" s="98" t="n">
        <v>8268</v>
      </c>
      <c r="P86" s="98" t="n">
        <v>1260</v>
      </c>
      <c r="Q86" s="98" t="n">
        <v>1181</v>
      </c>
      <c r="R86" s="98" t="n">
        <v>226</v>
      </c>
      <c r="S86" s="98" t="n">
        <v>937</v>
      </c>
      <c r="T86" s="98" t="n">
        <v>985</v>
      </c>
      <c r="U86" s="98" t="n">
        <v>208</v>
      </c>
      <c r="V86" s="98" t="n">
        <v>2815</v>
      </c>
    </row>
    <row r="87" customFormat="false" ht="13.5" hidden="false" customHeight="true" outlineLevel="0" collapsed="false">
      <c r="A87" s="68"/>
      <c r="B87" s="69"/>
      <c r="C87" s="5" t="s">
        <v>548</v>
      </c>
      <c r="D87" s="71"/>
      <c r="E87" s="71"/>
      <c r="F87" s="5" t="n">
        <v>27273</v>
      </c>
      <c r="G87" s="5" t="n">
        <v>10922</v>
      </c>
      <c r="H87" s="5" t="n">
        <v>11130</v>
      </c>
      <c r="I87" s="5" t="n">
        <v>1371</v>
      </c>
      <c r="J87" s="5" t="n">
        <v>3850</v>
      </c>
      <c r="K87" s="97" t="n">
        <v>1564</v>
      </c>
      <c r="L87" s="97" t="n">
        <v>8021</v>
      </c>
      <c r="M87" s="97" t="n">
        <v>1337</v>
      </c>
      <c r="N87" s="97" t="n">
        <v>814</v>
      </c>
      <c r="O87" s="97" t="n">
        <v>9056</v>
      </c>
      <c r="P87" s="97" t="n">
        <v>1260</v>
      </c>
      <c r="Q87" s="97" t="n">
        <v>1054</v>
      </c>
      <c r="R87" s="97" t="n">
        <v>207</v>
      </c>
      <c r="S87" s="97" t="n">
        <v>110</v>
      </c>
      <c r="T87" s="97" t="n">
        <v>939</v>
      </c>
      <c r="U87" s="97" t="n">
        <v>218</v>
      </c>
      <c r="V87" s="97" t="n">
        <v>2693</v>
      </c>
    </row>
    <row r="88" customFormat="false" ht="13.5" hidden="false" customHeight="true" outlineLevel="0" collapsed="false">
      <c r="A88" s="68"/>
      <c r="B88" s="69"/>
      <c r="C88" s="5" t="s">
        <v>549</v>
      </c>
      <c r="D88" s="71"/>
      <c r="E88" s="71"/>
      <c r="F88" s="73" t="n">
        <f aca="false">IFERROR((F87-F86)/F86,"")</f>
        <v>-0.0874933083511777</v>
      </c>
      <c r="G88" s="73" t="n">
        <f aca="false">IFERROR((G87-G86)/G86,"")</f>
        <v>-0.172199484614219</v>
      </c>
      <c r="H88" s="73" t="n">
        <f aca="false">IFERROR((H87-H86)/H86,"")</f>
        <v>0.0761941597369948</v>
      </c>
      <c r="I88" s="73" t="n">
        <f aca="false">IFERROR((I87-I86)/I86,"")</f>
        <v>-0.415102389078498</v>
      </c>
      <c r="J88" s="73" t="n">
        <f aca="false">IFERROR((J87-J86)/J86,"")</f>
        <v>-0.0394211576846307</v>
      </c>
      <c r="K88" s="73" t="n">
        <f aca="false">IFERROR((K87-K86)/K86,"")</f>
        <v>-0.402140672782875</v>
      </c>
      <c r="L88" s="73" t="n">
        <f aca="false">IFERROR((L87-L86)/L86,"")</f>
        <v>-0.137619610794538</v>
      </c>
      <c r="M88" s="73" t="n">
        <f aca="false">IFERROR((M87-M86)/M86,"")</f>
        <v>0.0469851213782302</v>
      </c>
      <c r="N88" s="39" t="n">
        <f aca="false">IFERROR((N87-N86)/N86,"")</f>
        <v>0</v>
      </c>
      <c r="O88" s="39" t="n">
        <f aca="false">IFERROR((O87-O86)/O86,"")</f>
        <v>0.0953072085147557</v>
      </c>
      <c r="P88" s="39" t="n">
        <f aca="false">IFERROR((P87-P86)/P86,"")</f>
        <v>0</v>
      </c>
      <c r="Q88" s="73" t="n">
        <f aca="false">IFERROR((Q87-Q86)/Q86,"")</f>
        <v>-0.107535986452159</v>
      </c>
      <c r="R88" s="73" t="n">
        <f aca="false">IFERROR((R87-R86)/R86,"")</f>
        <v>-0.084070796460177</v>
      </c>
      <c r="S88" s="73" t="n">
        <f aca="false">IFERROR((S87-S86)/S86,"")</f>
        <v>-0.882604055496265</v>
      </c>
      <c r="T88" s="73" t="n">
        <f aca="false">IFERROR((T87-T86)/T86,"")</f>
        <v>-0.0467005076142132</v>
      </c>
      <c r="U88" s="73" t="n">
        <f aca="false">IFERROR((U87-U86)/U86,"")</f>
        <v>0.0480769230769231</v>
      </c>
      <c r="V88" s="74" t="n">
        <f aca="false">IFERROR((V87-V86)/V86,"")</f>
        <v>-0.0433392539964476</v>
      </c>
    </row>
    <row r="89" customFormat="false" ht="13.5" hidden="false" customHeight="true" outlineLevel="0" collapsed="false">
      <c r="A89" s="68"/>
      <c r="B89" s="69"/>
      <c r="C89" s="75" t="s">
        <v>550</v>
      </c>
      <c r="D89" s="71"/>
      <c r="E89" s="71"/>
      <c r="F89" s="76" t="n">
        <f aca="false">IFERROR(SQRT(2*(F87-F86)^2/(F87+F86)),"")</f>
        <v>15.4680932678783</v>
      </c>
      <c r="G89" s="76" t="n">
        <f aca="false">IFERROR(SQRT(2*(G87-G86)^2/(G87+G86)),"")</f>
        <v>20.6904857770866</v>
      </c>
      <c r="H89" s="76" t="n">
        <f aca="false">IFERROR(SQRT(2*(H87-H86)^2/(H87+H86)),"")</f>
        <v>7.6051006493495</v>
      </c>
      <c r="I89" s="76" t="n">
        <f aca="false">IFERROR(SQRT(2*(I87-I86)^2/(I87+I86)),"")</f>
        <v>22.5760744733709</v>
      </c>
      <c r="J89" s="76" t="n">
        <f aca="false">IFERROR(SQRT(2*(J87-J86)^2/(J87+J86)),"")</f>
        <v>2.52067046392053</v>
      </c>
      <c r="K89" s="76" t="n">
        <f aca="false">IFERROR(SQRT(2*(K87-K86)^2/(K87+K86)),"")</f>
        <v>23.0113764250659</v>
      </c>
      <c r="L89" s="76" t="n">
        <f aca="false">IFERROR(SQRT(2*(L87-L86)^2/(L87+L86)),"")</f>
        <v>13.7539027850153</v>
      </c>
      <c r="M89" s="76" t="n">
        <f aca="false">IFERROR(SQRT(2*(M87-M86)^2/(M87+M86)),"")</f>
        <v>1.65963833045373</v>
      </c>
      <c r="N89" s="83" t="n">
        <f aca="false">IFERROR(SQRT(2*(N87-N86)^2/(N87+N86)),"")</f>
        <v>0</v>
      </c>
      <c r="O89" s="83" t="n">
        <f aca="false">IFERROR(SQRT(2*(O87-O86)^2/(O87+O86)),"")</f>
        <v>8.46675762975563</v>
      </c>
      <c r="P89" s="83" t="n">
        <f aca="false">IFERROR(SQRT(2*(P87-P86)^2/(P87+P86)),"")</f>
        <v>0</v>
      </c>
      <c r="Q89" s="76" t="n">
        <f aca="false">IFERROR(SQRT(2*(Q87-Q86)^2/(Q87+Q86)),"")</f>
        <v>3.79909326283086</v>
      </c>
      <c r="R89" s="76" t="n">
        <f aca="false">IFERROR(SQRT(2*(R87-R86)^2/(R87+R86)),"")</f>
        <v>1.29129256545811</v>
      </c>
      <c r="S89" s="76" t="n">
        <f aca="false">IFERROR(SQRT(2*(S87-S86)^2/(S87+S86)),"")</f>
        <v>36.1449115683344</v>
      </c>
      <c r="T89" s="76" t="n">
        <f aca="false">IFERROR(SQRT(2*(T87-T86)^2/(T87+T86)),"")</f>
        <v>1.48309952450407</v>
      </c>
      <c r="U89" s="76" t="n">
        <f aca="false">IFERROR(SQRT(2*(U87-U86)^2/(U87+U86)),"")</f>
        <v>0.685188709827532</v>
      </c>
      <c r="V89" s="78" t="n">
        <f aca="false">IFERROR(SQRT(2*(V87-V86)^2/(V87+V86)),"")</f>
        <v>2.32475859859845</v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N90" s="4"/>
      <c r="O90" s="4"/>
      <c r="P90" s="4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5" t="s">
        <v>548</v>
      </c>
      <c r="D91" s="81"/>
      <c r="E91" s="81"/>
      <c r="F91" s="5"/>
      <c r="G91" s="5"/>
      <c r="H91" s="5"/>
      <c r="I91" s="5"/>
      <c r="J91" s="5"/>
      <c r="K91" s="5"/>
      <c r="L91" s="5"/>
      <c r="M91" s="5"/>
      <c r="N91" s="4"/>
      <c r="O91" s="4"/>
      <c r="P91" s="4"/>
      <c r="Q91" s="5"/>
      <c r="R91" s="5"/>
      <c r="S91" s="5"/>
      <c r="T91" s="5"/>
      <c r="U91" s="5"/>
      <c r="V91" s="82"/>
    </row>
    <row r="92" customFormat="false" ht="13.5" hidden="false" customHeight="true" outlineLevel="0" collapsed="false">
      <c r="A92" s="68"/>
      <c r="B92" s="69"/>
      <c r="C92" s="5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N94" s="4"/>
      <c r="O94" s="4"/>
      <c r="P94" s="4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5" t="s">
        <v>548</v>
      </c>
      <c r="D95" s="81"/>
      <c r="E95" s="81"/>
      <c r="F95" s="5"/>
      <c r="G95" s="5"/>
      <c r="H95" s="5"/>
      <c r="I95" s="5"/>
      <c r="J95" s="5"/>
      <c r="K95" s="5"/>
      <c r="L95" s="5"/>
      <c r="M95" s="5"/>
      <c r="N95" s="4"/>
      <c r="O95" s="4"/>
      <c r="P95" s="4"/>
      <c r="Q95" s="5"/>
      <c r="R95" s="5"/>
      <c r="S95" s="5"/>
      <c r="T95" s="5"/>
      <c r="U95" s="5"/>
      <c r="V95" s="82"/>
    </row>
    <row r="96" customFormat="false" ht="13.5" hidden="false" customHeight="true" outlineLevel="0" collapsed="false">
      <c r="A96" s="68"/>
      <c r="B96" s="69"/>
      <c r="C96" s="5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N98" s="4"/>
      <c r="O98" s="4"/>
      <c r="P98" s="4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5" t="s">
        <v>548</v>
      </c>
      <c r="D99" s="81"/>
      <c r="E99" s="81"/>
      <c r="F99" s="5"/>
      <c r="G99" s="5"/>
      <c r="H99" s="5"/>
      <c r="I99" s="5"/>
      <c r="J99" s="5"/>
      <c r="K99" s="5"/>
      <c r="L99" s="5"/>
      <c r="M99" s="5"/>
      <c r="N99" s="4"/>
      <c r="O99" s="4"/>
      <c r="P99" s="4"/>
      <c r="Q99" s="5"/>
      <c r="R99" s="5"/>
      <c r="S99" s="5"/>
      <c r="T99" s="5"/>
      <c r="U99" s="5"/>
      <c r="V99" s="82"/>
    </row>
    <row r="100" customFormat="false" ht="13.5" hidden="false" customHeight="true" outlineLevel="0" collapsed="false">
      <c r="A100" s="68"/>
      <c r="B100" s="69"/>
      <c r="C100" s="5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N102" s="4"/>
      <c r="O102" s="4"/>
      <c r="P102" s="4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5" t="s">
        <v>548</v>
      </c>
      <c r="D103" s="81"/>
      <c r="E103" s="81"/>
      <c r="F103" s="5"/>
      <c r="G103" s="5"/>
      <c r="H103" s="5"/>
      <c r="I103" s="5"/>
      <c r="J103" s="5"/>
      <c r="K103" s="5"/>
      <c r="L103" s="5"/>
      <c r="M103" s="5"/>
      <c r="N103" s="4"/>
      <c r="O103" s="4"/>
      <c r="P103" s="4"/>
      <c r="Q103" s="5"/>
      <c r="R103" s="5"/>
      <c r="S103" s="5"/>
      <c r="T103" s="5"/>
      <c r="U103" s="5"/>
      <c r="V103" s="82"/>
    </row>
    <row r="104" customFormat="false" ht="13.5" hidden="false" customHeight="true" outlineLevel="0" collapsed="false">
      <c r="A104" s="68"/>
      <c r="B104" s="69"/>
      <c r="C104" s="5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N106" s="4"/>
      <c r="O106" s="4"/>
      <c r="P106" s="4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5" t="s">
        <v>548</v>
      </c>
      <c r="D107" s="81"/>
      <c r="E107" s="81"/>
      <c r="F107" s="5"/>
      <c r="G107" s="5"/>
      <c r="H107" s="5"/>
      <c r="I107" s="5"/>
      <c r="J107" s="5"/>
      <c r="K107" s="5"/>
      <c r="L107" s="5"/>
      <c r="M107" s="5"/>
      <c r="N107" s="4"/>
      <c r="O107" s="4"/>
      <c r="P107" s="4"/>
      <c r="Q107" s="5"/>
      <c r="R107" s="5"/>
      <c r="S107" s="5"/>
      <c r="T107" s="5"/>
      <c r="U107" s="5"/>
      <c r="V107" s="82"/>
    </row>
    <row r="108" customFormat="false" ht="13.5" hidden="false" customHeight="true" outlineLevel="0" collapsed="false">
      <c r="A108" s="68"/>
      <c r="B108" s="69"/>
      <c r="C108" s="5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558</v>
      </c>
      <c r="D110" s="71" t="n">
        <v>45762</v>
      </c>
      <c r="E110" s="72" t="s">
        <v>559</v>
      </c>
      <c r="F110" s="4" t="n">
        <v>7743</v>
      </c>
      <c r="G110" s="4" t="n">
        <v>0</v>
      </c>
      <c r="H110" s="4" t="n">
        <v>0</v>
      </c>
      <c r="I110" s="4" t="n">
        <v>601</v>
      </c>
      <c r="J110" s="4" t="n">
        <v>7142</v>
      </c>
      <c r="K110" s="5" t="n">
        <f aca="false">SUM(K106:K109)</f>
        <v>0</v>
      </c>
      <c r="L110" s="5" t="n">
        <f aca="false">SUM(L106:L109)</f>
        <v>0</v>
      </c>
      <c r="M110" s="5" t="n">
        <f aca="false">SUM(M106:M109)</f>
        <v>0</v>
      </c>
      <c r="N110" s="5" t="n">
        <f aca="false">SUM(N106:N109)</f>
        <v>0</v>
      </c>
      <c r="O110" s="5" t="n">
        <f aca="false">SUM(O106:O109)</f>
        <v>0</v>
      </c>
      <c r="P110" s="5" t="n">
        <f aca="false">SUM(P106:P109)</f>
        <v>0</v>
      </c>
      <c r="Q110" s="96" t="n">
        <v>59</v>
      </c>
      <c r="R110" s="96" t="n">
        <v>184</v>
      </c>
      <c r="S110" s="96" t="n">
        <v>358</v>
      </c>
      <c r="T110" s="96" t="n">
        <v>3756</v>
      </c>
      <c r="U110" s="96" t="n">
        <v>245</v>
      </c>
      <c r="V110" s="96" t="n">
        <v>3141</v>
      </c>
    </row>
    <row r="111" customFormat="false" ht="13.5" hidden="false" customHeight="true" outlineLevel="0" collapsed="false">
      <c r="A111" s="68"/>
      <c r="B111" s="69"/>
      <c r="C111" s="5" t="s">
        <v>548</v>
      </c>
      <c r="D111" s="71"/>
      <c r="E111" s="71"/>
      <c r="F111" s="5" t="n">
        <v>4837</v>
      </c>
      <c r="G111" s="5" t="n">
        <v>0</v>
      </c>
      <c r="H111" s="5" t="n">
        <v>0</v>
      </c>
      <c r="I111" s="5" t="n">
        <v>456</v>
      </c>
      <c r="J111" s="5" t="n">
        <v>4381</v>
      </c>
      <c r="K111" s="5" t="n">
        <f aca="false">SUM(K107:K110)</f>
        <v>0</v>
      </c>
      <c r="L111" s="5" t="n">
        <f aca="false">SUM(L107:L110)</f>
        <v>0</v>
      </c>
      <c r="M111" s="5" t="n">
        <f aca="false">SUM(M107:M110)</f>
        <v>0</v>
      </c>
      <c r="N111" s="5" t="n">
        <f aca="false">SUM(N107:N110)</f>
        <v>0</v>
      </c>
      <c r="O111" s="5" t="n">
        <f aca="false">SUM(O107:O110)</f>
        <v>0</v>
      </c>
      <c r="P111" s="5" t="n">
        <f aca="false">SUM(P107:P110)</f>
        <v>0</v>
      </c>
      <c r="Q111" s="99" t="n">
        <v>35</v>
      </c>
      <c r="R111" s="99" t="n">
        <v>178</v>
      </c>
      <c r="S111" s="99" t="n">
        <v>243</v>
      </c>
      <c r="T111" s="99" t="n">
        <v>3480</v>
      </c>
      <c r="U111" s="99" t="n">
        <v>234</v>
      </c>
      <c r="V111" s="99" t="n">
        <v>667</v>
      </c>
    </row>
    <row r="112" customFormat="false" ht="13.5" hidden="false" customHeight="true" outlineLevel="0" collapsed="false">
      <c r="A112" s="68"/>
      <c r="B112" s="69"/>
      <c r="C112" s="5" t="s">
        <v>549</v>
      </c>
      <c r="D112" s="71"/>
      <c r="E112" s="71"/>
      <c r="F112" s="73" t="n">
        <f aca="false">IFERROR((F111-F110)/F110,"")</f>
        <v>-0.375306728658143</v>
      </c>
      <c r="G112" s="73" t="str">
        <f aca="false">IFERROR((G111-G110)/G110,"")</f>
        <v/>
      </c>
      <c r="H112" s="73" t="str">
        <f aca="false">IFERROR((H111-H110)/H110,"")</f>
        <v/>
      </c>
      <c r="I112" s="73" t="n">
        <f aca="false">IFERROR((I111-I110)/I110,"")</f>
        <v>-0.24126455906822</v>
      </c>
      <c r="J112" s="73" t="n">
        <f aca="false">IFERROR((J111-J110)/J110,"")</f>
        <v>-0.386586390366844</v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n">
        <f aca="false">IFERROR((Q111-Q110)/Q110,"")</f>
        <v>-0.406779661016949</v>
      </c>
      <c r="R112" s="73" t="n">
        <f aca="false">IFERROR((R111-R110)/R110,"")</f>
        <v>-0.0326086956521739</v>
      </c>
      <c r="S112" s="73" t="n">
        <f aca="false">IFERROR((S111-S110)/S110,"")</f>
        <v>-0.32122905027933</v>
      </c>
      <c r="T112" s="73" t="n">
        <f aca="false">IFERROR((T111-T110)/T110,"")</f>
        <v>-0.073482428115016</v>
      </c>
      <c r="U112" s="73" t="n">
        <f aca="false">IFERROR((U111-U110)/U110,"")</f>
        <v>-0.0448979591836735</v>
      </c>
      <c r="V112" s="74" t="n">
        <f aca="false">IFERROR((V111-V110)/V110,"")</f>
        <v>-0.787647246099968</v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n">
        <f aca="false">IFERROR(SQRT(2*(F111-F110)^2/(F111+F110)),"")</f>
        <v>36.6412505253791</v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n">
        <f aca="false">IFERROR(SQRT(2*(I111-I110)^2/(I111+I110)),"")</f>
        <v>6.30732931021016</v>
      </c>
      <c r="J113" s="76" t="n">
        <f aca="false">IFERROR(SQRT(2*(J111-J110)^2/(J111+J110)),"")</f>
        <v>36.3746332767906</v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n">
        <f aca="false">IFERROR(SQRT(2*(Q111-Q110)^2/(Q111+Q110)),"")</f>
        <v>3.50075979594947</v>
      </c>
      <c r="R113" s="76" t="n">
        <f aca="false">IFERROR(SQRT(2*(R111-R110)^2/(R111+R110)),"")</f>
        <v>0.4459764877483</v>
      </c>
      <c r="S113" s="76" t="n">
        <f aca="false">IFERROR(SQRT(2*(S111-S110)^2/(S111+S110)),"")</f>
        <v>6.63400206218425</v>
      </c>
      <c r="T113" s="76" t="n">
        <f aca="false">IFERROR(SQRT(2*(T111-T110)^2/(T111+T110)),"")</f>
        <v>4.58854294609511</v>
      </c>
      <c r="U113" s="76" t="n">
        <f aca="false">IFERROR(SQRT(2*(U111-U110)^2/(U111+U110)),"")</f>
        <v>0.710787736726362</v>
      </c>
      <c r="V113" s="78" t="n">
        <f aca="false">IFERROR(SQRT(2*(V111-V110)^2/(V111+V110)),"")</f>
        <v>56.6978020411949</v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customFormat="false" ht="13.5" hidden="false" customHeight="true" outlineLevel="0" collapsed="false">
      <c r="A115" s="68"/>
      <c r="B115" s="69"/>
      <c r="C115" s="5" t="s">
        <v>548</v>
      </c>
      <c r="D115" s="71"/>
      <c r="E115" s="71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customFormat="false" ht="13.5" hidden="false" customHeight="true" outlineLevel="0" collapsed="false">
      <c r="A116" s="68"/>
      <c r="B116" s="69"/>
      <c r="C116" s="5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N118" s="4"/>
      <c r="O118" s="4"/>
      <c r="P118" s="4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5" t="s">
        <v>548</v>
      </c>
      <c r="D119" s="81"/>
      <c r="E119" s="81"/>
      <c r="F119" s="5"/>
      <c r="G119" s="5"/>
      <c r="H119" s="5"/>
      <c r="I119" s="5"/>
      <c r="J119" s="5"/>
      <c r="K119" s="5"/>
      <c r="L119" s="5"/>
      <c r="M119" s="5"/>
      <c r="N119" s="4"/>
      <c r="O119" s="4"/>
      <c r="P119" s="4"/>
      <c r="Q119" s="5"/>
      <c r="R119" s="5"/>
      <c r="S119" s="5"/>
      <c r="T119" s="5"/>
      <c r="U119" s="5"/>
      <c r="V119" s="82"/>
    </row>
    <row r="120" customFormat="false" ht="13.5" hidden="false" customHeight="true" outlineLevel="0" collapsed="false">
      <c r="A120" s="68"/>
      <c r="B120" s="69"/>
      <c r="C120" s="5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N122" s="4"/>
      <c r="O122" s="4"/>
      <c r="P122" s="4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5" t="s">
        <v>548</v>
      </c>
      <c r="D123" s="81"/>
      <c r="E123" s="81"/>
      <c r="F123" s="5"/>
      <c r="G123" s="5"/>
      <c r="H123" s="5"/>
      <c r="I123" s="5"/>
      <c r="J123" s="5"/>
      <c r="K123" s="5"/>
      <c r="L123" s="5"/>
      <c r="M123" s="5"/>
      <c r="N123" s="4"/>
      <c r="O123" s="4"/>
      <c r="P123" s="4"/>
      <c r="Q123" s="5"/>
      <c r="R123" s="5"/>
      <c r="S123" s="5"/>
      <c r="T123" s="5"/>
      <c r="U123" s="5"/>
      <c r="V123" s="82"/>
    </row>
    <row r="124" customFormat="false" ht="13.5" hidden="false" customHeight="true" outlineLevel="0" collapsed="false">
      <c r="A124" s="68"/>
      <c r="B124" s="69"/>
      <c r="C124" s="5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N126" s="4"/>
      <c r="O126" s="4"/>
      <c r="P126" s="4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5" t="s">
        <v>548</v>
      </c>
      <c r="D127" s="81"/>
      <c r="E127" s="81"/>
      <c r="F127" s="5"/>
      <c r="G127" s="5"/>
      <c r="H127" s="5"/>
      <c r="I127" s="5"/>
      <c r="J127" s="5"/>
      <c r="K127" s="5"/>
      <c r="L127" s="5"/>
      <c r="M127" s="5"/>
      <c r="N127" s="4"/>
      <c r="O127" s="4"/>
      <c r="P127" s="4"/>
      <c r="Q127" s="5"/>
      <c r="R127" s="5"/>
      <c r="S127" s="5"/>
      <c r="T127" s="5"/>
      <c r="U127" s="5"/>
      <c r="V127" s="82"/>
    </row>
    <row r="128" customFormat="false" ht="13.5" hidden="false" customHeight="true" outlineLevel="0" collapsed="false">
      <c r="A128" s="68"/>
      <c r="B128" s="69"/>
      <c r="C128" s="5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N130" s="4"/>
      <c r="O130" s="4"/>
      <c r="P130" s="4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5" t="s">
        <v>548</v>
      </c>
      <c r="D131" s="81"/>
      <c r="E131" s="81"/>
      <c r="F131" s="5"/>
      <c r="G131" s="5"/>
      <c r="H131" s="5"/>
      <c r="I131" s="5"/>
      <c r="J131" s="5"/>
      <c r="K131" s="5"/>
      <c r="L131" s="5"/>
      <c r="M131" s="5"/>
      <c r="N131" s="4"/>
      <c r="O131" s="4"/>
      <c r="P131" s="4"/>
      <c r="Q131" s="5"/>
      <c r="R131" s="5"/>
      <c r="S131" s="5"/>
      <c r="T131" s="5"/>
      <c r="U131" s="5"/>
      <c r="V131" s="82"/>
    </row>
    <row r="132" customFormat="false" ht="13.5" hidden="false" customHeight="true" outlineLevel="0" collapsed="false">
      <c r="A132" s="68"/>
      <c r="B132" s="69"/>
      <c r="C132" s="5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N134" s="4"/>
      <c r="O134" s="4"/>
      <c r="P134" s="4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5" t="s">
        <v>548</v>
      </c>
      <c r="D135" s="81"/>
      <c r="E135" s="81"/>
      <c r="F135" s="5"/>
      <c r="G135" s="5"/>
      <c r="H135" s="5"/>
      <c r="I135" s="5"/>
      <c r="J135" s="5"/>
      <c r="K135" s="5"/>
      <c r="L135" s="5"/>
      <c r="M135" s="5"/>
      <c r="N135" s="4"/>
      <c r="O135" s="4"/>
      <c r="P135" s="4"/>
      <c r="Q135" s="5"/>
      <c r="R135" s="5"/>
      <c r="S135" s="5"/>
      <c r="T135" s="5"/>
      <c r="U135" s="5"/>
      <c r="V135" s="82"/>
    </row>
    <row r="136" customFormat="false" ht="13.5" hidden="false" customHeight="true" outlineLevel="0" collapsed="false">
      <c r="A136" s="68"/>
      <c r="B136" s="69"/>
      <c r="C136" s="5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N138" s="4"/>
      <c r="O138" s="4"/>
      <c r="P138" s="4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5" t="s">
        <v>548</v>
      </c>
      <c r="D139" s="86"/>
      <c r="E139" s="81"/>
      <c r="F139" s="5"/>
      <c r="G139" s="5"/>
      <c r="H139" s="5"/>
      <c r="I139" s="5"/>
      <c r="J139" s="5"/>
      <c r="K139" s="5"/>
      <c r="L139" s="5"/>
      <c r="M139" s="5"/>
      <c r="N139" s="4"/>
      <c r="O139" s="4"/>
      <c r="P139" s="4"/>
      <c r="Q139" s="5"/>
      <c r="R139" s="5"/>
      <c r="S139" s="5"/>
      <c r="T139" s="5"/>
      <c r="U139" s="5"/>
      <c r="V139" s="82"/>
    </row>
    <row r="140" customFormat="false" ht="13.5" hidden="false" customHeight="true" outlineLevel="0" collapsed="false">
      <c r="A140" s="68"/>
      <c r="B140" s="69"/>
      <c r="C140" s="5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N142" s="4"/>
      <c r="O142" s="4"/>
      <c r="P142" s="4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5" t="s">
        <v>548</v>
      </c>
      <c r="D143" s="86"/>
      <c r="E143" s="81"/>
      <c r="F143" s="5"/>
      <c r="G143" s="5"/>
      <c r="H143" s="5"/>
      <c r="I143" s="5"/>
      <c r="J143" s="5"/>
      <c r="K143" s="5"/>
      <c r="L143" s="5"/>
      <c r="M143" s="5"/>
      <c r="N143" s="4"/>
      <c r="O143" s="4"/>
      <c r="P143" s="4"/>
      <c r="Q143" s="5"/>
      <c r="R143" s="5"/>
      <c r="S143" s="5"/>
      <c r="T143" s="5"/>
      <c r="U143" s="5"/>
      <c r="V143" s="82"/>
    </row>
    <row r="144" customFormat="false" ht="13.5" hidden="false" customHeight="true" outlineLevel="0" collapsed="false">
      <c r="A144" s="68"/>
      <c r="B144" s="69"/>
      <c r="C144" s="5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N146" s="4"/>
      <c r="O146" s="4"/>
      <c r="P146" s="4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5" t="s">
        <v>548</v>
      </c>
      <c r="D147" s="86"/>
      <c r="E147" s="81"/>
      <c r="F147" s="5"/>
      <c r="G147" s="5"/>
      <c r="H147" s="5"/>
      <c r="I147" s="5"/>
      <c r="J147" s="5"/>
      <c r="K147" s="5"/>
      <c r="L147" s="5"/>
      <c r="M147" s="5"/>
      <c r="N147" s="4"/>
      <c r="O147" s="4"/>
      <c r="P147" s="4"/>
      <c r="Q147" s="5"/>
      <c r="R147" s="5"/>
      <c r="S147" s="5"/>
      <c r="T147" s="5"/>
      <c r="U147" s="5"/>
      <c r="V147" s="82"/>
    </row>
    <row r="148" customFormat="false" ht="13.5" hidden="false" customHeight="true" outlineLevel="0" collapsed="false">
      <c r="A148" s="68"/>
      <c r="B148" s="69"/>
      <c r="C148" s="5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customFormat="false" ht="13.5" hidden="false" customHeight="true" outlineLevel="0" collapsed="false">
      <c r="A151" s="68"/>
      <c r="B151" s="69"/>
      <c r="C151" s="5" t="s">
        <v>548</v>
      </c>
      <c r="D151" s="71"/>
      <c r="E151" s="71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customFormat="false" ht="13.5" hidden="false" customHeight="true" outlineLevel="0" collapsed="false">
      <c r="A152" s="68"/>
      <c r="B152" s="69"/>
      <c r="C152" s="5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customFormat="false" ht="13.5" hidden="false" customHeight="true" outlineLevel="0" collapsed="false">
      <c r="A155" s="68"/>
      <c r="B155" s="69"/>
      <c r="C155" s="5" t="s">
        <v>548</v>
      </c>
      <c r="D155" s="71"/>
      <c r="E155" s="71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customFormat="false" ht="13.5" hidden="false" customHeight="true" outlineLevel="0" collapsed="false">
      <c r="A156" s="68"/>
      <c r="B156" s="69"/>
      <c r="C156" s="5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N158" s="4"/>
      <c r="O158" s="4"/>
      <c r="P158" s="4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5" t="s">
        <v>548</v>
      </c>
      <c r="D159" s="81"/>
      <c r="E159" s="81"/>
      <c r="F159" s="5"/>
      <c r="G159" s="5"/>
      <c r="H159" s="5"/>
      <c r="I159" s="5"/>
      <c r="J159" s="5"/>
      <c r="K159" s="5"/>
      <c r="L159" s="5"/>
      <c r="M159" s="5"/>
      <c r="N159" s="4"/>
      <c r="O159" s="4"/>
      <c r="P159" s="4"/>
      <c r="Q159" s="5"/>
      <c r="R159" s="5"/>
      <c r="S159" s="5"/>
      <c r="T159" s="5"/>
      <c r="U159" s="5"/>
      <c r="V159" s="82"/>
    </row>
    <row r="160" customFormat="false" ht="13.5" hidden="false" customHeight="true" outlineLevel="0" collapsed="false">
      <c r="A160" s="68"/>
      <c r="B160" s="69"/>
      <c r="C160" s="5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customFormat="false" ht="13.5" hidden="false" customHeight="true" outlineLevel="0" collapsed="false">
      <c r="A163" s="68"/>
      <c r="B163" s="69"/>
      <c r="C163" s="5" t="s">
        <v>548</v>
      </c>
      <c r="D163" s="71"/>
      <c r="E163" s="71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customFormat="false" ht="13.5" hidden="false" customHeight="true" outlineLevel="0" collapsed="false">
      <c r="A164" s="68"/>
      <c r="B164" s="69"/>
      <c r="C164" s="5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N166" s="4"/>
      <c r="O166" s="4"/>
      <c r="P166" s="4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5" t="s">
        <v>548</v>
      </c>
      <c r="D167" s="86"/>
      <c r="E167" s="81"/>
      <c r="F167" s="5"/>
      <c r="G167" s="5"/>
      <c r="H167" s="5"/>
      <c r="I167" s="5"/>
      <c r="J167" s="5"/>
      <c r="K167" s="5"/>
      <c r="L167" s="5"/>
      <c r="M167" s="5"/>
      <c r="N167" s="4"/>
      <c r="O167" s="4"/>
      <c r="P167" s="4"/>
      <c r="Q167" s="5"/>
      <c r="R167" s="5"/>
      <c r="S167" s="5"/>
      <c r="T167" s="5"/>
      <c r="U167" s="5"/>
      <c r="V167" s="82"/>
    </row>
    <row r="168" customFormat="false" ht="13.5" hidden="false" customHeight="true" outlineLevel="0" collapsed="false">
      <c r="A168" s="68"/>
      <c r="B168" s="69"/>
      <c r="C168" s="5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N170" s="4"/>
      <c r="O170" s="4"/>
      <c r="P170" s="4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5" t="s">
        <v>548</v>
      </c>
      <c r="D171" s="86"/>
      <c r="E171" s="81"/>
      <c r="F171" s="5"/>
      <c r="G171" s="5"/>
      <c r="H171" s="5"/>
      <c r="I171" s="5"/>
      <c r="J171" s="5"/>
      <c r="K171" s="5"/>
      <c r="L171" s="5"/>
      <c r="M171" s="5"/>
      <c r="N171" s="4"/>
      <c r="O171" s="4"/>
      <c r="P171" s="4"/>
      <c r="Q171" s="5"/>
      <c r="R171" s="5"/>
      <c r="S171" s="5"/>
      <c r="T171" s="5"/>
      <c r="U171" s="5"/>
      <c r="V171" s="82"/>
    </row>
    <row r="172" customFormat="false" ht="13.5" hidden="false" customHeight="true" outlineLevel="0" collapsed="false">
      <c r="A172" s="68"/>
      <c r="B172" s="69"/>
      <c r="C172" s="5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N174" s="4"/>
      <c r="O174" s="4"/>
      <c r="P174" s="4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5" t="s">
        <v>548</v>
      </c>
      <c r="D175" s="86"/>
      <c r="E175" s="81"/>
      <c r="F175" s="5"/>
      <c r="G175" s="5"/>
      <c r="H175" s="5"/>
      <c r="I175" s="5"/>
      <c r="J175" s="5"/>
      <c r="K175" s="5"/>
      <c r="L175" s="5"/>
      <c r="M175" s="5"/>
      <c r="N175" s="4"/>
      <c r="O175" s="4"/>
      <c r="P175" s="4"/>
      <c r="Q175" s="5"/>
      <c r="R175" s="5"/>
      <c r="S175" s="5"/>
      <c r="T175" s="5"/>
      <c r="U175" s="5"/>
      <c r="V175" s="82"/>
    </row>
    <row r="176" customFormat="false" ht="13.5" hidden="false" customHeight="true" outlineLevel="0" collapsed="false">
      <c r="A176" s="68"/>
      <c r="B176" s="69"/>
      <c r="C176" s="5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N178" s="4"/>
      <c r="O178" s="4"/>
      <c r="P178" s="4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5" t="s">
        <v>548</v>
      </c>
      <c r="D179" s="86"/>
      <c r="E179" s="81"/>
      <c r="F179" s="5"/>
      <c r="G179" s="5"/>
      <c r="H179" s="5"/>
      <c r="I179" s="5"/>
      <c r="J179" s="5"/>
      <c r="K179" s="5"/>
      <c r="L179" s="5"/>
      <c r="M179" s="5"/>
      <c r="N179" s="4"/>
      <c r="O179" s="4"/>
      <c r="P179" s="4"/>
      <c r="Q179" s="5"/>
      <c r="R179" s="5"/>
      <c r="S179" s="5"/>
      <c r="T179" s="5"/>
      <c r="U179" s="5"/>
      <c r="V179" s="82"/>
    </row>
    <row r="180" customFormat="false" ht="13.5" hidden="false" customHeight="true" outlineLevel="0" collapsed="false">
      <c r="A180" s="68"/>
      <c r="B180" s="69"/>
      <c r="C180" s="5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N182" s="4"/>
      <c r="O182" s="4"/>
      <c r="P182" s="4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5" t="s">
        <v>548</v>
      </c>
      <c r="D183" s="86"/>
      <c r="E183" s="81"/>
      <c r="F183" s="5"/>
      <c r="G183" s="5"/>
      <c r="H183" s="5"/>
      <c r="I183" s="5"/>
      <c r="J183" s="5"/>
      <c r="K183" s="5"/>
      <c r="L183" s="5"/>
      <c r="M183" s="5"/>
      <c r="N183" s="4"/>
      <c r="O183" s="4"/>
      <c r="P183" s="4"/>
      <c r="Q183" s="5"/>
      <c r="R183" s="5"/>
      <c r="S183" s="5"/>
      <c r="T183" s="5"/>
      <c r="U183" s="5"/>
      <c r="V183" s="82"/>
    </row>
    <row r="184" customFormat="false" ht="13.5" hidden="false" customHeight="true" outlineLevel="0" collapsed="false">
      <c r="A184" s="68"/>
      <c r="B184" s="69"/>
      <c r="C184" s="5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N186" s="4"/>
      <c r="O186" s="4"/>
      <c r="P186" s="4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5" t="s">
        <v>548</v>
      </c>
      <c r="D187" s="86"/>
      <c r="E187" s="81"/>
      <c r="F187" s="5"/>
      <c r="G187" s="5"/>
      <c r="H187" s="5"/>
      <c r="I187" s="5"/>
      <c r="J187" s="5"/>
      <c r="K187" s="5"/>
      <c r="L187" s="5"/>
      <c r="M187" s="5"/>
      <c r="N187" s="4"/>
      <c r="O187" s="4"/>
      <c r="P187" s="4"/>
      <c r="Q187" s="5"/>
      <c r="R187" s="5"/>
      <c r="S187" s="5"/>
      <c r="T187" s="5"/>
      <c r="U187" s="5"/>
      <c r="V187" s="82"/>
    </row>
    <row r="188" customFormat="false" ht="13.5" hidden="false" customHeight="true" outlineLevel="0" collapsed="false">
      <c r="A188" s="68"/>
      <c r="B188" s="69"/>
      <c r="C188" s="5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customFormat="false" ht="13.5" hidden="false" customHeight="true" outlineLevel="0" collapsed="false">
      <c r="A191" s="68"/>
      <c r="B191" s="69"/>
      <c r="C191" s="5" t="s">
        <v>548</v>
      </c>
      <c r="D191" s="71"/>
      <c r="E191" s="71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customFormat="false" ht="13.5" hidden="false" customHeight="true" outlineLevel="0" collapsed="false">
      <c r="A192" s="68"/>
      <c r="B192" s="69"/>
      <c r="C192" s="5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N194" s="4"/>
      <c r="O194" s="4"/>
      <c r="P194" s="4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5" t="s">
        <v>548</v>
      </c>
      <c r="D195" s="86"/>
      <c r="E195" s="81"/>
      <c r="F195" s="5"/>
      <c r="G195" s="5"/>
      <c r="H195" s="5"/>
      <c r="I195" s="5"/>
      <c r="J195" s="5"/>
      <c r="K195" s="5"/>
      <c r="L195" s="5"/>
      <c r="M195" s="5"/>
      <c r="N195" s="4"/>
      <c r="O195" s="4"/>
      <c r="P195" s="4"/>
      <c r="Q195" s="5"/>
      <c r="R195" s="5"/>
      <c r="S195" s="5"/>
      <c r="T195" s="5"/>
      <c r="U195" s="5"/>
      <c r="V195" s="82"/>
    </row>
    <row r="196" customFormat="false" ht="13.5" hidden="false" customHeight="true" outlineLevel="0" collapsed="false">
      <c r="A196" s="68"/>
      <c r="B196" s="69"/>
      <c r="C196" s="5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8057855</v>
      </c>
      <c r="B198" s="69" t="s">
        <v>561</v>
      </c>
      <c r="C198" s="70" t="s">
        <v>562</v>
      </c>
      <c r="D198" s="71"/>
      <c r="E198" s="81"/>
      <c r="F198" s="70"/>
      <c r="G198" s="70"/>
      <c r="H198" s="70"/>
      <c r="I198" s="70"/>
      <c r="J198" s="70"/>
      <c r="K198" s="70"/>
      <c r="L198" s="70"/>
      <c r="M198" s="70"/>
      <c r="N198" s="4"/>
      <c r="O198" s="4"/>
      <c r="P198" s="4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5" t="s">
        <v>548</v>
      </c>
      <c r="D199" s="71"/>
      <c r="E199" s="71"/>
      <c r="F199" s="5"/>
      <c r="G199" s="5"/>
      <c r="H199" s="5"/>
      <c r="I199" s="5"/>
      <c r="J199" s="5"/>
      <c r="K199" s="5"/>
      <c r="L199" s="5"/>
      <c r="M199" s="5"/>
      <c r="N199" s="4"/>
      <c r="O199" s="4"/>
      <c r="P199" s="4"/>
      <c r="Q199" s="5"/>
      <c r="R199" s="5"/>
      <c r="S199" s="5"/>
      <c r="T199" s="5"/>
      <c r="U199" s="5"/>
      <c r="V199" s="82"/>
    </row>
    <row r="200" customFormat="false" ht="13.5" hidden="false" customHeight="true" outlineLevel="0" collapsed="false">
      <c r="A200" s="68"/>
      <c r="B200" s="69"/>
      <c r="C200" s="5" t="s">
        <v>549</v>
      </c>
      <c r="D200" s="71"/>
      <c r="E200" s="7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71"/>
      <c r="E201" s="7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N202" s="4"/>
      <c r="O202" s="4"/>
      <c r="P202" s="4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5" t="s">
        <v>548</v>
      </c>
      <c r="D203" s="86"/>
      <c r="E203" s="81"/>
      <c r="F203" s="5"/>
      <c r="G203" s="5"/>
      <c r="H203" s="5"/>
      <c r="I203" s="5"/>
      <c r="J203" s="5"/>
      <c r="K203" s="5"/>
      <c r="L203" s="5"/>
      <c r="M203" s="5"/>
      <c r="N203" s="4"/>
      <c r="O203" s="4"/>
      <c r="P203" s="4"/>
      <c r="Q203" s="5"/>
      <c r="R203" s="5"/>
      <c r="S203" s="5"/>
      <c r="T203" s="5"/>
      <c r="U203" s="5"/>
      <c r="V203" s="82"/>
    </row>
    <row r="204" customFormat="false" ht="13.5" hidden="false" customHeight="true" outlineLevel="0" collapsed="false">
      <c r="A204" s="68"/>
      <c r="B204" s="69"/>
      <c r="C204" s="5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N206" s="4"/>
      <c r="O206" s="4"/>
      <c r="P206" s="4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5" t="s">
        <v>548</v>
      </c>
      <c r="D207" s="86"/>
      <c r="E207" s="81"/>
      <c r="F207" s="5"/>
      <c r="G207" s="5"/>
      <c r="H207" s="5"/>
      <c r="I207" s="5"/>
      <c r="J207" s="5"/>
      <c r="K207" s="5"/>
      <c r="L207" s="5"/>
      <c r="M207" s="5"/>
      <c r="N207" s="4"/>
      <c r="O207" s="4"/>
      <c r="P207" s="4"/>
      <c r="Q207" s="5"/>
      <c r="R207" s="5"/>
      <c r="S207" s="5"/>
      <c r="T207" s="5"/>
      <c r="U207" s="5"/>
      <c r="V207" s="82"/>
    </row>
    <row r="208" customFormat="false" ht="13.5" hidden="false" customHeight="true" outlineLevel="0" collapsed="false">
      <c r="A208" s="68"/>
      <c r="B208" s="69"/>
      <c r="C208" s="5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558</v>
      </c>
      <c r="D210" s="71" t="n">
        <v>46141</v>
      </c>
      <c r="E210" s="72" t="s">
        <v>559</v>
      </c>
      <c r="F210" s="4" t="n">
        <v>31522</v>
      </c>
      <c r="G210" s="4" t="n">
        <v>5817</v>
      </c>
      <c r="H210" s="4" t="n">
        <v>3481</v>
      </c>
      <c r="I210" s="4" t="n">
        <v>10778</v>
      </c>
      <c r="J210" s="4" t="n">
        <v>11446</v>
      </c>
      <c r="K210" s="98" t="n">
        <v>3824</v>
      </c>
      <c r="L210" s="98" t="n">
        <v>750</v>
      </c>
      <c r="M210" s="98" t="n">
        <v>1243</v>
      </c>
      <c r="N210" s="98" t="n">
        <v>1215</v>
      </c>
      <c r="O210" s="98" t="n">
        <v>1067</v>
      </c>
      <c r="P210" s="98" t="n">
        <v>1199</v>
      </c>
      <c r="Q210" s="98" t="n">
        <v>2288</v>
      </c>
      <c r="R210" s="98" t="n">
        <v>6931</v>
      </c>
      <c r="S210" s="98" t="n">
        <v>1559</v>
      </c>
      <c r="T210" s="98" t="n">
        <v>939</v>
      </c>
      <c r="U210" s="98" t="n">
        <v>7539</v>
      </c>
      <c r="V210" s="98" t="n">
        <v>2968</v>
      </c>
    </row>
    <row r="211" customFormat="false" ht="13.5" hidden="false" customHeight="true" outlineLevel="0" collapsed="false">
      <c r="A211" s="68"/>
      <c r="B211" s="69"/>
      <c r="C211" s="5" t="s">
        <v>548</v>
      </c>
      <c r="D211" s="71"/>
      <c r="E211" s="71"/>
      <c r="F211" s="4" t="n">
        <v>30177</v>
      </c>
      <c r="G211" s="4" t="n">
        <v>4974</v>
      </c>
      <c r="H211" s="4" t="n">
        <v>3100</v>
      </c>
      <c r="I211" s="4" t="n">
        <v>11059</v>
      </c>
      <c r="J211" s="4" t="n">
        <v>11044</v>
      </c>
      <c r="K211" s="99" t="n">
        <v>2771</v>
      </c>
      <c r="L211" s="99" t="n">
        <v>823</v>
      </c>
      <c r="M211" s="99" t="n">
        <v>1380</v>
      </c>
      <c r="N211" s="99" t="n">
        <v>1087</v>
      </c>
      <c r="O211" s="99" t="n">
        <v>1039</v>
      </c>
      <c r="P211" s="99" t="n">
        <v>974</v>
      </c>
      <c r="Q211" s="99" t="n">
        <v>2649</v>
      </c>
      <c r="R211" s="99" t="n">
        <v>6543</v>
      </c>
      <c r="S211" s="99" t="n">
        <v>1867</v>
      </c>
      <c r="T211" s="99" t="n">
        <v>1445</v>
      </c>
      <c r="U211" s="99" t="n">
        <v>6672</v>
      </c>
      <c r="V211" s="99" t="n">
        <v>2927</v>
      </c>
    </row>
    <row r="212" customFormat="false" ht="13.5" hidden="false" customHeight="true" outlineLevel="0" collapsed="false">
      <c r="A212" s="68"/>
      <c r="B212" s="69"/>
      <c r="C212" s="5" t="s">
        <v>549</v>
      </c>
      <c r="D212" s="71"/>
      <c r="E212" s="71"/>
      <c r="F212" s="73" t="n">
        <f aca="false">IFERROR((F211-F210)/F210,"")</f>
        <v>-0.0426686123976905</v>
      </c>
      <c r="G212" s="73" t="n">
        <f aca="false">IFERROR((G211-G210)/G210,"")</f>
        <v>-0.144920061887571</v>
      </c>
      <c r="H212" s="73" t="n">
        <f aca="false">IFERROR((H211-H210)/H210,"")</f>
        <v>-0.109451307095662</v>
      </c>
      <c r="I212" s="73" t="n">
        <f aca="false">IFERROR((I211-I210)/I210,"")</f>
        <v>0.026071627389126</v>
      </c>
      <c r="J212" s="73" t="n">
        <f aca="false">IFERROR((J211-J210)/J210,"")</f>
        <v>-0.0351214398042984</v>
      </c>
      <c r="K212" s="73" t="n">
        <f aca="false">IFERROR((K211-K210)/K210,"")</f>
        <v>-0.275366108786611</v>
      </c>
      <c r="L212" s="73" t="n">
        <f aca="false">IFERROR((L211-L210)/L210,"")</f>
        <v>0.0973333333333333</v>
      </c>
      <c r="M212" s="73" t="n">
        <f aca="false">IFERROR((M211-M210)/M210,"")</f>
        <v>0.110217216411907</v>
      </c>
      <c r="N212" s="39" t="n">
        <f aca="false">IFERROR((N211-N210)/N210,"")</f>
        <v>-0.105349794238683</v>
      </c>
      <c r="O212" s="39" t="n">
        <f aca="false">IFERROR((O211-O210)/O210,"")</f>
        <v>-0.0262417994376757</v>
      </c>
      <c r="P212" s="39" t="n">
        <f aca="false">IFERROR((P211-P210)/P210,"")</f>
        <v>-0.187656380316931</v>
      </c>
      <c r="Q212" s="73" t="n">
        <f aca="false">IFERROR((Q211-Q210)/Q210,"")</f>
        <v>0.15777972027972</v>
      </c>
      <c r="R212" s="73" t="n">
        <f aca="false">IFERROR((R211-R210)/R210,"")</f>
        <v>-0.0559803780118309</v>
      </c>
      <c r="S212" s="73" t="n">
        <f aca="false">IFERROR((S211-S210)/S210,"")</f>
        <v>0.197562540089801</v>
      </c>
      <c r="T212" s="73" t="n">
        <f aca="false">IFERROR((T211-T210)/T210,"")</f>
        <v>0.538871139510117</v>
      </c>
      <c r="U212" s="73" t="n">
        <f aca="false">IFERROR((U211-U210)/U210,"")</f>
        <v>-0.1150019896538</v>
      </c>
      <c r="V212" s="74" t="n">
        <f aca="false">IFERROR((V211-V210)/V210,"")</f>
        <v>-0.0138140161725067</v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n">
        <f aca="false">IFERROR(SQRT(2*(F211-F210)^2/(F211+F210)),"")</f>
        <v>7.65769773021252</v>
      </c>
      <c r="G213" s="76" t="n">
        <f aca="false">IFERROR(SQRT(2*(G211-G210)^2/(G211+G210)),"")</f>
        <v>11.4765598586201</v>
      </c>
      <c r="H213" s="76" t="n">
        <f aca="false">IFERROR(SQRT(2*(H211-H210)^2/(H211+H210)),"")</f>
        <v>6.64192593031721</v>
      </c>
      <c r="I213" s="76" t="n">
        <f aca="false">IFERROR(SQRT(2*(I211-I210)^2/(I211+I210)),"")</f>
        <v>2.68921070063796</v>
      </c>
      <c r="J213" s="76" t="n">
        <f aca="false">IFERROR(SQRT(2*(J211-J210)^2/(J211+J210)),"")</f>
        <v>3.79093487075531</v>
      </c>
      <c r="K213" s="76" t="n">
        <f aca="false">IFERROR(SQRT(2*(K211-K210)^2/(K211+K210)),"")</f>
        <v>18.3373244443845</v>
      </c>
      <c r="L213" s="76" t="n">
        <f aca="false">IFERROR(SQRT(2*(L211-L210)^2/(L211+L210)),"")</f>
        <v>2.60299597547044</v>
      </c>
      <c r="M213" s="76" t="n">
        <f aca="false">IFERROR(SQRT(2*(M211-M210)^2/(M211+M210)),"")</f>
        <v>3.78300068292148</v>
      </c>
      <c r="N213" s="77" t="n">
        <f aca="false">IFERROR(SQRT(2*(N211-N210)^2/(N211+N210)),"")</f>
        <v>3.77287405399128</v>
      </c>
      <c r="O213" s="77" t="n">
        <f aca="false">IFERROR(SQRT(2*(O211-O210)^2/(O211+O210)),"")</f>
        <v>0.862866971905912</v>
      </c>
      <c r="P213" s="77" t="n">
        <f aca="false">IFERROR(SQRT(2*(P211-P210)^2/(P211+P210)),"")</f>
        <v>6.82602151470988</v>
      </c>
      <c r="Q213" s="76" t="n">
        <f aca="false">IFERROR(SQRT(2*(Q211-Q210)^2/(Q211+Q210)),"")</f>
        <v>7.26592040637889</v>
      </c>
      <c r="R213" s="76" t="n">
        <f aca="false">IFERROR(SQRT(2*(R211-R210)^2/(R211+R210)),"")</f>
        <v>4.72713986138668</v>
      </c>
      <c r="S213" s="76" t="n">
        <f aca="false">IFERROR(SQRT(2*(S211-S210)^2/(S211+S210)),"")</f>
        <v>7.44169788985997</v>
      </c>
      <c r="T213" s="76" t="n">
        <f aca="false">IFERROR(SQRT(2*(T211-T210)^2/(T211+T210)),"")</f>
        <v>14.6558964929964</v>
      </c>
      <c r="U213" s="76" t="n">
        <f aca="false">IFERROR(SQRT(2*(U211-U210)^2/(U211+U210)),"")</f>
        <v>10.2854139606527</v>
      </c>
      <c r="V213" s="78" t="n">
        <f aca="false">IFERROR(SQRT(2*(V211-V210)^2/(V211+V210)),"")</f>
        <v>0.755191250793902</v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558</v>
      </c>
      <c r="D214" s="71" t="n">
        <v>46141</v>
      </c>
      <c r="E214" s="72" t="s">
        <v>560</v>
      </c>
      <c r="F214" s="4" t="n">
        <v>25223</v>
      </c>
      <c r="G214" s="94" t="n">
        <v>11989</v>
      </c>
      <c r="H214" s="94" t="n">
        <v>9020</v>
      </c>
      <c r="I214" s="94" t="n">
        <v>98</v>
      </c>
      <c r="J214" s="94" t="n">
        <v>4116</v>
      </c>
      <c r="K214" s="98" t="n">
        <v>3587</v>
      </c>
      <c r="L214" s="98" t="n">
        <v>8342</v>
      </c>
      <c r="M214" s="98" t="n">
        <v>60</v>
      </c>
      <c r="N214" s="98" t="n">
        <v>88</v>
      </c>
      <c r="O214" s="98" t="n">
        <v>8068</v>
      </c>
      <c r="P214" s="98" t="n">
        <v>864</v>
      </c>
      <c r="Q214" s="98" t="n">
        <v>76</v>
      </c>
      <c r="R214" s="98" t="n">
        <v>9</v>
      </c>
      <c r="S214" s="98" t="n">
        <v>13</v>
      </c>
      <c r="T214" s="98" t="n">
        <v>870</v>
      </c>
      <c r="U214" s="98" t="n">
        <v>6</v>
      </c>
      <c r="V214" s="98" t="n">
        <v>3240</v>
      </c>
    </row>
    <row r="215" customFormat="false" ht="13.5" hidden="false" customHeight="true" outlineLevel="0" collapsed="false">
      <c r="A215" s="68"/>
      <c r="B215" s="69"/>
      <c r="C215" s="5" t="s">
        <v>548</v>
      </c>
      <c r="D215" s="71"/>
      <c r="E215" s="71"/>
      <c r="F215" s="4" t="n">
        <v>24561</v>
      </c>
      <c r="G215" s="4" t="n">
        <v>12158</v>
      </c>
      <c r="H215" s="4" t="n">
        <v>9216</v>
      </c>
      <c r="I215" s="4" t="n">
        <v>110</v>
      </c>
      <c r="J215" s="4" t="n">
        <v>3077</v>
      </c>
      <c r="K215" s="99" t="n">
        <v>3519</v>
      </c>
      <c r="L215" s="99" t="n">
        <v>8342</v>
      </c>
      <c r="M215" s="99" t="n">
        <v>297</v>
      </c>
      <c r="N215" s="99" t="n">
        <v>194</v>
      </c>
      <c r="O215" s="99" t="n">
        <v>8116</v>
      </c>
      <c r="P215" s="99" t="n">
        <v>906</v>
      </c>
      <c r="Q215" s="99" t="n">
        <v>88</v>
      </c>
      <c r="R215" s="99" t="n">
        <v>7</v>
      </c>
      <c r="S215" s="99" t="n">
        <v>15</v>
      </c>
      <c r="T215" s="99" t="n">
        <v>799</v>
      </c>
      <c r="U215" s="99" t="n">
        <v>39</v>
      </c>
      <c r="V215" s="99" t="n">
        <v>2239</v>
      </c>
    </row>
    <row r="216" customFormat="false" ht="13.5" hidden="false" customHeight="true" outlineLevel="0" collapsed="false">
      <c r="A216" s="68"/>
      <c r="B216" s="69"/>
      <c r="C216" s="5" t="s">
        <v>549</v>
      </c>
      <c r="D216" s="71"/>
      <c r="E216" s="71"/>
      <c r="F216" s="73" t="n">
        <f aca="false">IFERROR((F215-F214)/F214,"")</f>
        <v>-0.0262458866907188</v>
      </c>
      <c r="G216" s="73" t="n">
        <f aca="false">IFERROR((G215-G214)/G214,"")</f>
        <v>0.0140962549003253</v>
      </c>
      <c r="H216" s="73" t="n">
        <f aca="false">IFERROR((H215-H214)/H214,"")</f>
        <v>0.0217294900221729</v>
      </c>
      <c r="I216" s="73" t="n">
        <f aca="false">IFERROR((I215-I214)/I214,"")</f>
        <v>0.122448979591837</v>
      </c>
      <c r="J216" s="73" t="n">
        <f aca="false">IFERROR((J215-J214)/J214,"")</f>
        <v>-0.25242954324587</v>
      </c>
      <c r="K216" s="73" t="n">
        <f aca="false">IFERROR((K215-K214)/K214,"")</f>
        <v>-0.018957345971564</v>
      </c>
      <c r="L216" s="73" t="n">
        <f aca="false">IFERROR((L215-L214)/L214,"")</f>
        <v>0</v>
      </c>
      <c r="M216" s="73" t="n">
        <f aca="false">IFERROR((M215-M214)/M214,"")</f>
        <v>3.95</v>
      </c>
      <c r="N216" s="39" t="n">
        <f aca="false">IFERROR((N215-N214)/N214,"")</f>
        <v>1.20454545454545</v>
      </c>
      <c r="O216" s="39" t="n">
        <f aca="false">IFERROR((O215-O214)/O214,"")</f>
        <v>0.0059494298463064</v>
      </c>
      <c r="P216" s="39" t="n">
        <f aca="false">IFERROR((P215-P214)/P214,"")</f>
        <v>0.0486111111111111</v>
      </c>
      <c r="Q216" s="73" t="n">
        <f aca="false">IFERROR((Q215-Q214)/Q214,"")</f>
        <v>0.157894736842105</v>
      </c>
      <c r="R216" s="73" t="n">
        <f aca="false">IFERROR((R215-R214)/R214,"")</f>
        <v>-0.222222222222222</v>
      </c>
      <c r="S216" s="73" t="n">
        <f aca="false">IFERROR((S215-S214)/S214,"")</f>
        <v>0.153846153846154</v>
      </c>
      <c r="T216" s="73" t="n">
        <f aca="false">IFERROR((T215-T214)/T214,"")</f>
        <v>-0.0816091954022989</v>
      </c>
      <c r="U216" s="73" t="n">
        <f aca="false">IFERROR((U215-U214)/U214,"")</f>
        <v>5.5</v>
      </c>
      <c r="V216" s="74" t="n">
        <f aca="false">IFERROR((V215-V214)/V214,"")</f>
        <v>-0.308950617283951</v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n">
        <f aca="false">IFERROR(SQRT(2*(F215-F214)^2/(F215+F214)),"")</f>
        <v>4.19592863738191</v>
      </c>
      <c r="G217" s="76" t="n">
        <f aca="false">IFERROR(SQRT(2*(G215-G214)^2/(G215+G214)),"")</f>
        <v>1.53804878650083</v>
      </c>
      <c r="H217" s="76" t="n">
        <f aca="false">IFERROR(SQRT(2*(H215-H214)^2/(H215+H214)),"")</f>
        <v>2.05260922977136</v>
      </c>
      <c r="I217" s="76" t="n">
        <f aca="false">IFERROR(SQRT(2*(I215-I214)^2/(I215+I214)),"")</f>
        <v>1.1766968108291</v>
      </c>
      <c r="J217" s="76" t="n">
        <f aca="false">IFERROR(SQRT(2*(J215-J214)^2/(J215+J214)),"")</f>
        <v>17.3250906337146</v>
      </c>
      <c r="K217" s="76" t="n">
        <f aca="false">IFERROR(SQRT(2*(K215-K214)^2/(K215+K214)),"")</f>
        <v>1.14080471891493</v>
      </c>
      <c r="L217" s="76" t="n">
        <f aca="false">IFERROR(SQRT(2*(L215-L214)^2/(L215+L214)),"")</f>
        <v>0</v>
      </c>
      <c r="M217" s="76" t="n">
        <f aca="false">IFERROR(SQRT(2*(M215-M214)^2/(M215+M214)),"")</f>
        <v>17.7390041689933</v>
      </c>
      <c r="N217" s="77" t="n">
        <f aca="false">IFERROR(SQRT(2*(N215-N214)^2/(N215+N214)),"")</f>
        <v>8.9268103633051</v>
      </c>
      <c r="O217" s="77" t="n">
        <f aca="false">IFERROR(SQRT(2*(O215-O214)^2/(O215+O214)),"")</f>
        <v>0.53359690307185</v>
      </c>
      <c r="P217" s="77" t="n">
        <f aca="false">IFERROR(SQRT(2*(P215-P214)^2/(P215+P214)),"")</f>
        <v>1.41181455545091</v>
      </c>
      <c r="Q217" s="76" t="n">
        <f aca="false">IFERROR(SQRT(2*(Q215-Q214)^2/(Q215+Q214)),"")</f>
        <v>1.32517831289816</v>
      </c>
      <c r="R217" s="76" t="n">
        <f aca="false">IFERROR(SQRT(2*(R215-R214)^2/(R215+R214)),"")</f>
        <v>0.707106781186548</v>
      </c>
      <c r="S217" s="76" t="n">
        <f aca="false">IFERROR(SQRT(2*(S215-S214)^2/(S215+S214)),"")</f>
        <v>0.534522483824849</v>
      </c>
      <c r="T217" s="76" t="n">
        <f aca="false">IFERROR(SQRT(2*(T215-T214)^2/(T215+T214)),"")</f>
        <v>2.45779229388006</v>
      </c>
      <c r="U217" s="76" t="n">
        <f aca="false">IFERROR(SQRT(2*(U215-U214)^2/(U215+U214)),"")</f>
        <v>6.95701085237043</v>
      </c>
      <c r="V217" s="78" t="n">
        <f aca="false">IFERROR(SQRT(2*(V215-V214)^2/(V215+V214)),"")</f>
        <v>19.1248670647555</v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N218" s="4"/>
      <c r="O218" s="4"/>
      <c r="P218" s="4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5" t="s">
        <v>548</v>
      </c>
      <c r="D219" s="86"/>
      <c r="E219" s="81"/>
      <c r="F219" s="5"/>
      <c r="G219" s="5"/>
      <c r="H219" s="5"/>
      <c r="I219" s="5"/>
      <c r="J219" s="5"/>
      <c r="K219" s="5"/>
      <c r="L219" s="5"/>
      <c r="M219" s="5"/>
      <c r="N219" s="4"/>
      <c r="O219" s="4"/>
      <c r="P219" s="4"/>
      <c r="Q219" s="5"/>
      <c r="R219" s="5"/>
      <c r="S219" s="5"/>
      <c r="T219" s="5"/>
      <c r="U219" s="5"/>
      <c r="V219" s="82"/>
    </row>
    <row r="220" customFormat="false" ht="13.5" hidden="false" customHeight="true" outlineLevel="0" collapsed="false">
      <c r="A220" s="68"/>
      <c r="B220" s="69"/>
      <c r="C220" s="5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N222" s="4"/>
      <c r="O222" s="4"/>
      <c r="P222" s="4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5" t="s">
        <v>548</v>
      </c>
      <c r="D223" s="86"/>
      <c r="E223" s="81"/>
      <c r="F223" s="5"/>
      <c r="G223" s="5"/>
      <c r="H223" s="5"/>
      <c r="I223" s="5"/>
      <c r="J223" s="5"/>
      <c r="K223" s="5"/>
      <c r="L223" s="5"/>
      <c r="M223" s="5"/>
      <c r="N223" s="4"/>
      <c r="O223" s="4"/>
      <c r="P223" s="4"/>
      <c r="Q223" s="5"/>
      <c r="R223" s="5"/>
      <c r="S223" s="5"/>
      <c r="T223" s="5"/>
      <c r="U223" s="5"/>
      <c r="V223" s="82"/>
    </row>
    <row r="224" customFormat="false" ht="13.5" hidden="false" customHeight="true" outlineLevel="0" collapsed="false">
      <c r="A224" s="68"/>
      <c r="B224" s="69"/>
      <c r="C224" s="5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N226" s="4"/>
      <c r="O226" s="4"/>
      <c r="P226" s="4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5" t="s">
        <v>548</v>
      </c>
      <c r="D227" s="86"/>
      <c r="E227" s="81"/>
      <c r="F227" s="5"/>
      <c r="G227" s="5"/>
      <c r="H227" s="5"/>
      <c r="I227" s="5"/>
      <c r="J227" s="5"/>
      <c r="K227" s="5"/>
      <c r="L227" s="5"/>
      <c r="M227" s="5"/>
      <c r="N227" s="4"/>
      <c r="O227" s="4"/>
      <c r="P227" s="4"/>
      <c r="Q227" s="5"/>
      <c r="R227" s="5"/>
      <c r="S227" s="5"/>
      <c r="T227" s="5"/>
      <c r="U227" s="5"/>
      <c r="V227" s="82"/>
    </row>
    <row r="228" customFormat="false" ht="13.5" hidden="false" customHeight="true" outlineLevel="0" collapsed="false">
      <c r="A228" s="68"/>
      <c r="B228" s="69"/>
      <c r="C228" s="5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N230" s="4"/>
      <c r="O230" s="4"/>
      <c r="P230" s="4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5" t="s">
        <v>548</v>
      </c>
      <c r="D231" s="86"/>
      <c r="E231" s="81"/>
      <c r="F231" s="5"/>
      <c r="G231" s="5"/>
      <c r="H231" s="5"/>
      <c r="I231" s="5"/>
      <c r="J231" s="5"/>
      <c r="K231" s="5"/>
      <c r="L231" s="5"/>
      <c r="M231" s="5"/>
      <c r="N231" s="4"/>
      <c r="O231" s="4"/>
      <c r="P231" s="4"/>
      <c r="Q231" s="5"/>
      <c r="R231" s="5"/>
      <c r="S231" s="5"/>
      <c r="T231" s="5"/>
      <c r="U231" s="5"/>
      <c r="V231" s="82"/>
    </row>
    <row r="232" customFormat="false" ht="13.5" hidden="false" customHeight="true" outlineLevel="0" collapsed="false">
      <c r="A232" s="68"/>
      <c r="B232" s="69"/>
      <c r="C232" s="5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customFormat="false" ht="13.5" hidden="false" customHeight="true" outlineLevel="0" collapsed="false">
      <c r="A235" s="68"/>
      <c r="B235" s="69"/>
      <c r="C235" s="5" t="s">
        <v>548</v>
      </c>
      <c r="D235" s="71"/>
      <c r="E235" s="71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customFormat="false" ht="13.5" hidden="false" customHeight="true" outlineLevel="0" collapsed="false">
      <c r="A236" s="68"/>
      <c r="B236" s="69"/>
      <c r="C236" s="5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N238" s="4"/>
      <c r="O238" s="4"/>
      <c r="P238" s="4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5" t="s">
        <v>548</v>
      </c>
      <c r="D239" s="86"/>
      <c r="E239" s="81"/>
      <c r="F239" s="5"/>
      <c r="G239" s="5"/>
      <c r="H239" s="5"/>
      <c r="I239" s="5"/>
      <c r="J239" s="5"/>
      <c r="K239" s="5"/>
      <c r="L239" s="5"/>
      <c r="M239" s="5"/>
      <c r="N239" s="4"/>
      <c r="O239" s="4"/>
      <c r="P239" s="4"/>
      <c r="Q239" s="5"/>
      <c r="R239" s="5"/>
      <c r="S239" s="5"/>
      <c r="T239" s="5"/>
      <c r="U239" s="5"/>
      <c r="V239" s="82"/>
    </row>
    <row r="240" customFormat="false" ht="13.5" hidden="false" customHeight="true" outlineLevel="0" collapsed="false">
      <c r="A240" s="68"/>
      <c r="B240" s="69"/>
      <c r="C240" s="5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N242" s="4"/>
      <c r="O242" s="4"/>
      <c r="P242" s="4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5" t="s">
        <v>548</v>
      </c>
      <c r="D243" s="86"/>
      <c r="E243" s="81"/>
      <c r="F243" s="5"/>
      <c r="G243" s="5"/>
      <c r="H243" s="5"/>
      <c r="I243" s="5"/>
      <c r="J243" s="5"/>
      <c r="K243" s="5"/>
      <c r="L243" s="5"/>
      <c r="M243" s="5"/>
      <c r="N243" s="4"/>
      <c r="O243" s="4"/>
      <c r="P243" s="4"/>
      <c r="Q243" s="5"/>
      <c r="R243" s="5"/>
      <c r="S243" s="5"/>
      <c r="T243" s="5"/>
      <c r="U243" s="5"/>
      <c r="V243" s="82"/>
    </row>
    <row r="244" customFormat="false" ht="13.5" hidden="false" customHeight="true" outlineLevel="0" collapsed="false">
      <c r="A244" s="68"/>
      <c r="B244" s="69"/>
      <c r="C244" s="5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N246" s="4"/>
      <c r="O246" s="4"/>
      <c r="P246" s="4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5" t="s">
        <v>548</v>
      </c>
      <c r="D247" s="86"/>
      <c r="E247" s="81"/>
      <c r="F247" s="5"/>
      <c r="G247" s="5"/>
      <c r="H247" s="5"/>
      <c r="I247" s="5"/>
      <c r="J247" s="5"/>
      <c r="K247" s="5"/>
      <c r="L247" s="5"/>
      <c r="M247" s="5"/>
      <c r="N247" s="4"/>
      <c r="O247" s="4"/>
      <c r="P247" s="4"/>
      <c r="Q247" s="5"/>
      <c r="R247" s="5"/>
      <c r="S247" s="5"/>
      <c r="T247" s="5"/>
      <c r="U247" s="5"/>
      <c r="V247" s="82"/>
    </row>
    <row r="248" customFormat="false" ht="13.5" hidden="false" customHeight="true" outlineLevel="0" collapsed="false">
      <c r="A248" s="68"/>
      <c r="B248" s="69"/>
      <c r="C248" s="5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customFormat="false" ht="13.5" hidden="false" customHeight="true" outlineLevel="0" collapsed="false">
      <c r="A251" s="68"/>
      <c r="B251" s="69"/>
      <c r="C251" s="5" t="s">
        <v>548</v>
      </c>
      <c r="D251" s="71"/>
      <c r="E251" s="71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customFormat="false" ht="13.5" hidden="false" customHeight="true" outlineLevel="0" collapsed="false">
      <c r="A252" s="68"/>
      <c r="B252" s="69"/>
      <c r="C252" s="5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customFormat="false" ht="13.5" hidden="false" customHeight="true" outlineLevel="0" collapsed="false">
      <c r="A255" s="68"/>
      <c r="B255" s="69"/>
      <c r="C255" s="5" t="s">
        <v>548</v>
      </c>
      <c r="D255" s="71"/>
      <c r="E255" s="71"/>
      <c r="F255" s="4"/>
      <c r="G255" s="4"/>
      <c r="H255" s="4"/>
      <c r="I255" s="4"/>
      <c r="J255" s="4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5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</row>
    <row r="259" customFormat="false" ht="13.5" hidden="false" customHeight="true" outlineLevel="0" collapsed="false">
      <c r="A259" s="68"/>
      <c r="B259" s="69"/>
      <c r="C259" s="5" t="s">
        <v>548</v>
      </c>
      <c r="D259" s="71"/>
      <c r="E259" s="71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</row>
    <row r="260" customFormat="false" ht="13.5" hidden="false" customHeight="true" outlineLevel="0" collapsed="false">
      <c r="A260" s="68"/>
      <c r="B260" s="69"/>
      <c r="C260" s="5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</row>
    <row r="263" customFormat="false" ht="13.5" hidden="false" customHeight="true" outlineLevel="0" collapsed="false">
      <c r="A263" s="68"/>
      <c r="B263" s="69"/>
      <c r="C263" s="5" t="s">
        <v>548</v>
      </c>
      <c r="D263" s="71"/>
      <c r="E263" s="71"/>
      <c r="F263" s="4"/>
      <c r="G263" s="4"/>
      <c r="H263" s="4"/>
      <c r="I263" s="4"/>
      <c r="J263" s="4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5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558</v>
      </c>
      <c r="D266" s="71" t="n">
        <v>45764</v>
      </c>
      <c r="E266" s="81" t="s">
        <v>560</v>
      </c>
      <c r="F266" s="79" t="n">
        <v>15289</v>
      </c>
      <c r="G266" s="79" t="n">
        <v>2289</v>
      </c>
      <c r="H266" s="79" t="n">
        <v>5908</v>
      </c>
      <c r="I266" s="79" t="n">
        <v>3029</v>
      </c>
      <c r="J266" s="79" t="n">
        <v>4063</v>
      </c>
      <c r="K266" s="96" t="n">
        <v>48</v>
      </c>
      <c r="L266" s="96" t="n">
        <v>1990</v>
      </c>
      <c r="M266" s="96" t="n">
        <v>251</v>
      </c>
      <c r="N266" s="96" t="n">
        <v>1377</v>
      </c>
      <c r="O266" s="96" t="n">
        <v>2038</v>
      </c>
      <c r="P266" s="96" t="n">
        <v>2493</v>
      </c>
      <c r="Q266" s="96" t="n">
        <v>247</v>
      </c>
      <c r="R266" s="96" t="n">
        <v>1057</v>
      </c>
      <c r="S266" s="96" t="n">
        <v>1725</v>
      </c>
      <c r="T266" s="96" t="n">
        <v>2928</v>
      </c>
      <c r="U266" s="96" t="n">
        <v>1076</v>
      </c>
      <c r="V266" s="96" t="n">
        <v>59</v>
      </c>
    </row>
    <row r="267" customFormat="false" ht="13.5" hidden="false" customHeight="true" outlineLevel="0" collapsed="false">
      <c r="A267" s="68"/>
      <c r="B267" s="69"/>
      <c r="C267" s="5" t="s">
        <v>548</v>
      </c>
      <c r="D267" s="71"/>
      <c r="E267" s="71"/>
      <c r="F267" s="5" t="n">
        <v>11785</v>
      </c>
      <c r="G267" s="5" t="n">
        <v>1854</v>
      </c>
      <c r="H267" s="5" t="n">
        <v>3040</v>
      </c>
      <c r="I267" s="5" t="n">
        <v>2973</v>
      </c>
      <c r="J267" s="5" t="n">
        <v>3918</v>
      </c>
      <c r="K267" s="99" t="n">
        <v>52</v>
      </c>
      <c r="L267" s="99" t="n">
        <v>1802</v>
      </c>
      <c r="M267" s="100" t="n">
        <f aca="false">SUM(M263:M266)</f>
        <v>251</v>
      </c>
      <c r="N267" s="99" t="n">
        <v>1227</v>
      </c>
      <c r="O267" s="99" t="n">
        <v>1813</v>
      </c>
      <c r="P267" s="100" t="n">
        <f aca="false">SUM(P263:P266)</f>
        <v>2493</v>
      </c>
      <c r="Q267" s="99" t="n">
        <v>262</v>
      </c>
      <c r="R267" s="99" t="n">
        <v>995</v>
      </c>
      <c r="S267" s="99" t="n">
        <v>1716</v>
      </c>
      <c r="T267" s="99" t="n">
        <v>2828</v>
      </c>
      <c r="U267" s="99" t="n">
        <v>1090</v>
      </c>
      <c r="V267" s="100" t="n">
        <f aca="false">SUM(V263:V266)</f>
        <v>59</v>
      </c>
    </row>
    <row r="268" customFormat="false" ht="13.5" hidden="false" customHeight="true" outlineLevel="0" collapsed="false">
      <c r="A268" s="68"/>
      <c r="B268" s="69"/>
      <c r="C268" s="5" t="s">
        <v>549</v>
      </c>
      <c r="D268" s="71"/>
      <c r="E268" s="71"/>
      <c r="F268" s="73" t="n">
        <f aca="false">IFERROR((F267-F266)/F266,"")</f>
        <v>-0.229184380927464</v>
      </c>
      <c r="G268" s="73" t="n">
        <f aca="false">IFERROR((G267-G266)/G266,"")</f>
        <v>-0.190039318479685</v>
      </c>
      <c r="H268" s="73" t="n">
        <f aca="false">IFERROR((H267-H266)/H266,"")</f>
        <v>-0.485443466486121</v>
      </c>
      <c r="I268" s="73" t="n">
        <f aca="false">IFERROR((I267-I266)/I266,"")</f>
        <v>-0.0184879498184219</v>
      </c>
      <c r="J268" s="73" t="n">
        <f aca="false">IFERROR((J267-J266)/J266,"")</f>
        <v>-0.0356879153334974</v>
      </c>
      <c r="K268" s="73" t="n">
        <f aca="false">IFERROR((K267-K266)/K266,"")</f>
        <v>0.0833333333333333</v>
      </c>
      <c r="L268" s="73" t="n">
        <f aca="false">IFERROR((L267-L266)/L266,"")</f>
        <v>-0.0944723618090452</v>
      </c>
      <c r="M268" s="73" t="n">
        <f aca="false">IFERROR((M267-M266)/M266,"")</f>
        <v>0</v>
      </c>
      <c r="N268" s="39" t="n">
        <f aca="false">IFERROR((N267-N266)/N266,"")</f>
        <v>-0.108932461873638</v>
      </c>
      <c r="O268" s="39" t="n">
        <f aca="false">IFERROR((O267-O266)/O266,"")</f>
        <v>-0.110402355250245</v>
      </c>
      <c r="P268" s="39" t="n">
        <f aca="false">IFERROR((P267-P266)/P266,"")</f>
        <v>0</v>
      </c>
      <c r="Q268" s="73" t="n">
        <f aca="false">IFERROR((Q267-Q266)/Q266,"")</f>
        <v>0.0607287449392713</v>
      </c>
      <c r="R268" s="73" t="n">
        <f aca="false">IFERROR((R267-R266)/R266,"")</f>
        <v>-0.0586565752128666</v>
      </c>
      <c r="S268" s="73" t="n">
        <f aca="false">IFERROR((S267-S266)/S266,"")</f>
        <v>-0.00521739130434783</v>
      </c>
      <c r="T268" s="73" t="n">
        <f aca="false">IFERROR((T267-T266)/T266,"")</f>
        <v>-0.0341530054644809</v>
      </c>
      <c r="U268" s="73" t="n">
        <f aca="false">IFERROR((U267-U266)/U266,"")</f>
        <v>0.0130111524163569</v>
      </c>
      <c r="V268" s="74" t="n">
        <f aca="false">IFERROR((V267-V266)/V266,"")</f>
        <v>0</v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71"/>
      <c r="E269" s="71"/>
      <c r="F269" s="76" t="n">
        <f aca="false">IFERROR(SQRT(2*(F267-F266)^2/(F267+F266)),"")</f>
        <v>30.1163879560734</v>
      </c>
      <c r="G269" s="76" t="n">
        <f aca="false">IFERROR(SQRT(2*(G267-G266)^2/(G267+G266)),"")</f>
        <v>9.55755460924064</v>
      </c>
      <c r="H269" s="76" t="n">
        <f aca="false">IFERROR(SQRT(2*(H267-H266)^2/(H267+H266)),"")</f>
        <v>42.8776679888161</v>
      </c>
      <c r="I269" s="76" t="n">
        <f aca="false">IFERROR(SQRT(2*(I267-I266)^2/(I267+I266)),"")</f>
        <v>1.02224508069168</v>
      </c>
      <c r="J269" s="76" t="n">
        <f aca="false">IFERROR(SQRT(2*(J267-J266)^2/(J267+J266)),"")</f>
        <v>2.29537868615792</v>
      </c>
      <c r="K269" s="76" t="n">
        <f aca="false">IFERROR(SQRT(2*(K267-K266)^2/(K267+K266)),"")</f>
        <v>0.565685424949238</v>
      </c>
      <c r="L269" s="76" t="n">
        <f aca="false">IFERROR(SQRT(2*(L267-L266)^2/(L267+L266)),"")</f>
        <v>4.31756299444148</v>
      </c>
      <c r="M269" s="76" t="n">
        <f aca="false">IFERROR(SQRT(2*(M267-M266)^2/(M267+M266)),"")</f>
        <v>0</v>
      </c>
      <c r="N269" s="83" t="n">
        <f aca="false">IFERROR(SQRT(2*(N267-N266)^2/(N267+N266)),"")</f>
        <v>4.1570549660527</v>
      </c>
      <c r="O269" s="83" t="n">
        <f aca="false">IFERROR(SQRT(2*(O267-O266)^2/(O267+O266)),"")</f>
        <v>5.12756006702763</v>
      </c>
      <c r="P269" s="83" t="n">
        <f aca="false">IFERROR(SQRT(2*(P267-P266)^2/(P267+P266)),"")</f>
        <v>0</v>
      </c>
      <c r="Q269" s="76" t="n">
        <f aca="false">IFERROR(SQRT(2*(Q267-Q266)^2/(Q267+Q266)),"")</f>
        <v>0.940258711210834</v>
      </c>
      <c r="R269" s="76" t="n">
        <f aca="false">IFERROR(SQRT(2*(R267-R266)^2/(R267+R266)),"")</f>
        <v>1.93561067726883</v>
      </c>
      <c r="S269" s="76" t="n">
        <f aca="false">IFERROR(SQRT(2*(S267-S266)^2/(S267+S266)),"")</f>
        <v>0.216977734806865</v>
      </c>
      <c r="T269" s="76" t="n">
        <f aca="false">IFERROR(SQRT(2*(T267-T266)^2/(T267+T266)),"")</f>
        <v>1.8640373288397</v>
      </c>
      <c r="U269" s="76" t="n">
        <f aca="false">IFERROR(SQRT(2*(U267-U266)^2/(U267+U266)),"")</f>
        <v>0.425415987823935</v>
      </c>
      <c r="V269" s="78" t="n">
        <f aca="false">IFERROR(SQRT(2*(V267-V266)^2/(V267+V266)),"")</f>
        <v>0</v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N270" s="4"/>
      <c r="O270" s="4"/>
      <c r="P270" s="4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5" t="s">
        <v>548</v>
      </c>
      <c r="D271" s="86"/>
      <c r="E271" s="81"/>
      <c r="F271" s="5"/>
      <c r="G271" s="5"/>
      <c r="H271" s="5"/>
      <c r="I271" s="5"/>
      <c r="J271" s="5"/>
      <c r="K271" s="5"/>
      <c r="L271" s="5"/>
      <c r="M271" s="5"/>
      <c r="N271" s="4"/>
      <c r="O271" s="4"/>
      <c r="P271" s="4"/>
      <c r="Q271" s="5"/>
      <c r="R271" s="5"/>
      <c r="S271" s="5"/>
      <c r="T271" s="5"/>
      <c r="U271" s="5"/>
      <c r="V271" s="82"/>
    </row>
    <row r="272" customFormat="false" ht="13.5" hidden="false" customHeight="true" outlineLevel="0" collapsed="false">
      <c r="A272" s="68"/>
      <c r="B272" s="69"/>
      <c r="C272" s="5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N274" s="4"/>
      <c r="O274" s="4"/>
      <c r="P274" s="4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5" t="s">
        <v>548</v>
      </c>
      <c r="D275" s="86"/>
      <c r="E275" s="81"/>
      <c r="F275" s="5"/>
      <c r="G275" s="5"/>
      <c r="H275" s="5"/>
      <c r="I275" s="5"/>
      <c r="J275" s="5"/>
      <c r="K275" s="5"/>
      <c r="L275" s="5"/>
      <c r="M275" s="5"/>
      <c r="N275" s="4"/>
      <c r="O275" s="4"/>
      <c r="P275" s="4"/>
      <c r="Q275" s="5"/>
      <c r="R275" s="5"/>
      <c r="S275" s="5"/>
      <c r="T275" s="5"/>
      <c r="U275" s="5"/>
      <c r="V275" s="82"/>
    </row>
    <row r="276" customFormat="false" ht="13.5" hidden="false" customHeight="true" outlineLevel="0" collapsed="false">
      <c r="A276" s="68"/>
      <c r="B276" s="69"/>
      <c r="C276" s="5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N278" s="4"/>
      <c r="O278" s="4"/>
      <c r="P278" s="4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5" t="s">
        <v>548</v>
      </c>
      <c r="D279" s="86"/>
      <c r="E279" s="81"/>
      <c r="F279" s="5"/>
      <c r="G279" s="5"/>
      <c r="H279" s="5"/>
      <c r="I279" s="5"/>
      <c r="J279" s="5"/>
      <c r="K279" s="5"/>
      <c r="L279" s="5"/>
      <c r="M279" s="5"/>
      <c r="N279" s="4"/>
      <c r="O279" s="4"/>
      <c r="P279" s="4"/>
      <c r="Q279" s="5"/>
      <c r="R279" s="5"/>
      <c r="S279" s="5"/>
      <c r="T279" s="5"/>
      <c r="U279" s="5"/>
      <c r="V279" s="82"/>
    </row>
    <row r="280" customFormat="false" ht="13.5" hidden="false" customHeight="true" outlineLevel="0" collapsed="false">
      <c r="A280" s="68"/>
      <c r="B280" s="69"/>
      <c r="C280" s="5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N282" s="4"/>
      <c r="O282" s="4"/>
      <c r="P282" s="4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5" t="s">
        <v>548</v>
      </c>
      <c r="D283" s="86"/>
      <c r="E283" s="81"/>
      <c r="F283" s="5"/>
      <c r="G283" s="5"/>
      <c r="H283" s="5"/>
      <c r="I283" s="5"/>
      <c r="J283" s="5"/>
      <c r="K283" s="5"/>
      <c r="L283" s="5"/>
      <c r="M283" s="5"/>
      <c r="N283" s="4"/>
      <c r="O283" s="4"/>
      <c r="P283" s="4"/>
      <c r="Q283" s="5"/>
      <c r="R283" s="5"/>
      <c r="S283" s="5"/>
      <c r="T283" s="5"/>
      <c r="U283" s="5"/>
      <c r="V283" s="82"/>
    </row>
    <row r="284" customFormat="false" ht="13.5" hidden="false" customHeight="true" outlineLevel="0" collapsed="false">
      <c r="A284" s="68"/>
      <c r="B284" s="69"/>
      <c r="C284" s="5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N286" s="4"/>
      <c r="O286" s="4"/>
      <c r="P286" s="4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5" t="s">
        <v>548</v>
      </c>
      <c r="D287" s="86"/>
      <c r="E287" s="81"/>
      <c r="F287" s="5"/>
      <c r="G287" s="5"/>
      <c r="H287" s="5"/>
      <c r="I287" s="5"/>
      <c r="J287" s="5"/>
      <c r="K287" s="5"/>
      <c r="L287" s="5"/>
      <c r="M287" s="5"/>
      <c r="N287" s="4"/>
      <c r="O287" s="4"/>
      <c r="P287" s="4"/>
      <c r="Q287" s="5"/>
      <c r="R287" s="5"/>
      <c r="S287" s="5"/>
      <c r="T287" s="5"/>
      <c r="U287" s="5"/>
      <c r="V287" s="82"/>
    </row>
    <row r="288" customFormat="false" ht="13.5" hidden="false" customHeight="true" outlineLevel="0" collapsed="false">
      <c r="A288" s="68"/>
      <c r="B288" s="69"/>
      <c r="C288" s="5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customFormat="false" ht="13.5" hidden="false" customHeight="true" outlineLevel="0" collapsed="false">
      <c r="A291" s="68"/>
      <c r="B291" s="69"/>
      <c r="C291" s="5" t="s">
        <v>548</v>
      </c>
      <c r="D291" s="71"/>
      <c r="E291" s="71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customFormat="false" ht="13.5" hidden="false" customHeight="true" outlineLevel="0" collapsed="false">
      <c r="A292" s="68"/>
      <c r="B292" s="69"/>
      <c r="C292" s="5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customFormat="false" ht="13.5" hidden="false" customHeight="true" outlineLevel="0" collapsed="false">
      <c r="A295" s="68"/>
      <c r="B295" s="69"/>
      <c r="C295" s="5" t="s">
        <v>548</v>
      </c>
      <c r="D295" s="71"/>
      <c r="E295" s="71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customFormat="false" ht="13.5" hidden="false" customHeight="true" outlineLevel="0" collapsed="false">
      <c r="A296" s="68"/>
      <c r="B296" s="69"/>
      <c r="C296" s="5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customFormat="false" ht="13.5" hidden="false" customHeight="true" outlineLevel="0" collapsed="false">
      <c r="A299" s="68"/>
      <c r="B299" s="69"/>
      <c r="C299" s="5" t="s">
        <v>548</v>
      </c>
      <c r="D299" s="71"/>
      <c r="E299" s="71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customFormat="false" ht="13.5" hidden="false" customHeight="true" outlineLevel="0" collapsed="false">
      <c r="A300" s="68"/>
      <c r="B300" s="69"/>
      <c r="C300" s="5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customFormat="false" ht="13.5" hidden="false" customHeight="true" outlineLevel="0" collapsed="false">
      <c r="A303" s="68"/>
      <c r="B303" s="69"/>
      <c r="C303" s="5" t="s">
        <v>548</v>
      </c>
      <c r="D303" s="71"/>
      <c r="E303" s="71"/>
      <c r="F303" s="4"/>
      <c r="G303" s="4"/>
      <c r="H303" s="4"/>
      <c r="I303" s="4"/>
      <c r="J303" s="4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5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N306" s="4"/>
      <c r="O306" s="4"/>
      <c r="P306" s="4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5" t="s">
        <v>548</v>
      </c>
      <c r="D307" s="86"/>
      <c r="E307" s="81"/>
      <c r="F307" s="5"/>
      <c r="G307" s="5"/>
      <c r="H307" s="5"/>
      <c r="I307" s="5"/>
      <c r="J307" s="5"/>
      <c r="K307" s="5"/>
      <c r="L307" s="5"/>
      <c r="M307" s="5"/>
      <c r="N307" s="4"/>
      <c r="O307" s="4"/>
      <c r="P307" s="4"/>
      <c r="Q307" s="5"/>
      <c r="R307" s="5"/>
      <c r="S307" s="5"/>
      <c r="T307" s="5"/>
      <c r="U307" s="5"/>
      <c r="V307" s="82"/>
    </row>
    <row r="308" customFormat="false" ht="13.5" hidden="false" customHeight="true" outlineLevel="0" collapsed="false">
      <c r="A308" s="68"/>
      <c r="B308" s="69"/>
      <c r="C308" s="5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N310" s="4"/>
      <c r="O310" s="4"/>
      <c r="P310" s="4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5" t="s">
        <v>548</v>
      </c>
      <c r="D311" s="86"/>
      <c r="E311" s="81"/>
      <c r="F311" s="5"/>
      <c r="G311" s="5"/>
      <c r="H311" s="5"/>
      <c r="I311" s="5"/>
      <c r="J311" s="5"/>
      <c r="K311" s="5"/>
      <c r="L311" s="5"/>
      <c r="M311" s="5"/>
      <c r="N311" s="4"/>
      <c r="O311" s="4"/>
      <c r="P311" s="4"/>
      <c r="Q311" s="5"/>
      <c r="R311" s="5"/>
      <c r="S311" s="5"/>
      <c r="T311" s="5"/>
      <c r="U311" s="5"/>
      <c r="V311" s="82"/>
    </row>
    <row r="312" customFormat="false" ht="13.5" hidden="false" customHeight="true" outlineLevel="0" collapsed="false">
      <c r="A312" s="68"/>
      <c r="B312" s="69"/>
      <c r="C312" s="5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</row>
    <row r="315" customFormat="false" ht="13.5" hidden="false" customHeight="true" outlineLevel="0" collapsed="false">
      <c r="A315" s="68"/>
      <c r="B315" s="69"/>
      <c r="C315" s="5" t="s">
        <v>548</v>
      </c>
      <c r="D315" s="71"/>
      <c r="E315" s="71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</row>
    <row r="316" customFormat="false" ht="13.5" hidden="false" customHeight="true" outlineLevel="0" collapsed="false">
      <c r="A316" s="68"/>
      <c r="B316" s="69"/>
      <c r="C316" s="5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N318" s="4"/>
      <c r="O318" s="4"/>
      <c r="P318" s="4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5" t="s">
        <v>548</v>
      </c>
      <c r="D319" s="86"/>
      <c r="E319" s="81"/>
      <c r="F319" s="5"/>
      <c r="G319" s="5"/>
      <c r="H319" s="5"/>
      <c r="I319" s="5"/>
      <c r="J319" s="5"/>
      <c r="K319" s="5"/>
      <c r="L319" s="5"/>
      <c r="M319" s="5"/>
      <c r="N319" s="4"/>
      <c r="O319" s="4"/>
      <c r="P319" s="4"/>
      <c r="Q319" s="5"/>
      <c r="R319" s="5"/>
      <c r="S319" s="5"/>
      <c r="T319" s="5"/>
      <c r="U319" s="5"/>
      <c r="V319" s="82"/>
    </row>
    <row r="320" customFormat="false" ht="13.5" hidden="false" customHeight="true" outlineLevel="0" collapsed="false">
      <c r="A320" s="68"/>
      <c r="B320" s="69"/>
      <c r="C320" s="5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N322" s="4"/>
      <c r="O322" s="4"/>
      <c r="P322" s="4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5" t="s">
        <v>548</v>
      </c>
      <c r="D323" s="86"/>
      <c r="E323" s="81"/>
      <c r="F323" s="5"/>
      <c r="G323" s="5"/>
      <c r="H323" s="5"/>
      <c r="I323" s="5"/>
      <c r="J323" s="5"/>
      <c r="K323" s="5"/>
      <c r="L323" s="5"/>
      <c r="M323" s="5"/>
      <c r="N323" s="4"/>
      <c r="O323" s="4"/>
      <c r="P323" s="4"/>
      <c r="Q323" s="5"/>
      <c r="R323" s="5"/>
      <c r="S323" s="5"/>
      <c r="T323" s="5"/>
      <c r="U323" s="5"/>
      <c r="V323" s="82"/>
    </row>
    <row r="324" customFormat="false" ht="13.5" hidden="false" customHeight="true" outlineLevel="0" collapsed="false">
      <c r="A324" s="68"/>
      <c r="B324" s="69"/>
      <c r="C324" s="5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N326" s="4"/>
      <c r="O326" s="4"/>
      <c r="P326" s="4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5" t="s">
        <v>548</v>
      </c>
      <c r="D327" s="86"/>
      <c r="E327" s="81"/>
      <c r="F327" s="5"/>
      <c r="G327" s="5"/>
      <c r="H327" s="5"/>
      <c r="I327" s="5"/>
      <c r="J327" s="5"/>
      <c r="K327" s="5"/>
      <c r="L327" s="5"/>
      <c r="M327" s="5"/>
      <c r="N327" s="4"/>
      <c r="O327" s="4"/>
      <c r="P327" s="4"/>
      <c r="Q327" s="5"/>
      <c r="R327" s="5"/>
      <c r="S327" s="5"/>
      <c r="T327" s="5"/>
      <c r="U327" s="5"/>
      <c r="V327" s="82"/>
    </row>
    <row r="328" customFormat="false" ht="13.5" hidden="false" customHeight="true" outlineLevel="0" collapsed="false">
      <c r="A328" s="68"/>
      <c r="B328" s="69"/>
      <c r="C328" s="5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</row>
    <row r="331" customFormat="false" ht="13.5" hidden="false" customHeight="true" outlineLevel="0" collapsed="false">
      <c r="A331" s="68"/>
      <c r="B331" s="69"/>
      <c r="C331" s="5" t="s">
        <v>548</v>
      </c>
      <c r="D331" s="71"/>
      <c r="E331" s="71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</row>
    <row r="332" customFormat="false" ht="13.5" hidden="false" customHeight="true" outlineLevel="0" collapsed="false">
      <c r="A332" s="68"/>
      <c r="B332" s="69"/>
      <c r="C332" s="5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N334" s="4"/>
      <c r="O334" s="4"/>
      <c r="P334" s="4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5" t="s">
        <v>548</v>
      </c>
      <c r="D335" s="86"/>
      <c r="E335" s="81"/>
      <c r="F335" s="5"/>
      <c r="G335" s="5"/>
      <c r="H335" s="5"/>
      <c r="I335" s="5"/>
      <c r="J335" s="5"/>
      <c r="K335" s="5"/>
      <c r="L335" s="5"/>
      <c r="M335" s="5"/>
      <c r="N335" s="4"/>
      <c r="O335" s="4"/>
      <c r="P335" s="4"/>
      <c r="Q335" s="5"/>
      <c r="R335" s="5"/>
      <c r="S335" s="5"/>
      <c r="T335" s="5"/>
      <c r="U335" s="5"/>
      <c r="V335" s="82"/>
    </row>
    <row r="336" customFormat="false" ht="13.5" hidden="false" customHeight="true" outlineLevel="0" collapsed="false">
      <c r="A336" s="68"/>
      <c r="B336" s="69"/>
      <c r="C336" s="5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N338" s="4"/>
      <c r="O338" s="4"/>
      <c r="P338" s="4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5" t="s">
        <v>548</v>
      </c>
      <c r="D339" s="86"/>
      <c r="E339" s="81"/>
      <c r="F339" s="5"/>
      <c r="G339" s="5"/>
      <c r="H339" s="5"/>
      <c r="I339" s="5"/>
      <c r="J339" s="5"/>
      <c r="K339" s="5"/>
      <c r="L339" s="5"/>
      <c r="M339" s="5"/>
      <c r="N339" s="4"/>
      <c r="O339" s="4"/>
      <c r="P339" s="4"/>
      <c r="Q339" s="5"/>
      <c r="R339" s="5"/>
      <c r="S339" s="5"/>
      <c r="T339" s="5"/>
      <c r="U339" s="5"/>
      <c r="V339" s="82"/>
    </row>
    <row r="340" customFormat="false" ht="13.5" hidden="false" customHeight="true" outlineLevel="0" collapsed="false">
      <c r="A340" s="68"/>
      <c r="B340" s="69"/>
      <c r="C340" s="5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N342" s="4"/>
      <c r="O342" s="4"/>
      <c r="P342" s="4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5" t="s">
        <v>548</v>
      </c>
      <c r="D343" s="86"/>
      <c r="E343" s="81"/>
      <c r="F343" s="5"/>
      <c r="G343" s="5"/>
      <c r="H343" s="5"/>
      <c r="I343" s="5"/>
      <c r="J343" s="5"/>
      <c r="K343" s="5"/>
      <c r="L343" s="5"/>
      <c r="M343" s="5"/>
      <c r="N343" s="4"/>
      <c r="O343" s="4"/>
      <c r="P343" s="4"/>
      <c r="Q343" s="5"/>
      <c r="R343" s="5"/>
      <c r="S343" s="5"/>
      <c r="T343" s="5"/>
      <c r="U343" s="5"/>
      <c r="V343" s="82"/>
    </row>
    <row r="344" customFormat="false" ht="13.5" hidden="false" customHeight="true" outlineLevel="0" collapsed="false">
      <c r="A344" s="68"/>
      <c r="B344" s="69"/>
      <c r="C344" s="5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</row>
    <row r="347" customFormat="false" ht="13.5" hidden="false" customHeight="true" outlineLevel="0" collapsed="false">
      <c r="A347" s="68"/>
      <c r="B347" s="69"/>
      <c r="C347" s="5" t="s">
        <v>548</v>
      </c>
      <c r="D347" s="71"/>
      <c r="E347" s="71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</row>
    <row r="348" customFormat="false" ht="13.5" hidden="false" customHeight="true" outlineLevel="0" collapsed="false">
      <c r="A348" s="68"/>
      <c r="B348" s="69"/>
      <c r="C348" s="5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N350" s="4"/>
      <c r="O350" s="4"/>
      <c r="P350" s="4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5" t="s">
        <v>548</v>
      </c>
      <c r="D351" s="81"/>
      <c r="E351" s="81"/>
      <c r="F351" s="5"/>
      <c r="G351" s="5"/>
      <c r="H351" s="5"/>
      <c r="I351" s="5"/>
      <c r="J351" s="5"/>
      <c r="K351" s="5"/>
      <c r="L351" s="5"/>
      <c r="M351" s="5"/>
      <c r="N351" s="4"/>
      <c r="O351" s="4"/>
      <c r="P351" s="4"/>
      <c r="Q351" s="5"/>
      <c r="R351" s="5"/>
      <c r="S351" s="5"/>
      <c r="T351" s="5"/>
      <c r="U351" s="5"/>
      <c r="V351" s="82"/>
    </row>
    <row r="352" customFormat="false" ht="13.5" hidden="false" customHeight="true" outlineLevel="0" collapsed="false">
      <c r="A352" s="68"/>
      <c r="B352" s="69"/>
      <c r="C352" s="5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N354" s="4"/>
      <c r="O354" s="4"/>
      <c r="P354" s="4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5" t="s">
        <v>548</v>
      </c>
      <c r="D355" s="86"/>
      <c r="E355" s="81"/>
      <c r="F355" s="5"/>
      <c r="G355" s="5"/>
      <c r="H355" s="5"/>
      <c r="I355" s="5"/>
      <c r="J355" s="5"/>
      <c r="K355" s="5"/>
      <c r="L355" s="5"/>
      <c r="M355" s="5"/>
      <c r="N355" s="4"/>
      <c r="O355" s="4"/>
      <c r="P355" s="4"/>
      <c r="Q355" s="5"/>
      <c r="R355" s="5"/>
      <c r="S355" s="5"/>
      <c r="T355" s="5"/>
      <c r="U355" s="5"/>
      <c r="V355" s="82"/>
    </row>
    <row r="356" customFormat="false" ht="13.5" hidden="false" customHeight="true" outlineLevel="0" collapsed="false">
      <c r="A356" s="68"/>
      <c r="B356" s="69"/>
      <c r="C356" s="5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N358" s="4"/>
      <c r="O358" s="4"/>
      <c r="P358" s="4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5" t="s">
        <v>548</v>
      </c>
      <c r="D359" s="86"/>
      <c r="E359" s="81"/>
      <c r="F359" s="5"/>
      <c r="G359" s="5"/>
      <c r="H359" s="5"/>
      <c r="I359" s="5"/>
      <c r="J359" s="5"/>
      <c r="K359" s="5"/>
      <c r="L359" s="5"/>
      <c r="M359" s="5"/>
      <c r="N359" s="4"/>
      <c r="O359" s="4"/>
      <c r="P359" s="4"/>
      <c r="Q359" s="5"/>
      <c r="R359" s="5"/>
      <c r="S359" s="5"/>
      <c r="T359" s="5"/>
      <c r="U359" s="5"/>
      <c r="V359" s="82"/>
    </row>
    <row r="360" customFormat="false" ht="13.5" hidden="false" customHeight="true" outlineLevel="0" collapsed="false">
      <c r="A360" s="68"/>
      <c r="B360" s="69"/>
      <c r="C360" s="5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N362" s="4"/>
      <c r="O362" s="4"/>
      <c r="P362" s="4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5" t="s">
        <v>548</v>
      </c>
      <c r="D363" s="86"/>
      <c r="E363" s="81"/>
      <c r="F363" s="5"/>
      <c r="G363" s="5"/>
      <c r="H363" s="5"/>
      <c r="I363" s="5"/>
      <c r="J363" s="5"/>
      <c r="K363" s="5"/>
      <c r="L363" s="5"/>
      <c r="M363" s="5"/>
      <c r="N363" s="4"/>
      <c r="O363" s="4"/>
      <c r="P363" s="4"/>
      <c r="Q363" s="5"/>
      <c r="R363" s="5"/>
      <c r="S363" s="5"/>
      <c r="T363" s="5"/>
      <c r="U363" s="5"/>
      <c r="V363" s="82"/>
    </row>
    <row r="364" customFormat="false" ht="13.5" hidden="false" customHeight="true" outlineLevel="0" collapsed="false">
      <c r="A364" s="68"/>
      <c r="B364" s="69"/>
      <c r="C364" s="5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558</v>
      </c>
      <c r="D366" s="71" t="n">
        <v>45764</v>
      </c>
      <c r="E366" s="72" t="s">
        <v>563</v>
      </c>
      <c r="F366" s="4" t="n">
        <v>4207</v>
      </c>
      <c r="G366" s="4" t="n">
        <v>172</v>
      </c>
      <c r="H366" s="4" t="n">
        <v>269</v>
      </c>
      <c r="I366" s="4" t="n">
        <v>1774</v>
      </c>
      <c r="J366" s="4" t="n">
        <v>1992</v>
      </c>
      <c r="K366" s="101" t="n">
        <v>101</v>
      </c>
      <c r="L366" s="101" t="n">
        <v>2</v>
      </c>
      <c r="M366" s="101" t="n">
        <v>69</v>
      </c>
      <c r="N366" s="101" t="n">
        <v>76</v>
      </c>
      <c r="O366" s="101" t="n">
        <v>3</v>
      </c>
      <c r="P366" s="101" t="n">
        <v>190</v>
      </c>
      <c r="Q366" s="101" t="n">
        <v>47</v>
      </c>
      <c r="R366" s="101" t="n">
        <v>1648</v>
      </c>
      <c r="S366" s="101" t="n">
        <v>79</v>
      </c>
      <c r="T366" s="101" t="n">
        <v>153</v>
      </c>
      <c r="U366" s="101" t="n">
        <v>1722</v>
      </c>
      <c r="V366" s="101" t="n">
        <v>117</v>
      </c>
    </row>
    <row r="367" customFormat="false" ht="13.5" hidden="false" customHeight="true" outlineLevel="0" collapsed="false">
      <c r="A367" s="68"/>
      <c r="B367" s="69"/>
      <c r="C367" s="5" t="s">
        <v>548</v>
      </c>
      <c r="D367" s="71"/>
      <c r="E367" s="71"/>
      <c r="F367" s="4" t="n">
        <v>4274</v>
      </c>
      <c r="G367" s="4" t="n">
        <v>172</v>
      </c>
      <c r="H367" s="4" t="n">
        <v>264</v>
      </c>
      <c r="I367" s="4" t="n">
        <v>1828</v>
      </c>
      <c r="J367" s="4" t="n">
        <v>2010</v>
      </c>
      <c r="K367" s="102" t="n">
        <v>100</v>
      </c>
      <c r="L367" s="103" t="n">
        <v>1</v>
      </c>
      <c r="M367" s="103" t="n">
        <v>71</v>
      </c>
      <c r="N367" s="103" t="n">
        <v>74</v>
      </c>
      <c r="O367" s="103" t="n">
        <v>3</v>
      </c>
      <c r="P367" s="103" t="n">
        <v>187</v>
      </c>
      <c r="Q367" s="103" t="n">
        <v>81</v>
      </c>
      <c r="R367" s="103" t="n">
        <v>1667</v>
      </c>
      <c r="S367" s="103" t="n">
        <v>80</v>
      </c>
      <c r="T367" s="103" t="n">
        <v>205</v>
      </c>
      <c r="U367" s="103" t="n">
        <v>1679</v>
      </c>
      <c r="V367" s="103" t="n">
        <v>126</v>
      </c>
    </row>
    <row r="368" customFormat="false" ht="13.5" hidden="false" customHeight="true" outlineLevel="0" collapsed="false">
      <c r="A368" s="68"/>
      <c r="B368" s="69"/>
      <c r="C368" s="5" t="s">
        <v>549</v>
      </c>
      <c r="D368" s="71"/>
      <c r="E368" s="71"/>
      <c r="F368" s="73" t="n">
        <f aca="false">IFERROR((F367-F366)/F366,"")</f>
        <v>0.0159258378892322</v>
      </c>
      <c r="G368" s="73" t="n">
        <f aca="false">IFERROR((G367-G366)/G366,"")</f>
        <v>0</v>
      </c>
      <c r="H368" s="73" t="n">
        <f aca="false">IFERROR((H367-H366)/H366,"")</f>
        <v>-0.0185873605947955</v>
      </c>
      <c r="I368" s="73" t="n">
        <f aca="false">IFERROR((I367-I366)/I366,"")</f>
        <v>0.0304396843291995</v>
      </c>
      <c r="J368" s="73" t="n">
        <f aca="false">IFERROR((J367-J366)/J366,"")</f>
        <v>0.00903614457831325</v>
      </c>
      <c r="K368" s="73" t="n">
        <f aca="false">IFERROR((K367-K366)/K366,"")</f>
        <v>-0.0099009900990099</v>
      </c>
      <c r="L368" s="73" t="n">
        <f aca="false">IFERROR((L367-L366)/L366,"")</f>
        <v>-0.5</v>
      </c>
      <c r="M368" s="73" t="n">
        <f aca="false">IFERROR((M367-M366)/M366,"")</f>
        <v>0.0289855072463768</v>
      </c>
      <c r="N368" s="39" t="n">
        <f aca="false">IFERROR((N367-N366)/N366,"")</f>
        <v>-0.0263157894736842</v>
      </c>
      <c r="O368" s="39" t="n">
        <f aca="false">IFERROR((O367-O366)/O366,"")</f>
        <v>0</v>
      </c>
      <c r="P368" s="39" t="n">
        <f aca="false">IFERROR((P367-P366)/P366,"")</f>
        <v>-0.0157894736842105</v>
      </c>
      <c r="Q368" s="73" t="n">
        <f aca="false">IFERROR((Q367-Q366)/Q366,"")</f>
        <v>0.723404255319149</v>
      </c>
      <c r="R368" s="73" t="n">
        <f aca="false">IFERROR((R367-R366)/R366,"")</f>
        <v>0.0115291262135922</v>
      </c>
      <c r="S368" s="73" t="n">
        <f aca="false">IFERROR((S367-S366)/S366,"")</f>
        <v>0.0126582278481013</v>
      </c>
      <c r="T368" s="73" t="n">
        <f aca="false">IFERROR((T367-T366)/T366,"")</f>
        <v>0.339869281045752</v>
      </c>
      <c r="U368" s="73" t="n">
        <f aca="false">IFERROR((U367-U366)/U366,"")</f>
        <v>-0.0249709639953542</v>
      </c>
      <c r="V368" s="74" t="n">
        <f aca="false">IFERROR((V367-V366)/V366,"")</f>
        <v>0.0769230769230769</v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n">
        <f aca="false">IFERROR(SQRT(2*(F367-F366)^2/(F367+F366)),"")</f>
        <v>1.02888365717527</v>
      </c>
      <c r="G369" s="76" t="n">
        <f aca="false">IFERROR(SQRT(2*(G367-G366)^2/(G367+G366)),"")</f>
        <v>0</v>
      </c>
      <c r="H369" s="76" t="n">
        <f aca="false">IFERROR(SQRT(2*(H367-H366)^2/(H367+H366)),"")</f>
        <v>0.306281945915844</v>
      </c>
      <c r="I369" s="76" t="n">
        <f aca="false">IFERROR(SQRT(2*(I367-I366)^2/(I367+I366)),"")</f>
        <v>1.27243879999094</v>
      </c>
      <c r="J369" s="76" t="n">
        <f aca="false">IFERROR(SQRT(2*(J367-J366)^2/(J367+J366)),"")</f>
        <v>0.402391650608906</v>
      </c>
      <c r="K369" s="76" t="n">
        <f aca="false">IFERROR(SQRT(2*(K367-K366)^2/(K367+K366)),"")</f>
        <v>0.0997509336107633</v>
      </c>
      <c r="L369" s="76" t="n">
        <f aca="false">IFERROR(SQRT(2*(L367-L366)^2/(L367+L366)),"")</f>
        <v>0.816496580927726</v>
      </c>
      <c r="M369" s="76" t="n">
        <f aca="false">IFERROR(SQRT(2*(M367-M366)^2/(M367+M366)),"")</f>
        <v>0.239045721866879</v>
      </c>
      <c r="N369" s="77" t="n">
        <f aca="false">IFERROR(SQRT(2*(N367-N366)^2/(N367+N366)),"")</f>
        <v>0.23094010767585</v>
      </c>
      <c r="O369" s="77" t="n">
        <f aca="false">IFERROR(SQRT(2*(O367-O366)^2/(O367+O366)),"")</f>
        <v>0</v>
      </c>
      <c r="P369" s="77" t="n">
        <f aca="false">IFERROR(SQRT(2*(P367-P366)^2/(P367+P366)),"")</f>
        <v>0.218507112218769</v>
      </c>
      <c r="Q369" s="76" t="n">
        <f aca="false">IFERROR(SQRT(2*(Q367-Q366)^2/(Q367+Q366)),"")</f>
        <v>4.25</v>
      </c>
      <c r="R369" s="76" t="n">
        <f aca="false">IFERROR(SQRT(2*(R367-R366)^2/(R367+R366)),"")</f>
        <v>0.466688213249621</v>
      </c>
      <c r="S369" s="76" t="n">
        <f aca="false">IFERROR(SQRT(2*(S367-S366)^2/(S367+S366)),"")</f>
        <v>0.112154430818409</v>
      </c>
      <c r="T369" s="76" t="n">
        <f aca="false">IFERROR(SQRT(2*(T367-T366)^2/(T367+T366)),"")</f>
        <v>3.88666248231007</v>
      </c>
      <c r="U369" s="76" t="n">
        <f aca="false">IFERROR(SQRT(2*(U367-U366)^2/(U367+U366)),"")</f>
        <v>1.04274985336331</v>
      </c>
      <c r="V369" s="78" t="n">
        <f aca="false">IFERROR(SQRT(2*(V367-V366)^2/(V367+V366)),"")</f>
        <v>0.816496580927726</v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N370" s="4"/>
      <c r="O370" s="4"/>
      <c r="P370" s="4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5" t="s">
        <v>548</v>
      </c>
      <c r="D371" s="86"/>
      <c r="E371" s="81"/>
      <c r="F371" s="5"/>
      <c r="G371" s="5"/>
      <c r="H371" s="5"/>
      <c r="I371" s="5"/>
      <c r="J371" s="5"/>
      <c r="K371" s="5"/>
      <c r="L371" s="5"/>
      <c r="M371" s="5"/>
      <c r="N371" s="4"/>
      <c r="O371" s="4"/>
      <c r="P371" s="4"/>
      <c r="Q371" s="5"/>
      <c r="R371" s="5"/>
      <c r="S371" s="5"/>
      <c r="T371" s="5"/>
      <c r="U371" s="5"/>
      <c r="V371" s="82"/>
    </row>
    <row r="372" customFormat="false" ht="13.5" hidden="false" customHeight="true" outlineLevel="0" collapsed="false">
      <c r="A372" s="68"/>
      <c r="B372" s="69"/>
      <c r="C372" s="5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N374" s="4"/>
      <c r="O374" s="4"/>
      <c r="P374" s="4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5" t="s">
        <v>548</v>
      </c>
      <c r="D375" s="86"/>
      <c r="E375" s="81"/>
      <c r="F375" s="5"/>
      <c r="G375" s="5"/>
      <c r="H375" s="5"/>
      <c r="I375" s="5"/>
      <c r="J375" s="5"/>
      <c r="K375" s="5"/>
      <c r="L375" s="5"/>
      <c r="M375" s="5"/>
      <c r="N375" s="4"/>
      <c r="O375" s="4"/>
      <c r="P375" s="4"/>
      <c r="Q375" s="5"/>
      <c r="R375" s="5"/>
      <c r="S375" s="5"/>
      <c r="T375" s="5"/>
      <c r="U375" s="5"/>
      <c r="V375" s="82"/>
    </row>
    <row r="376" customFormat="false" ht="13.5" hidden="false" customHeight="true" outlineLevel="0" collapsed="false">
      <c r="A376" s="68"/>
      <c r="B376" s="69"/>
      <c r="C376" s="5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N378" s="4"/>
      <c r="O378" s="4"/>
      <c r="P378" s="4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5" t="s">
        <v>548</v>
      </c>
      <c r="D379" s="86"/>
      <c r="E379" s="81"/>
      <c r="F379" s="5"/>
      <c r="G379" s="5"/>
      <c r="H379" s="5"/>
      <c r="I379" s="5"/>
      <c r="J379" s="5"/>
      <c r="K379" s="5"/>
      <c r="L379" s="5"/>
      <c r="M379" s="5"/>
      <c r="N379" s="4"/>
      <c r="O379" s="4"/>
      <c r="P379" s="4"/>
      <c r="Q379" s="5"/>
      <c r="R379" s="5"/>
      <c r="S379" s="5"/>
      <c r="T379" s="5"/>
      <c r="U379" s="5"/>
      <c r="V379" s="82"/>
    </row>
    <row r="380" customFormat="false" ht="13.5" hidden="false" customHeight="true" outlineLevel="0" collapsed="false">
      <c r="A380" s="68"/>
      <c r="B380" s="69"/>
      <c r="C380" s="5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N382" s="4"/>
      <c r="O382" s="4"/>
      <c r="P382" s="4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5" t="s">
        <v>548</v>
      </c>
      <c r="D383" s="86"/>
      <c r="E383" s="81"/>
      <c r="F383" s="5"/>
      <c r="G383" s="5"/>
      <c r="H383" s="5"/>
      <c r="I383" s="5"/>
      <c r="J383" s="5"/>
      <c r="K383" s="5"/>
      <c r="L383" s="5"/>
      <c r="M383" s="5"/>
      <c r="N383" s="4"/>
      <c r="O383" s="4"/>
      <c r="P383" s="4"/>
      <c r="Q383" s="5"/>
      <c r="R383" s="5"/>
      <c r="S383" s="5"/>
      <c r="T383" s="5"/>
      <c r="U383" s="5"/>
      <c r="V383" s="82"/>
    </row>
    <row r="384" customFormat="false" ht="13.5" hidden="false" customHeight="true" outlineLevel="0" collapsed="false">
      <c r="A384" s="68"/>
      <c r="B384" s="69"/>
      <c r="C384" s="5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558</v>
      </c>
      <c r="D386" s="71" t="n">
        <v>45762</v>
      </c>
      <c r="E386" s="81" t="s">
        <v>563</v>
      </c>
      <c r="F386" s="70" t="n">
        <v>11409</v>
      </c>
      <c r="G386" s="70" t="n">
        <v>1635</v>
      </c>
      <c r="H386" s="70" t="n">
        <v>0</v>
      </c>
      <c r="I386" s="70" t="n">
        <v>5551</v>
      </c>
      <c r="J386" s="70" t="n">
        <v>4223</v>
      </c>
      <c r="K386" s="96" t="n">
        <v>968</v>
      </c>
      <c r="L386" s="96" t="s">
        <v>564</v>
      </c>
      <c r="M386" s="96" t="n">
        <v>667</v>
      </c>
      <c r="N386" s="5" t="n">
        <f aca="false">SUM(N382:N385)</f>
        <v>0</v>
      </c>
      <c r="O386" s="5" t="n">
        <f aca="false">SUM(O382:O385)</f>
        <v>0</v>
      </c>
      <c r="P386" s="5" t="n">
        <f aca="false">SUM(P382:P385)</f>
        <v>0</v>
      </c>
      <c r="Q386" s="96" t="n">
        <v>469</v>
      </c>
      <c r="R386" s="96" t="n">
        <v>5082</v>
      </c>
      <c r="S386" s="96" t="s">
        <v>564</v>
      </c>
      <c r="T386" s="96" t="s">
        <v>564</v>
      </c>
      <c r="U386" s="96" t="n">
        <v>3431</v>
      </c>
      <c r="V386" s="96" t="n">
        <v>792</v>
      </c>
    </row>
    <row r="387" customFormat="false" ht="13.5" hidden="false" customHeight="true" outlineLevel="0" collapsed="false">
      <c r="A387" s="68"/>
      <c r="B387" s="69"/>
      <c r="C387" s="5" t="s">
        <v>548</v>
      </c>
      <c r="D387" s="71"/>
      <c r="E387" s="71"/>
      <c r="F387" s="5" t="n">
        <v>8288</v>
      </c>
      <c r="G387" s="5" t="n">
        <v>1599</v>
      </c>
      <c r="H387" s="5" t="n">
        <v>0</v>
      </c>
      <c r="I387" s="5" t="n">
        <v>4561</v>
      </c>
      <c r="J387" s="5" t="n">
        <v>2128</v>
      </c>
      <c r="K387" s="99" t="n">
        <v>935</v>
      </c>
      <c r="L387" s="100" t="n">
        <f aca="false">SUM(L383:L386)</f>
        <v>0</v>
      </c>
      <c r="M387" s="99" t="n">
        <v>664</v>
      </c>
      <c r="N387" s="99" t="n">
        <v>0</v>
      </c>
      <c r="O387" s="99" t="n">
        <v>0</v>
      </c>
      <c r="P387" s="100" t="n">
        <f aca="false">SUM(P383:P386)</f>
        <v>0</v>
      </c>
      <c r="Q387" s="99" t="n">
        <v>454</v>
      </c>
      <c r="R387" s="99" t="n">
        <v>4107</v>
      </c>
      <c r="S387" s="100" t="n">
        <f aca="false">SUM(S383:S386)</f>
        <v>0</v>
      </c>
      <c r="T387" s="100" t="n">
        <f aca="false">SUM(T383:T386)</f>
        <v>0</v>
      </c>
      <c r="U387" s="99" t="n">
        <v>1684</v>
      </c>
      <c r="V387" s="99" t="n">
        <v>444</v>
      </c>
    </row>
    <row r="388" customFormat="false" ht="13.5" hidden="false" customHeight="true" outlineLevel="0" collapsed="false">
      <c r="A388" s="68"/>
      <c r="B388" s="69"/>
      <c r="C388" s="5" t="s">
        <v>549</v>
      </c>
      <c r="D388" s="71"/>
      <c r="E388" s="71"/>
      <c r="F388" s="73" t="n">
        <f aca="false">IFERROR((F387-F386)/F386,"")</f>
        <v>-0.273555964589359</v>
      </c>
      <c r="G388" s="73" t="n">
        <f aca="false">IFERROR((G387-G386)/G386,"")</f>
        <v>-0.0220183486238532</v>
      </c>
      <c r="H388" s="73" t="str">
        <f aca="false">IFERROR((H387-H386)/H386,"")</f>
        <v/>
      </c>
      <c r="I388" s="73" t="n">
        <f aca="false">IFERROR((I387-I386)/I386,"")</f>
        <v>-0.178346243920014</v>
      </c>
      <c r="J388" s="73" t="n">
        <f aca="false">IFERROR((J387-J386)/J386,"")</f>
        <v>-0.49609282500592</v>
      </c>
      <c r="K388" s="73" t="n">
        <f aca="false">IFERROR((K387-K386)/K386,"")</f>
        <v>-0.0340909090909091</v>
      </c>
      <c r="L388" s="73" t="str">
        <f aca="false">IFERROR((L387-L386)/L386,"")</f>
        <v/>
      </c>
      <c r="M388" s="73" t="n">
        <f aca="false">IFERROR((M387-M386)/M386,"")</f>
        <v>-0.00449775112443778</v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n">
        <f aca="false">IFERROR((Q387-Q386)/Q386,"")</f>
        <v>-0.0319829424307036</v>
      </c>
      <c r="R388" s="73" t="n">
        <f aca="false">IFERROR((R387-R386)/R386,"")</f>
        <v>-0.19185360094451</v>
      </c>
      <c r="S388" s="73" t="str">
        <f aca="false">IFERROR((S387-S386)/S386,"")</f>
        <v/>
      </c>
      <c r="T388" s="73" t="str">
        <f aca="false">IFERROR((T387-T386)/T386,"")</f>
        <v/>
      </c>
      <c r="U388" s="73" t="n">
        <f aca="false">IFERROR((U387-U386)/U386,"")</f>
        <v>-0.509180996793938</v>
      </c>
      <c r="V388" s="74" t="n">
        <f aca="false">IFERROR((V387-V386)/V386,"")</f>
        <v>-0.439393939393939</v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71"/>
      <c r="E389" s="71"/>
      <c r="F389" s="76" t="n">
        <f aca="false">IFERROR(SQRT(2*(F387-F386)^2/(F387+F386)),"")</f>
        <v>31.4491363939596</v>
      </c>
      <c r="G389" s="76" t="n">
        <f aca="false">IFERROR(SQRT(2*(G387-G386)^2/(G387+G386)),"")</f>
        <v>0.895256516343589</v>
      </c>
      <c r="H389" s="76" t="str">
        <f aca="false">IFERROR(SQRT(2*(H387-H386)^2/(H387+H386)),"")</f>
        <v/>
      </c>
      <c r="I389" s="76" t="n">
        <f aca="false">IFERROR(SQRT(2*(I387-I386)^2/(I387+I386)),"")</f>
        <v>13.9229627739595</v>
      </c>
      <c r="J389" s="76" t="n">
        <f aca="false">IFERROR(SQRT(2*(J387-J386)^2/(J387+J386)),"")</f>
        <v>37.1773105124915</v>
      </c>
      <c r="K389" s="76" t="n">
        <f aca="false">IFERROR(SQRT(2*(K387-K386)^2/(K387+K386)),"")</f>
        <v>1.06981712012859</v>
      </c>
      <c r="L389" s="76" t="str">
        <f aca="false">IFERROR(SQRT(2*(L387-L386)^2/(L387+L386)),"")</f>
        <v/>
      </c>
      <c r="M389" s="76" t="n">
        <f aca="false">IFERROR(SQRT(2*(M387-M386)^2/(M387+M386)),"")</f>
        <v>0.116291299830333</v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n">
        <f aca="false">IFERROR(SQRT(2*(Q387-Q386)^2/(Q387+Q386)),"")</f>
        <v>0.698241096173592</v>
      </c>
      <c r="R389" s="76" t="n">
        <f aca="false">IFERROR(SQRT(2*(R387-R386)^2/(R387+R386)),"")</f>
        <v>14.3841925426087</v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n">
        <f aca="false">IFERROR(SQRT(2*(U387-U386)^2/(U387+U386)),"")</f>
        <v>34.5449909934429</v>
      </c>
      <c r="V389" s="78" t="n">
        <f aca="false">IFERROR(SQRT(2*(V387-V386)^2/(V387+V386)),"")</f>
        <v>13.9986129687389</v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558</v>
      </c>
      <c r="D390" s="81"/>
      <c r="E390" s="81"/>
      <c r="F390" s="70"/>
      <c r="G390" s="70"/>
      <c r="H390" s="70"/>
      <c r="I390" s="70"/>
      <c r="J390" s="70"/>
      <c r="K390" s="70"/>
      <c r="L390" s="70"/>
      <c r="M390" s="70"/>
      <c r="N390" s="4"/>
      <c r="O390" s="4"/>
      <c r="P390" s="4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5" t="s">
        <v>548</v>
      </c>
      <c r="D391" s="81"/>
      <c r="E391" s="81"/>
      <c r="F391" s="5"/>
      <c r="G391" s="5"/>
      <c r="H391" s="5"/>
      <c r="I391" s="5"/>
      <c r="J391" s="5"/>
      <c r="K391" s="5"/>
      <c r="L391" s="5"/>
      <c r="M391" s="5"/>
      <c r="N391" s="4"/>
      <c r="O391" s="4"/>
      <c r="P391" s="4"/>
      <c r="Q391" s="5"/>
      <c r="R391" s="5"/>
      <c r="S391" s="5"/>
      <c r="T391" s="5"/>
      <c r="U391" s="5"/>
      <c r="V391" s="82"/>
    </row>
    <row r="392" customFormat="false" ht="13.5" hidden="false" customHeight="true" outlineLevel="0" collapsed="false">
      <c r="A392" s="68"/>
      <c r="B392" s="69"/>
      <c r="C392" s="5" t="s">
        <v>549</v>
      </c>
      <c r="D392" s="81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1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N394" s="4"/>
      <c r="O394" s="4"/>
      <c r="P394" s="4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5" t="s">
        <v>548</v>
      </c>
      <c r="D395" s="86"/>
      <c r="E395" s="81"/>
      <c r="F395" s="5"/>
      <c r="G395" s="5"/>
      <c r="H395" s="5"/>
      <c r="I395" s="5"/>
      <c r="J395" s="5"/>
      <c r="K395" s="5"/>
      <c r="L395" s="5"/>
      <c r="M395" s="5"/>
      <c r="N395" s="4"/>
      <c r="O395" s="4"/>
      <c r="P395" s="4"/>
      <c r="Q395" s="5"/>
      <c r="R395" s="5"/>
      <c r="S395" s="5"/>
      <c r="T395" s="5"/>
      <c r="U395" s="5"/>
      <c r="V395" s="82"/>
    </row>
    <row r="396" customFormat="false" ht="13.5" hidden="false" customHeight="true" outlineLevel="0" collapsed="false">
      <c r="A396" s="68"/>
      <c r="B396" s="69"/>
      <c r="C396" s="5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558</v>
      </c>
      <c r="D398" s="71"/>
      <c r="E398" s="81"/>
      <c r="F398" s="70"/>
      <c r="G398" s="70"/>
      <c r="H398" s="70"/>
      <c r="I398" s="70"/>
      <c r="J398" s="70"/>
      <c r="K398" s="70"/>
      <c r="L398" s="70"/>
      <c r="M398" s="70"/>
      <c r="N398" s="4"/>
      <c r="O398" s="4"/>
      <c r="P398" s="4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5" t="s">
        <v>548</v>
      </c>
      <c r="D399" s="71"/>
      <c r="E399" s="71"/>
      <c r="F399" s="5"/>
      <c r="G399" s="5"/>
      <c r="H399" s="5"/>
      <c r="I399" s="5"/>
      <c r="J399" s="5"/>
      <c r="K399" s="5"/>
      <c r="L399" s="5"/>
      <c r="M399" s="5"/>
      <c r="N399" s="4"/>
      <c r="O399" s="4"/>
      <c r="P399" s="4"/>
      <c r="Q399" s="5"/>
      <c r="R399" s="5"/>
      <c r="S399" s="5"/>
      <c r="T399" s="5"/>
      <c r="U399" s="5"/>
      <c r="V399" s="82"/>
    </row>
    <row r="400" customFormat="false" ht="13.5" hidden="false" customHeight="true" outlineLevel="0" collapsed="false">
      <c r="A400" s="68"/>
      <c r="B400" s="69"/>
      <c r="C400" s="5" t="s">
        <v>549</v>
      </c>
      <c r="D400" s="71"/>
      <c r="E400" s="7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71"/>
      <c r="E401" s="7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558</v>
      </c>
      <c r="D402" s="71" t="n">
        <v>45763</v>
      </c>
      <c r="E402" s="81" t="s">
        <v>563</v>
      </c>
      <c r="F402" s="70" t="n">
        <v>19297</v>
      </c>
      <c r="G402" s="70" t="n">
        <v>6836</v>
      </c>
      <c r="H402" s="70" t="n">
        <v>3083</v>
      </c>
      <c r="I402" s="70" t="n">
        <v>9378</v>
      </c>
      <c r="J402" s="70" t="n">
        <v>0</v>
      </c>
      <c r="K402" s="104" t="n">
        <v>1819</v>
      </c>
      <c r="L402" s="104" t="n">
        <v>2825</v>
      </c>
      <c r="M402" s="104" t="n">
        <v>2192</v>
      </c>
      <c r="N402" s="105" t="n">
        <v>343</v>
      </c>
      <c r="O402" s="104" t="n">
        <v>1760</v>
      </c>
      <c r="P402" s="105" t="n">
        <v>980</v>
      </c>
      <c r="Q402" s="104" t="n">
        <v>1015</v>
      </c>
      <c r="R402" s="104" t="n">
        <v>8007</v>
      </c>
      <c r="S402" s="105" t="n">
        <v>356</v>
      </c>
      <c r="T402" s="105" t="s">
        <v>565</v>
      </c>
      <c r="U402" s="105" t="s">
        <v>565</v>
      </c>
      <c r="V402" s="105" t="s">
        <v>565</v>
      </c>
    </row>
    <row r="403" customFormat="false" ht="13.5" hidden="false" customHeight="true" outlineLevel="0" collapsed="false">
      <c r="A403" s="68"/>
      <c r="B403" s="69"/>
      <c r="C403" s="5" t="s">
        <v>548</v>
      </c>
      <c r="D403" s="71"/>
      <c r="E403" s="71"/>
      <c r="F403" s="5" t="n">
        <v>17584</v>
      </c>
      <c r="G403" s="5" t="n">
        <v>6763</v>
      </c>
      <c r="H403" s="5" t="n">
        <v>2323</v>
      </c>
      <c r="I403" s="5" t="n">
        <v>8498</v>
      </c>
      <c r="J403" s="5" t="n">
        <v>0</v>
      </c>
      <c r="K403" s="102" t="n">
        <v>1788</v>
      </c>
      <c r="L403" s="103" t="n">
        <v>2785</v>
      </c>
      <c r="M403" s="103" t="n">
        <v>2190</v>
      </c>
      <c r="N403" s="103" t="n">
        <v>345</v>
      </c>
      <c r="O403" s="103" t="n">
        <v>1762</v>
      </c>
      <c r="P403" s="103" t="n">
        <v>216</v>
      </c>
      <c r="Q403" s="103" t="n">
        <v>993</v>
      </c>
      <c r="R403" s="103" t="n">
        <v>7487</v>
      </c>
      <c r="S403" s="103" t="n">
        <v>18</v>
      </c>
      <c r="T403" s="106" t="n">
        <v>0</v>
      </c>
      <c r="U403" s="107" t="n">
        <v>0</v>
      </c>
      <c r="V403" s="107" t="n">
        <v>0</v>
      </c>
    </row>
    <row r="404" customFormat="false" ht="13.5" hidden="false" customHeight="true" outlineLevel="0" collapsed="false">
      <c r="A404" s="68"/>
      <c r="B404" s="69"/>
      <c r="C404" s="5" t="s">
        <v>549</v>
      </c>
      <c r="D404" s="71"/>
      <c r="E404" s="71"/>
      <c r="F404" s="73" t="n">
        <f aca="false">IFERROR((F403-F402)/F402,"")</f>
        <v>-0.0887702751723066</v>
      </c>
      <c r="G404" s="73" t="n">
        <f aca="false">IFERROR((G403-G402)/G402,"")</f>
        <v>-0.0106787595084845</v>
      </c>
      <c r="H404" s="73" t="n">
        <f aca="false">IFERROR((H403-H402)/H402,"")</f>
        <v>-0.246513136555303</v>
      </c>
      <c r="I404" s="73" t="n">
        <f aca="false">IFERROR((I403-I402)/I402,"")</f>
        <v>-0.0938366389422052</v>
      </c>
      <c r="J404" s="73" t="str">
        <f aca="false">IFERROR((J403-J402)/J402,"")</f>
        <v/>
      </c>
      <c r="K404" s="73" t="n">
        <f aca="false">IFERROR((K403-K402)/K402,"")</f>
        <v>-0.017042330951072</v>
      </c>
      <c r="L404" s="73" t="n">
        <f aca="false">IFERROR((L403-L402)/L402,"")</f>
        <v>-0.0141592920353982</v>
      </c>
      <c r="M404" s="73" t="n">
        <f aca="false">IFERROR((M403-M402)/M402,"")</f>
        <v>-0.000912408759124088</v>
      </c>
      <c r="N404" s="39" t="n">
        <f aca="false">IFERROR((N403-N402)/N402,"")</f>
        <v>0.00583090379008746</v>
      </c>
      <c r="O404" s="39" t="n">
        <f aca="false">IFERROR((O403-O402)/O402,"")</f>
        <v>0.00113636363636364</v>
      </c>
      <c r="P404" s="39" t="n">
        <f aca="false">IFERROR((P403-P402)/P402,"")</f>
        <v>-0.779591836734694</v>
      </c>
      <c r="Q404" s="73" t="n">
        <f aca="false">IFERROR((Q403-Q402)/Q402,"")</f>
        <v>-0.0216748768472906</v>
      </c>
      <c r="R404" s="73" t="n">
        <f aca="false">IFERROR((R403-R402)/R402,"")</f>
        <v>-0.0649431747221182</v>
      </c>
      <c r="S404" s="73" t="n">
        <f aca="false">IFERROR((S403-S402)/S402,"")</f>
        <v>-0.949438202247191</v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71"/>
      <c r="E405" s="71"/>
      <c r="F405" s="76" t="n">
        <f aca="false">IFERROR(SQRT(2*(F403-F402)^2/(F403+F402)),"")</f>
        <v>12.6145283387094</v>
      </c>
      <c r="G405" s="76" t="n">
        <f aca="false">IFERROR(SQRT(2*(G403-G402)^2/(G403+G402)),"")</f>
        <v>0.885287579318409</v>
      </c>
      <c r="H405" s="76" t="n">
        <f aca="false">IFERROR(SQRT(2*(H403-H402)^2/(H403+H402)),"")</f>
        <v>14.6180879141436</v>
      </c>
      <c r="I405" s="76" t="n">
        <f aca="false">IFERROR(SQRT(2*(I403-I402)^2/(I403+I402)),"")</f>
        <v>9.30813121845842</v>
      </c>
      <c r="J405" s="76" t="str">
        <f aca="false">IFERROR(SQRT(2*(J403-J402)^2/(J403+J402)),"")</f>
        <v/>
      </c>
      <c r="K405" s="76" t="n">
        <f aca="false">IFERROR(SQRT(2*(K403-K402)^2/(K403+K402)),"")</f>
        <v>0.729967661098052</v>
      </c>
      <c r="L405" s="76" t="n">
        <f aca="false">IFERROR(SQRT(2*(L403-L402)^2/(L403+L402)),"")</f>
        <v>0.755254912049361</v>
      </c>
      <c r="M405" s="76" t="n">
        <f aca="false">IFERROR(SQRT(2*(M403-M402)^2/(M403+M402)),"")</f>
        <v>0.0427276302636913</v>
      </c>
      <c r="N405" s="83" t="n">
        <f aca="false">IFERROR(SQRT(2*(N403-N402)^2/(N403+N402)),"")</f>
        <v>0.107832773203438</v>
      </c>
      <c r="O405" s="83" t="n">
        <f aca="false">IFERROR(SQRT(2*(O403-O402)^2/(O403+O402)),"")</f>
        <v>0.0476595917282392</v>
      </c>
      <c r="P405" s="83" t="n">
        <f aca="false">IFERROR(SQRT(2*(P403-P402)^2/(P403+P402)),"")</f>
        <v>31.2422833281841</v>
      </c>
      <c r="Q405" s="76" t="n">
        <f aca="false">IFERROR(SQRT(2*(Q403-Q402)^2/(Q403+Q402)),"")</f>
        <v>0.694313843407584</v>
      </c>
      <c r="R405" s="76" t="n">
        <f aca="false">IFERROR(SQRT(2*(R403-R402)^2/(R403+R402)),"")</f>
        <v>5.9079466603968</v>
      </c>
      <c r="S405" s="76" t="n">
        <f aca="false">IFERROR(SQRT(2*(S403-S402)^2/(S403+S402)),"")</f>
        <v>24.717007935497</v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71" t="n">
        <v>45763</v>
      </c>
      <c r="E406" s="81" t="s">
        <v>563</v>
      </c>
      <c r="F406" s="70" t="n">
        <v>99440</v>
      </c>
      <c r="G406" s="70" t="n">
        <v>5154</v>
      </c>
      <c r="H406" s="70" t="n">
        <v>8153</v>
      </c>
      <c r="I406" s="70" t="n">
        <v>74214</v>
      </c>
      <c r="J406" s="70" t="n">
        <v>11919</v>
      </c>
      <c r="K406" s="5" t="n">
        <v>1464</v>
      </c>
      <c r="L406" s="5" t="n">
        <f aca="false">SUM(L402:L405)</f>
        <v>5610.74109562001</v>
      </c>
      <c r="M406" s="5" t="n">
        <v>3690</v>
      </c>
      <c r="N406" s="5" t="n">
        <v>2106</v>
      </c>
      <c r="O406" s="5" t="n">
        <v>1688</v>
      </c>
      <c r="P406" s="5" t="n">
        <v>4359</v>
      </c>
      <c r="Q406" s="5" t="n">
        <v>2070</v>
      </c>
      <c r="R406" s="5" t="n">
        <v>72144</v>
      </c>
      <c r="S406" s="5" t="n">
        <v>0</v>
      </c>
      <c r="T406" s="5" t="n">
        <v>0</v>
      </c>
      <c r="U406" s="5" t="n">
        <v>11919</v>
      </c>
      <c r="V406" s="5" t="n">
        <v>0</v>
      </c>
    </row>
    <row r="407" customFormat="false" ht="13.5" hidden="false" customHeight="true" outlineLevel="0" collapsed="false">
      <c r="A407" s="68"/>
      <c r="B407" s="69"/>
      <c r="C407" s="5" t="s">
        <v>548</v>
      </c>
      <c r="D407" s="71"/>
      <c r="E407" s="71"/>
      <c r="F407" s="5" t="n">
        <v>27674</v>
      </c>
      <c r="G407" s="5" t="n">
        <v>2196</v>
      </c>
      <c r="H407" s="5" t="n">
        <v>7384</v>
      </c>
      <c r="I407" s="5" t="n">
        <v>7043</v>
      </c>
      <c r="J407" s="5" t="n">
        <v>11051</v>
      </c>
      <c r="K407" s="5" t="n">
        <v>1389</v>
      </c>
      <c r="L407" s="5" t="n">
        <v>0</v>
      </c>
      <c r="M407" s="5" t="n">
        <v>807</v>
      </c>
      <c r="N407" s="5" t="n">
        <v>2206</v>
      </c>
      <c r="O407" s="5" t="n">
        <v>1195</v>
      </c>
      <c r="P407" s="5" t="n">
        <v>3983</v>
      </c>
      <c r="Q407" s="5" t="n">
        <v>1448</v>
      </c>
      <c r="R407" s="5" t="n">
        <v>5595</v>
      </c>
      <c r="S407" s="5" t="n">
        <f aca="false">SUM(S403:S406)</f>
        <v>41.7675697332498</v>
      </c>
      <c r="T407" s="5" t="n">
        <v>89</v>
      </c>
      <c r="U407" s="5" t="n">
        <v>10962</v>
      </c>
      <c r="V407" s="5" t="n">
        <f aca="false">SUM(V403:V406)</f>
        <v>0</v>
      </c>
    </row>
    <row r="408" customFormat="false" ht="13.5" hidden="false" customHeight="true" outlineLevel="0" collapsed="false">
      <c r="A408" s="68"/>
      <c r="B408" s="69"/>
      <c r="C408" s="5" t="s">
        <v>549</v>
      </c>
      <c r="D408" s="71"/>
      <c r="E408" s="71"/>
      <c r="F408" s="73" t="n">
        <f aca="false">IFERROR((F407-F406)/F406,"")</f>
        <v>-0.721701528559936</v>
      </c>
      <c r="G408" s="73" t="n">
        <f aca="false">IFERROR((G407-G406)/G406,"")</f>
        <v>-0.573923166472643</v>
      </c>
      <c r="H408" s="73" t="n">
        <f aca="false">IFERROR((H407-H406)/H406,"")</f>
        <v>-0.0943211087943088</v>
      </c>
      <c r="I408" s="73" t="n">
        <f aca="false">IFERROR((I407-I406)/I406,"")</f>
        <v>-0.905098768426442</v>
      </c>
      <c r="J408" s="73" t="n">
        <f aca="false">IFERROR((J407-J406)/J406,"")</f>
        <v>-0.0728249014179042</v>
      </c>
      <c r="K408" s="73" t="n">
        <f aca="false">IFERROR((K407-K406)/K406,"")</f>
        <v>-0.0512295081967213</v>
      </c>
      <c r="L408" s="73" t="n">
        <f aca="false">IFERROR((L407-L406)/L406,"")</f>
        <v>-1</v>
      </c>
      <c r="M408" s="73" t="n">
        <f aca="false">IFERROR((M407-M406)/M406,"")</f>
        <v>-0.78130081300813</v>
      </c>
      <c r="N408" s="39" t="n">
        <f aca="false">IFERROR((N407-N406)/N406,"")</f>
        <v>0.0474833808167142</v>
      </c>
      <c r="O408" s="39" t="n">
        <f aca="false">IFERROR((O407-O406)/O406,"")</f>
        <v>-0.292061611374408</v>
      </c>
      <c r="P408" s="39" t="n">
        <f aca="false">IFERROR((P407-P406)/P406,"")</f>
        <v>-0.0862583161275522</v>
      </c>
      <c r="Q408" s="73" t="n">
        <f aca="false">IFERROR((Q407-Q406)/Q406,"")</f>
        <v>-0.30048309178744</v>
      </c>
      <c r="R408" s="73" t="n">
        <f aca="false">IFERROR((R407-R406)/R406,"")</f>
        <v>-0.922446773120426</v>
      </c>
      <c r="S408" s="73" t="n">
        <v>0</v>
      </c>
      <c r="T408" s="73" t="str">
        <f aca="false">IFERROR((T407-T406)/T406,"")</f>
        <v/>
      </c>
      <c r="U408" s="73" t="n">
        <f aca="false">IFERROR((U407-U406)/U406,"")</f>
        <v>-0.0802919708029197</v>
      </c>
      <c r="V408" s="74" t="n">
        <v>0</v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71"/>
      <c r="E409" s="71"/>
      <c r="F409" s="76" t="n">
        <f aca="false">IFERROR(SQRT(2*(F407-F406)^2/(F407+F406)),"")</f>
        <v>284.666948525797</v>
      </c>
      <c r="G409" s="76" t="n">
        <f aca="false">IFERROR(SQRT(2*(G407-G406)^2/(G407+G406)),"")</f>
        <v>48.7943456075118</v>
      </c>
      <c r="H409" s="76" t="n">
        <f aca="false">IFERROR(SQRT(2*(H407-H406)^2/(H407+H406)),"")</f>
        <v>8.7248456923331</v>
      </c>
      <c r="I409" s="76" t="n">
        <f aca="false">IFERROR(SQRT(2*(I407-I406)^2/(I407+I406)),"")</f>
        <v>333.247131331804</v>
      </c>
      <c r="J409" s="76" t="n">
        <f aca="false">IFERROR(SQRT(2*(J407-J406)^2/(J407+J406)),"")</f>
        <v>8.09942569326563</v>
      </c>
      <c r="K409" s="76" t="n">
        <f aca="false">IFERROR(SQRT(2*(K407-K406)^2/(K407+K406)),"")</f>
        <v>1.98575367697384</v>
      </c>
      <c r="L409" s="76" t="n">
        <f aca="false">IFERROR(SQRT(2*(L407-L406)^2/(L407+L406)),"")</f>
        <v>105.931497635217</v>
      </c>
      <c r="M409" s="76" t="n">
        <f aca="false">IFERROR(SQRT(2*(M407-M406)^2/(M407+M406)),"")</f>
        <v>60.7992464227728</v>
      </c>
      <c r="N409" s="77" t="n">
        <f aca="false">IFERROR(SQRT(2*(N407-N406)^2/(N407+N406)),"")</f>
        <v>2.15365246126974</v>
      </c>
      <c r="O409" s="77" t="n">
        <f aca="false">IFERROR(SQRT(2*(O407-O406)^2/(O407+O406)),"")</f>
        <v>12.9849294966893</v>
      </c>
      <c r="P409" s="77" t="n">
        <f aca="false">IFERROR(SQRT(2*(P407-P406)^2/(P407+P406)),"")</f>
        <v>5.82194033044142</v>
      </c>
      <c r="Q409" s="76" t="n">
        <f aca="false">IFERROR(SQRT(2*(Q407-Q406)^2/(Q407+Q406)),"")</f>
        <v>14.8305570878541</v>
      </c>
      <c r="R409" s="76" t="n">
        <f aca="false">IFERROR(SQRT(2*(R407-R406)^2/(R407+R406)),"")</f>
        <v>337.549179666765</v>
      </c>
      <c r="S409" s="76" t="n">
        <v>0</v>
      </c>
      <c r="T409" s="76" t="n">
        <f aca="false">IFERROR(SQRT(2*(T407-T406)^2/(T407+T406)),"")</f>
        <v>13.3416640641263</v>
      </c>
      <c r="U409" s="76" t="n">
        <f aca="false">IFERROR(SQRT(2*(U407-U406)^2/(U407+U406)),"")</f>
        <v>8.94724717101095</v>
      </c>
      <c r="V409" s="78" t="n">
        <v>0</v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</row>
    <row r="411" customFormat="false" ht="13.5" hidden="false" customHeight="true" outlineLevel="0" collapsed="false">
      <c r="A411" s="68"/>
      <c r="B411" s="69"/>
      <c r="C411" s="5" t="s">
        <v>548</v>
      </c>
      <c r="D411" s="71"/>
      <c r="E411" s="71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82"/>
    </row>
    <row r="412" customFormat="false" ht="13.5" hidden="false" customHeight="true" outlineLevel="0" collapsed="false">
      <c r="A412" s="68"/>
      <c r="B412" s="69"/>
      <c r="C412" s="5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</row>
    <row r="415" customFormat="false" ht="13.5" hidden="false" customHeight="true" outlineLevel="0" collapsed="false">
      <c r="A415" s="68"/>
      <c r="B415" s="69"/>
      <c r="C415" s="5" t="s">
        <v>548</v>
      </c>
      <c r="D415" s="71"/>
      <c r="E415" s="71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82"/>
    </row>
    <row r="416" customFormat="false" ht="13.5" hidden="false" customHeight="true" outlineLevel="0" collapsed="false">
      <c r="A416" s="68"/>
      <c r="B416" s="69"/>
      <c r="C416" s="5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N418" s="4"/>
      <c r="O418" s="4"/>
      <c r="P418" s="4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5" t="s">
        <v>548</v>
      </c>
      <c r="D419" s="86"/>
      <c r="E419" s="81"/>
      <c r="F419" s="5"/>
      <c r="G419" s="5"/>
      <c r="H419" s="5"/>
      <c r="I419" s="5"/>
      <c r="J419" s="5"/>
      <c r="K419" s="5"/>
      <c r="L419" s="5"/>
      <c r="M419" s="5"/>
      <c r="N419" s="4"/>
      <c r="O419" s="4"/>
      <c r="P419" s="4"/>
      <c r="Q419" s="5"/>
      <c r="R419" s="5"/>
      <c r="S419" s="5"/>
      <c r="T419" s="5"/>
      <c r="U419" s="5"/>
      <c r="V419" s="82"/>
    </row>
    <row r="420" customFormat="false" ht="13.5" hidden="false" customHeight="true" outlineLevel="0" collapsed="false">
      <c r="A420" s="68"/>
      <c r="B420" s="69"/>
      <c r="C420" s="5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N422" s="4"/>
      <c r="O422" s="4"/>
      <c r="P422" s="4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5" t="s">
        <v>548</v>
      </c>
      <c r="D423" s="86"/>
      <c r="E423" s="81"/>
      <c r="F423" s="5"/>
      <c r="G423" s="5"/>
      <c r="H423" s="5"/>
      <c r="I423" s="5"/>
      <c r="J423" s="5"/>
      <c r="K423" s="5"/>
      <c r="L423" s="5"/>
      <c r="M423" s="5"/>
      <c r="N423" s="4"/>
      <c r="O423" s="4"/>
      <c r="P423" s="4"/>
      <c r="Q423" s="5"/>
      <c r="R423" s="5"/>
      <c r="S423" s="5"/>
      <c r="T423" s="5"/>
      <c r="U423" s="5"/>
      <c r="V423" s="82"/>
    </row>
    <row r="424" customFormat="false" ht="13.5" hidden="false" customHeight="true" outlineLevel="0" collapsed="false">
      <c r="A424" s="68"/>
      <c r="B424" s="69"/>
      <c r="C424" s="5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</row>
    <row r="427" customFormat="false" ht="13.5" hidden="false" customHeight="true" outlineLevel="0" collapsed="false">
      <c r="A427" s="68"/>
      <c r="B427" s="69"/>
      <c r="C427" s="5" t="s">
        <v>548</v>
      </c>
      <c r="D427" s="71"/>
      <c r="E427" s="71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</row>
    <row r="428" customFormat="false" ht="13.5" hidden="false" customHeight="true" outlineLevel="0" collapsed="false">
      <c r="A428" s="68"/>
      <c r="B428" s="69"/>
      <c r="C428" s="5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</row>
    <row r="431" customFormat="false" ht="13.5" hidden="false" customHeight="true" outlineLevel="0" collapsed="false">
      <c r="A431" s="68"/>
      <c r="B431" s="69"/>
      <c r="C431" s="5" t="s">
        <v>548</v>
      </c>
      <c r="D431" s="71"/>
      <c r="E431" s="71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</row>
    <row r="432" customFormat="false" ht="13.5" hidden="false" customHeight="true" outlineLevel="0" collapsed="false">
      <c r="A432" s="68"/>
      <c r="B432" s="69"/>
      <c r="C432" s="5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558</v>
      </c>
      <c r="D434" s="71" t="n">
        <v>45755</v>
      </c>
      <c r="E434" s="72" t="s">
        <v>563</v>
      </c>
      <c r="F434" s="4" t="n">
        <v>21171</v>
      </c>
      <c r="G434" s="4" t="n">
        <v>6449</v>
      </c>
      <c r="H434" s="4" t="n">
        <v>1189</v>
      </c>
      <c r="I434" s="4" t="n">
        <v>8625</v>
      </c>
      <c r="J434" s="4" t="n">
        <v>4908</v>
      </c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</row>
    <row r="435" customFormat="false" ht="13.5" hidden="false" customHeight="true" outlineLevel="0" collapsed="false">
      <c r="A435" s="68"/>
      <c r="B435" s="69"/>
      <c r="C435" s="5" t="s">
        <v>548</v>
      </c>
      <c r="D435" s="71"/>
      <c r="E435" s="71"/>
      <c r="F435" s="4" t="n">
        <v>17834</v>
      </c>
      <c r="G435" s="4" t="n">
        <v>4934</v>
      </c>
      <c r="H435" s="4" t="n">
        <v>1163</v>
      </c>
      <c r="I435" s="4" t="n">
        <v>8697</v>
      </c>
      <c r="J435" s="4" t="n">
        <v>3040</v>
      </c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5" t="s">
        <v>549</v>
      </c>
      <c r="D436" s="71"/>
      <c r="E436" s="71"/>
      <c r="F436" s="73" t="n">
        <f aca="false">IFERROR((F435-F434)/F434,"")</f>
        <v>-0.157621274384772</v>
      </c>
      <c r="G436" s="73" t="n">
        <f aca="false">IFERROR((G435-G434)/G434,"")</f>
        <v>-0.234920142657776</v>
      </c>
      <c r="H436" s="73" t="n">
        <f aca="false">IFERROR((H435-H434)/H434,"")</f>
        <v>-0.0218671152228764</v>
      </c>
      <c r="I436" s="73" t="n">
        <f aca="false">IFERROR((I435-I434)/I434,"")</f>
        <v>0.00834782608695652</v>
      </c>
      <c r="J436" s="73" t="n">
        <f aca="false">IFERROR((J435-J434)/J434,"")</f>
        <v>-0.380603096984515</v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n">
        <f aca="false">IFERROR(SQRT(2*(F435-F434)^2/(F435+F434)),"")</f>
        <v>23.8952216508095</v>
      </c>
      <c r="G437" s="76" t="n">
        <f aca="false">IFERROR(SQRT(2*(G435-G434)^2/(G435+G434)),"")</f>
        <v>20.0816439513766</v>
      </c>
      <c r="H437" s="76" t="n">
        <f aca="false">IFERROR(SQRT(2*(H435-H434)^2/(H435+H434)),"")</f>
        <v>0.758175396575746</v>
      </c>
      <c r="I437" s="76" t="n">
        <f aca="false">IFERROR(SQRT(2*(I435-I434)^2/(I435+I434)),"")</f>
        <v>0.77365703165711</v>
      </c>
      <c r="J437" s="76" t="n">
        <f aca="false">IFERROR(SQRT(2*(J435-J434)^2/(J435+J434)),"")</f>
        <v>29.6321347894337</v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558</v>
      </c>
      <c r="D438" s="71" t="n">
        <v>45755</v>
      </c>
      <c r="E438" s="81" t="s">
        <v>560</v>
      </c>
      <c r="F438" s="79" t="n">
        <v>14541</v>
      </c>
      <c r="G438" s="79" t="n">
        <v>5059</v>
      </c>
      <c r="H438" s="79" t="n">
        <v>4129</v>
      </c>
      <c r="I438" s="79" t="n">
        <v>497</v>
      </c>
      <c r="J438" s="79" t="n">
        <v>4856</v>
      </c>
      <c r="K438" s="5" t="n">
        <v>1663</v>
      </c>
      <c r="L438" s="5" t="n">
        <v>3283</v>
      </c>
      <c r="M438" s="5" t="n">
        <v>113</v>
      </c>
      <c r="N438" s="5" t="n">
        <v>166</v>
      </c>
      <c r="O438" s="5" t="n">
        <v>2182</v>
      </c>
      <c r="P438" s="5" t="n">
        <v>1781</v>
      </c>
      <c r="Q438" s="5" t="n">
        <v>82</v>
      </c>
      <c r="R438" s="5" t="n">
        <v>218</v>
      </c>
      <c r="S438" s="5" t="n">
        <v>197</v>
      </c>
      <c r="T438" s="5" t="n">
        <v>2519</v>
      </c>
      <c r="U438" s="5" t="n">
        <v>253</v>
      </c>
      <c r="V438" s="5" t="n">
        <v>2084</v>
      </c>
    </row>
    <row r="439" customFormat="false" ht="13.5" hidden="false" customHeight="true" outlineLevel="0" collapsed="false">
      <c r="A439" s="68"/>
      <c r="B439" s="69"/>
      <c r="C439" s="5" t="s">
        <v>548</v>
      </c>
      <c r="D439" s="71"/>
      <c r="E439" s="71"/>
      <c r="F439" s="5" t="n">
        <v>13202</v>
      </c>
      <c r="G439" s="5" t="n">
        <v>4798</v>
      </c>
      <c r="H439" s="5" t="n">
        <v>3905</v>
      </c>
      <c r="I439" s="5" t="n">
        <v>442</v>
      </c>
      <c r="J439" s="5" t="n">
        <v>4057</v>
      </c>
      <c r="K439" s="5" t="n">
        <v>1625</v>
      </c>
      <c r="L439" s="5" t="n">
        <v>3116</v>
      </c>
      <c r="M439" s="5" t="n">
        <v>57</v>
      </c>
      <c r="N439" s="5" t="n">
        <v>163</v>
      </c>
      <c r="O439" s="5" t="n">
        <v>2165</v>
      </c>
      <c r="P439" s="5" t="n">
        <v>1577</v>
      </c>
      <c r="Q439" s="5" t="n">
        <v>81</v>
      </c>
      <c r="R439" s="5" t="n">
        <v>213</v>
      </c>
      <c r="S439" s="5" t="n">
        <v>148</v>
      </c>
      <c r="T439" s="5" t="n">
        <v>2594</v>
      </c>
      <c r="U439" s="5" t="n">
        <v>248</v>
      </c>
      <c r="V439" s="5" t="n">
        <v>1215</v>
      </c>
    </row>
    <row r="440" customFormat="false" ht="13.5" hidden="false" customHeight="true" outlineLevel="0" collapsed="false">
      <c r="A440" s="68"/>
      <c r="B440" s="69"/>
      <c r="C440" s="5" t="s">
        <v>549</v>
      </c>
      <c r="D440" s="71"/>
      <c r="E440" s="71"/>
      <c r="F440" s="73" t="n">
        <f aca="false">IFERROR((F439-F438)/F438,"")</f>
        <v>-0.0920844508630768</v>
      </c>
      <c r="G440" s="73" t="n">
        <f aca="false">IFERROR((G439-G438)/G438,"")</f>
        <v>-0.0515912235619688</v>
      </c>
      <c r="H440" s="73" t="n">
        <f aca="false">IFERROR((H439-H438)/H438,"")</f>
        <v>-0.0542504238314362</v>
      </c>
      <c r="I440" s="73" t="n">
        <f aca="false">IFERROR((I439-I438)/I438,"")</f>
        <v>-0.110663983903421</v>
      </c>
      <c r="J440" s="73" t="n">
        <f aca="false">IFERROR((J439-J438)/J438,"")</f>
        <v>-0.164538714991763</v>
      </c>
      <c r="K440" s="73" t="n">
        <f aca="false">IFERROR((K439-K438)/K438,"")</f>
        <v>-0.0228502705953097</v>
      </c>
      <c r="L440" s="73" t="n">
        <f aca="false">IFERROR((L439-L438)/L438,"")</f>
        <v>-0.0508681084374048</v>
      </c>
      <c r="M440" s="73" t="n">
        <f aca="false">IFERROR((M439-M438)/M438,"")</f>
        <v>-0.495575221238938</v>
      </c>
      <c r="N440" s="39" t="n">
        <f aca="false">IFERROR((N439-N438)/N438,"")</f>
        <v>-0.0180722891566265</v>
      </c>
      <c r="O440" s="39" t="n">
        <f aca="false">IFERROR((O439-O438)/O438,"")</f>
        <v>-0.0077910174152154</v>
      </c>
      <c r="P440" s="39" t="n">
        <f aca="false">IFERROR((P439-P438)/P438,"")</f>
        <v>-0.114542391914655</v>
      </c>
      <c r="Q440" s="73" t="n">
        <f aca="false">IFERROR((Q439-Q438)/Q438,"")</f>
        <v>-0.0121951219512195</v>
      </c>
      <c r="R440" s="73" t="n">
        <f aca="false">IFERROR((R439-R438)/R438,"")</f>
        <v>-0.0229357798165138</v>
      </c>
      <c r="S440" s="73" t="n">
        <f aca="false">IFERROR((S439-S438)/S438,"")</f>
        <v>-0.248730964467005</v>
      </c>
      <c r="T440" s="73" t="n">
        <f aca="false">IFERROR((T439-T438)/T438,"")</f>
        <v>0.0297737197300516</v>
      </c>
      <c r="U440" s="73" t="n">
        <f aca="false">IFERROR((U439-U438)/U438,"")</f>
        <v>-0.0197628458498024</v>
      </c>
      <c r="V440" s="74" t="n">
        <f aca="false">IFERROR((V439-V438)/V438,"")</f>
        <v>-0.416986564299424</v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71"/>
      <c r="E441" s="71"/>
      <c r="F441" s="76" t="n">
        <f aca="false">IFERROR(SQRT(2*(F439-F438)^2/(F439+F438)),"")</f>
        <v>11.3689109273432</v>
      </c>
      <c r="G441" s="76" t="n">
        <f aca="false">IFERROR(SQRT(2*(G439-G438)^2/(G439+G438)),"")</f>
        <v>3.71777520711188</v>
      </c>
      <c r="H441" s="76" t="n">
        <f aca="false">IFERROR(SQRT(2*(H439-H438)^2/(H439+H438)),"")</f>
        <v>3.53424866373706</v>
      </c>
      <c r="I441" s="76" t="n">
        <f aca="false">IFERROR(SQRT(2*(I439-I438)^2/(I439+I438)),"")</f>
        <v>2.53831134696725</v>
      </c>
      <c r="J441" s="76" t="n">
        <f aca="false">IFERROR(SQRT(2*(J439-J438)^2/(J439+J438)),"")</f>
        <v>11.9687783372457</v>
      </c>
      <c r="K441" s="76" t="n">
        <f aca="false">IFERROR(SQRT(2*(K439-K438)^2/(K439+K438)),"")</f>
        <v>0.937200884967281</v>
      </c>
      <c r="L441" s="76" t="n">
        <f aca="false">IFERROR(SQRT(2*(L439-L438)^2/(L439+L438)),"")</f>
        <v>2.95240147682993</v>
      </c>
      <c r="M441" s="76" t="n">
        <f aca="false">IFERROR(SQRT(2*(M439-M438)^2/(M439+M438)),"")</f>
        <v>6.07405281892237</v>
      </c>
      <c r="N441" s="77" t="n">
        <f aca="false">IFERROR(SQRT(2*(N439-N438)^2/(N439+N438)),"")</f>
        <v>0.233904352675635</v>
      </c>
      <c r="O441" s="77" t="n">
        <f aca="false">IFERROR(SQRT(2*(O439-O438)^2/(O439+O438)),"")</f>
        <v>0.364644022849746</v>
      </c>
      <c r="P441" s="77" t="n">
        <f aca="false">IFERROR(SQRT(2*(P439-P438)^2/(P439+P438)),"")</f>
        <v>4.97857231054648</v>
      </c>
      <c r="Q441" s="76" t="n">
        <f aca="false">IFERROR(SQRT(2*(Q439-Q438)^2/(Q439+Q438)),"")</f>
        <v>0.110769755124342</v>
      </c>
      <c r="R441" s="76" t="n">
        <f aca="false">IFERROR(SQRT(2*(R439-R438)^2/(R439+R438)),"")</f>
        <v>0.340601351645086</v>
      </c>
      <c r="S441" s="76" t="n">
        <f aca="false">IFERROR(SQRT(2*(S439-S438)^2/(S439+S438)),"")</f>
        <v>3.73079623937172</v>
      </c>
      <c r="T441" s="76" t="n">
        <f aca="false">IFERROR(SQRT(2*(T439-T438)^2/(T439+T438)),"")</f>
        <v>1.48333199650387</v>
      </c>
      <c r="U441" s="76" t="n">
        <f aca="false">IFERROR(SQRT(2*(U439-U438)^2/(U439+U438)),"")</f>
        <v>0.315912011803282</v>
      </c>
      <c r="V441" s="78" t="n">
        <f aca="false">IFERROR(SQRT(2*(V439-V438)^2/(V439+V438)),"")</f>
        <v>21.3965432783405</v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558</v>
      </c>
      <c r="D442" s="71" t="n">
        <v>45755</v>
      </c>
      <c r="E442" s="72" t="s">
        <v>563</v>
      </c>
      <c r="F442" s="4" t="n">
        <v>12382</v>
      </c>
      <c r="G442" s="4" t="n">
        <v>0</v>
      </c>
      <c r="H442" s="4" t="n">
        <v>1950</v>
      </c>
      <c r="I442" s="4" t="n">
        <v>3782</v>
      </c>
      <c r="J442" s="4" t="n">
        <v>6650</v>
      </c>
      <c r="K442" s="96"/>
      <c r="L442" s="96"/>
      <c r="M442" s="96"/>
      <c r="N442" s="96" t="n">
        <v>152</v>
      </c>
      <c r="O442" s="96" t="s">
        <v>564</v>
      </c>
      <c r="P442" s="96" t="n">
        <v>1798</v>
      </c>
      <c r="Q442" s="96" t="s">
        <v>564</v>
      </c>
      <c r="R442" s="96" t="n">
        <v>3598</v>
      </c>
      <c r="S442" s="96" t="n">
        <v>184</v>
      </c>
      <c r="T442" s="96" t="n">
        <v>1968</v>
      </c>
      <c r="U442" s="96" t="n">
        <v>4682</v>
      </c>
      <c r="V442" s="96" t="s">
        <v>564</v>
      </c>
    </row>
    <row r="443" customFormat="false" ht="13.5" hidden="false" customHeight="true" outlineLevel="0" collapsed="false">
      <c r="A443" s="68"/>
      <c r="B443" s="69"/>
      <c r="C443" s="5" t="s">
        <v>548</v>
      </c>
      <c r="D443" s="71"/>
      <c r="E443" s="71"/>
      <c r="F443" s="4" t="n">
        <v>10037</v>
      </c>
      <c r="G443" s="4" t="n">
        <v>0</v>
      </c>
      <c r="H443" s="4" t="n">
        <v>187</v>
      </c>
      <c r="I443" s="4" t="n">
        <v>3851</v>
      </c>
      <c r="J443" s="4" t="n">
        <v>5999</v>
      </c>
      <c r="K443" s="59" t="n">
        <v>0</v>
      </c>
      <c r="L443" s="59" t="n">
        <v>0</v>
      </c>
      <c r="M443" s="59" t="n">
        <v>0</v>
      </c>
      <c r="N443" s="97" t="n">
        <v>150</v>
      </c>
      <c r="O443" s="59" t="n">
        <v>0</v>
      </c>
      <c r="P443" s="97" t="n">
        <v>37</v>
      </c>
      <c r="Q443" s="59" t="n">
        <v>0</v>
      </c>
      <c r="R443" s="97" t="n">
        <v>3543</v>
      </c>
      <c r="S443" s="97" t="n">
        <v>308</v>
      </c>
      <c r="T443" s="97" t="n">
        <v>1951</v>
      </c>
      <c r="U443" s="97" t="n">
        <v>4048</v>
      </c>
      <c r="V443" s="59" t="n">
        <v>0</v>
      </c>
    </row>
    <row r="444" customFormat="false" ht="13.5" hidden="false" customHeight="true" outlineLevel="0" collapsed="false">
      <c r="A444" s="68"/>
      <c r="B444" s="69"/>
      <c r="C444" s="5" t="s">
        <v>549</v>
      </c>
      <c r="D444" s="71"/>
      <c r="E444" s="71"/>
      <c r="F444" s="73" t="n">
        <f aca="false">IFERROR((F443-F442)/F442,"")</f>
        <v>-0.189387821030528</v>
      </c>
      <c r="G444" s="73" t="str">
        <f aca="false">IFERROR((G443-G442)/G442,"")</f>
        <v/>
      </c>
      <c r="H444" s="73" t="n">
        <f aca="false">IFERROR((H443-H442)/H442,"")</f>
        <v>-0.904102564102564</v>
      </c>
      <c r="I444" s="73" t="n">
        <f aca="false">IFERROR((I443-I442)/I442,"")</f>
        <v>0.0182443151771549</v>
      </c>
      <c r="J444" s="73" t="n">
        <f aca="false">IFERROR((J443-J442)/J442,"")</f>
        <v>-0.0978947368421053</v>
      </c>
      <c r="K444" s="4"/>
      <c r="L444" s="73" t="str">
        <f aca="false">IFERROR((L443-L442)/L442,"")</f>
        <v/>
      </c>
      <c r="M444" s="73" t="str">
        <f aca="false">IFERROR((M443-M442)/M442,"")</f>
        <v/>
      </c>
      <c r="N444" s="39" t="n">
        <f aca="false">IFERROR((N443-N442)/N442,"")</f>
        <v>-0.0131578947368421</v>
      </c>
      <c r="O444" s="39" t="str">
        <f aca="false">IFERROR((O443-O442)/O442,"")</f>
        <v/>
      </c>
      <c r="P444" s="39" t="n">
        <f aca="false">IFERROR((P443-P442)/P442,"")</f>
        <v>-0.979421579532814</v>
      </c>
      <c r="Q444" s="73" t="str">
        <f aca="false">IFERROR((Q443-Q442)/Q442,"")</f>
        <v/>
      </c>
      <c r="R444" s="73" t="n">
        <f aca="false">IFERROR((R443-R442)/R442,"")</f>
        <v>-0.0152862701500834</v>
      </c>
      <c r="S444" s="73" t="n">
        <f aca="false">IFERROR((S443-S442)/S442,"")</f>
        <v>0.673913043478261</v>
      </c>
      <c r="T444" s="73" t="n">
        <f aca="false">IFERROR((T443-T442)/T442,"")</f>
        <v>-0.00863821138211382</v>
      </c>
      <c r="U444" s="73" t="n">
        <f aca="false">IFERROR((U443-U442)/U442,"")</f>
        <v>-0.135412217001282</v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n">
        <f aca="false">IFERROR(SQRT(2*(F443-F442)^2/(F443+F442)),"")</f>
        <v>22.1487757672287</v>
      </c>
      <c r="G445" s="76" t="str">
        <f aca="false">IFERROR(SQRT(2*(G443-G442)^2/(G443+G442)),"")</f>
        <v/>
      </c>
      <c r="H445" s="76" t="n">
        <f aca="false">IFERROR(SQRT(2*(H443-H442)^2/(H443+H442)),"")</f>
        <v>53.9343003160784</v>
      </c>
      <c r="I445" s="76" t="n">
        <f aca="false">IFERROR(SQRT(2*(I443-I442)^2/(I443+I442)),"")</f>
        <v>1.11690557157277</v>
      </c>
      <c r="J445" s="76" t="n">
        <f aca="false">IFERROR(SQRT(2*(J443-J442)^2/(J443+J442)),"")</f>
        <v>8.18592742811276</v>
      </c>
      <c r="K445" s="76" t="str">
        <f aca="false">IFERROR(SQRT(2*(#REF!-K442)^2/(#REF!+K442)),"")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n">
        <f aca="false">IFERROR(SQRT(2*(N443-N442)^2/(N443+N442)),"")</f>
        <v>0.162757691754232</v>
      </c>
      <c r="O445" s="77" t="str">
        <f aca="false">IFERROR(SQRT(2*(O443-O442)^2/(O443+O442)),"")</f>
        <v/>
      </c>
      <c r="P445" s="77" t="n">
        <f aca="false">IFERROR(SQRT(2*(P443-P442)^2/(P443+P442)),"")</f>
        <v>58.1374955804821</v>
      </c>
      <c r="Q445" s="76" t="str">
        <f aca="false">IFERROR(SQRT(2*(Q443-Q442)^2/(Q443+Q442)),"")</f>
        <v/>
      </c>
      <c r="R445" s="76" t="n">
        <f aca="false">IFERROR(SQRT(2*(R443-R442)^2/(R443+R442)),"")</f>
        <v>0.920445694906598</v>
      </c>
      <c r="S445" s="76" t="n">
        <f aca="false">IFERROR(SQRT(2*(S443-S442)^2/(S443+S442)),"")</f>
        <v>7.9059512419854</v>
      </c>
      <c r="T445" s="76" t="n">
        <f aca="false">IFERROR(SQRT(2*(T443-T442)^2/(T443+T442)),"")</f>
        <v>0.384039846533456</v>
      </c>
      <c r="U445" s="76" t="n">
        <f aca="false">IFERROR(SQRT(2*(U443-U442)^2/(U443+U442)),"")</f>
        <v>9.59615234080803</v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N446" s="4"/>
      <c r="O446" s="4"/>
      <c r="P446" s="4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5" t="s">
        <v>548</v>
      </c>
      <c r="D447" s="86"/>
      <c r="E447" s="81"/>
      <c r="F447" s="5"/>
      <c r="G447" s="5"/>
      <c r="H447" s="5"/>
      <c r="I447" s="5"/>
      <c r="J447" s="5"/>
      <c r="K447" s="5"/>
      <c r="L447" s="5"/>
      <c r="M447" s="5"/>
      <c r="N447" s="4"/>
      <c r="O447" s="4"/>
      <c r="P447" s="4"/>
      <c r="Q447" s="5"/>
      <c r="R447" s="5"/>
      <c r="S447" s="5"/>
      <c r="T447" s="5"/>
      <c r="U447" s="5"/>
      <c r="V447" s="82"/>
    </row>
    <row r="448" customFormat="false" ht="13.5" hidden="false" customHeight="true" outlineLevel="0" collapsed="false">
      <c r="A448" s="68"/>
      <c r="B448" s="69"/>
      <c r="C448" s="5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N450" s="4"/>
      <c r="O450" s="4"/>
      <c r="P450" s="4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5" t="s">
        <v>548</v>
      </c>
      <c r="D451" s="86"/>
      <c r="E451" s="81"/>
      <c r="F451" s="5"/>
      <c r="G451" s="5"/>
      <c r="H451" s="5"/>
      <c r="I451" s="5"/>
      <c r="J451" s="5"/>
      <c r="K451" s="5"/>
      <c r="L451" s="5"/>
      <c r="M451" s="5"/>
      <c r="N451" s="4"/>
      <c r="O451" s="4"/>
      <c r="P451" s="4"/>
      <c r="Q451" s="5"/>
      <c r="R451" s="5"/>
      <c r="S451" s="5"/>
      <c r="T451" s="5"/>
      <c r="U451" s="5"/>
      <c r="V451" s="82"/>
    </row>
    <row r="452" customFormat="false" ht="13.5" hidden="false" customHeight="true" outlineLevel="0" collapsed="false">
      <c r="A452" s="68"/>
      <c r="B452" s="69"/>
      <c r="C452" s="5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F454" s="4"/>
      <c r="G454" s="4"/>
      <c r="H454" s="4"/>
      <c r="I454" s="4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5" t="s">
        <v>548</v>
      </c>
      <c r="D455" s="71"/>
      <c r="E455" s="71"/>
      <c r="F455" s="4"/>
      <c r="G455" s="4"/>
      <c r="H455" s="4"/>
      <c r="I455" s="4"/>
      <c r="J455" s="4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5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N458" s="4"/>
      <c r="O458" s="4"/>
      <c r="P458" s="4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5" t="s">
        <v>548</v>
      </c>
      <c r="D459" s="86"/>
      <c r="E459" s="81"/>
      <c r="F459" s="5"/>
      <c r="G459" s="5"/>
      <c r="H459" s="5"/>
      <c r="I459" s="5"/>
      <c r="J459" s="5"/>
      <c r="K459" s="5"/>
      <c r="L459" s="5"/>
      <c r="M459" s="5"/>
      <c r="N459" s="4"/>
      <c r="O459" s="4"/>
      <c r="P459" s="4"/>
      <c r="Q459" s="5"/>
      <c r="R459" s="5"/>
      <c r="S459" s="5"/>
      <c r="T459" s="5"/>
      <c r="U459" s="5"/>
      <c r="V459" s="82"/>
    </row>
    <row r="460" customFormat="false" ht="13.5" hidden="false" customHeight="true" outlineLevel="0" collapsed="false">
      <c r="A460" s="68"/>
      <c r="B460" s="69"/>
      <c r="C460" s="5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N462" s="4"/>
      <c r="O462" s="4"/>
      <c r="P462" s="4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5" t="s">
        <v>548</v>
      </c>
      <c r="D463" s="86"/>
      <c r="E463" s="81"/>
      <c r="F463" s="5"/>
      <c r="G463" s="5"/>
      <c r="H463" s="5"/>
      <c r="I463" s="5"/>
      <c r="J463" s="5"/>
      <c r="K463" s="5"/>
      <c r="L463" s="5"/>
      <c r="M463" s="5"/>
      <c r="N463" s="4"/>
      <c r="O463" s="4"/>
      <c r="P463" s="4"/>
      <c r="Q463" s="5"/>
      <c r="R463" s="5"/>
      <c r="S463" s="5"/>
      <c r="T463" s="5"/>
      <c r="U463" s="5"/>
      <c r="V463" s="82"/>
    </row>
    <row r="464" customFormat="false" ht="13.5" hidden="false" customHeight="true" outlineLevel="0" collapsed="false">
      <c r="A464" s="68"/>
      <c r="B464" s="69"/>
      <c r="C464" s="5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N466" s="4"/>
      <c r="O466" s="4"/>
      <c r="P466" s="4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5" t="s">
        <v>548</v>
      </c>
      <c r="D467" s="86"/>
      <c r="E467" s="81"/>
      <c r="F467" s="5"/>
      <c r="G467" s="5"/>
      <c r="H467" s="5"/>
      <c r="I467" s="5"/>
      <c r="J467" s="5"/>
      <c r="K467" s="5"/>
      <c r="L467" s="5"/>
      <c r="M467" s="5"/>
      <c r="N467" s="4"/>
      <c r="O467" s="4"/>
      <c r="P467" s="4"/>
      <c r="Q467" s="5"/>
      <c r="R467" s="5"/>
      <c r="S467" s="5"/>
      <c r="T467" s="5"/>
      <c r="U467" s="5"/>
      <c r="V467" s="82"/>
    </row>
    <row r="468" customFormat="false" ht="13.5" hidden="false" customHeight="true" outlineLevel="0" collapsed="false">
      <c r="A468" s="68"/>
      <c r="B468" s="69"/>
      <c r="C468" s="5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N470" s="4"/>
      <c r="O470" s="4"/>
      <c r="P470" s="4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5" t="s">
        <v>548</v>
      </c>
      <c r="D471" s="86"/>
      <c r="E471" s="81"/>
      <c r="F471" s="5"/>
      <c r="G471" s="5"/>
      <c r="H471" s="5"/>
      <c r="I471" s="5"/>
      <c r="J471" s="5"/>
      <c r="K471" s="5"/>
      <c r="L471" s="5"/>
      <c r="M471" s="5"/>
      <c r="N471" s="4"/>
      <c r="O471" s="4"/>
      <c r="P471" s="4"/>
      <c r="Q471" s="5"/>
      <c r="R471" s="5"/>
      <c r="S471" s="5"/>
      <c r="T471" s="5"/>
      <c r="U471" s="5"/>
      <c r="V471" s="82"/>
    </row>
    <row r="472" customFormat="false" ht="13.5" hidden="false" customHeight="true" outlineLevel="0" collapsed="false">
      <c r="A472" s="68"/>
      <c r="B472" s="69"/>
      <c r="C472" s="5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N474" s="4"/>
      <c r="O474" s="4"/>
      <c r="P474" s="4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5" t="s">
        <v>548</v>
      </c>
      <c r="D475" s="86"/>
      <c r="E475" s="81"/>
      <c r="F475" s="5"/>
      <c r="G475" s="5"/>
      <c r="H475" s="5"/>
      <c r="I475" s="5"/>
      <c r="J475" s="5"/>
      <c r="K475" s="5"/>
      <c r="L475" s="5"/>
      <c r="M475" s="5"/>
      <c r="N475" s="4"/>
      <c r="O475" s="4"/>
      <c r="P475" s="4"/>
      <c r="Q475" s="5"/>
      <c r="R475" s="5"/>
      <c r="S475" s="5"/>
      <c r="T475" s="5"/>
      <c r="U475" s="5"/>
      <c r="V475" s="82"/>
    </row>
    <row r="476" customFormat="false" ht="13.5" hidden="false" customHeight="true" outlineLevel="0" collapsed="false">
      <c r="A476" s="68"/>
      <c r="B476" s="69"/>
      <c r="C476" s="5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N478" s="4"/>
      <c r="O478" s="4"/>
      <c r="P478" s="4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5" t="s">
        <v>548</v>
      </c>
      <c r="D479" s="86"/>
      <c r="E479" s="81"/>
      <c r="F479" s="5"/>
      <c r="G479" s="5"/>
      <c r="H479" s="5"/>
      <c r="I479" s="5"/>
      <c r="J479" s="5"/>
      <c r="K479" s="5"/>
      <c r="L479" s="5"/>
      <c r="M479" s="5"/>
      <c r="N479" s="4"/>
      <c r="O479" s="4"/>
      <c r="P479" s="4"/>
      <c r="Q479" s="5"/>
      <c r="R479" s="5"/>
      <c r="S479" s="5"/>
      <c r="T479" s="5"/>
      <c r="U479" s="5"/>
      <c r="V479" s="82"/>
    </row>
    <row r="480" customFormat="false" ht="13.5" hidden="false" customHeight="true" outlineLevel="0" collapsed="false">
      <c r="A480" s="68"/>
      <c r="B480" s="69"/>
      <c r="C480" s="5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562</v>
      </c>
      <c r="D482" s="71" t="n">
        <v>46141</v>
      </c>
      <c r="E482" s="81" t="s">
        <v>559</v>
      </c>
      <c r="F482" s="70" t="n">
        <v>23041</v>
      </c>
      <c r="G482" s="70" t="n">
        <v>10957</v>
      </c>
      <c r="H482" s="70" t="n">
        <v>11225</v>
      </c>
      <c r="I482" s="70" t="n">
        <v>0</v>
      </c>
      <c r="J482" s="70" t="n">
        <v>859</v>
      </c>
      <c r="K482" s="98" t="n">
        <v>117</v>
      </c>
      <c r="L482" s="98" t="n">
        <v>10840</v>
      </c>
      <c r="M482" s="98" t="n">
        <v>0</v>
      </c>
      <c r="N482" s="98" t="n">
        <v>0</v>
      </c>
      <c r="O482" s="98" t="n">
        <v>10651</v>
      </c>
      <c r="P482" s="98" t="n">
        <v>574</v>
      </c>
      <c r="Q482" s="5" t="n">
        <f aca="false">SUM(Q478:Q481)</f>
        <v>0</v>
      </c>
      <c r="R482" s="5" t="n">
        <f aca="false">SUM(R478:R481)</f>
        <v>0</v>
      </c>
      <c r="S482" s="5" t="n">
        <f aca="false">SUM(S478:S481)</f>
        <v>0</v>
      </c>
      <c r="T482" s="98" t="n">
        <v>641</v>
      </c>
      <c r="U482" s="98" t="n">
        <v>0</v>
      </c>
      <c r="V482" s="98" t="n">
        <v>218</v>
      </c>
    </row>
    <row r="483" customFormat="false" ht="13.5" hidden="false" customHeight="true" outlineLevel="0" collapsed="false">
      <c r="A483" s="68"/>
      <c r="B483" s="69"/>
      <c r="C483" s="5" t="s">
        <v>548</v>
      </c>
      <c r="D483" s="71"/>
      <c r="E483" s="71"/>
      <c r="F483" s="5" t="n">
        <v>17596</v>
      </c>
      <c r="G483" s="5" t="n">
        <v>7150</v>
      </c>
      <c r="H483" s="5" t="n">
        <v>9679</v>
      </c>
      <c r="I483" s="5" t="n">
        <v>0</v>
      </c>
      <c r="J483" s="5" t="n">
        <v>767</v>
      </c>
      <c r="K483" s="97" t="n">
        <v>139</v>
      </c>
      <c r="L483" s="97" t="n">
        <v>7011</v>
      </c>
      <c r="M483" s="97" t="n">
        <v>0</v>
      </c>
      <c r="N483" s="59" t="n">
        <f aca="false">SUM(N479:N482)</f>
        <v>0</v>
      </c>
      <c r="O483" s="97" t="n">
        <v>9107</v>
      </c>
      <c r="P483" s="97" t="n">
        <v>572</v>
      </c>
      <c r="Q483" s="59" t="n">
        <f aca="false">SUM(Q479:Q482)</f>
        <v>0</v>
      </c>
      <c r="R483" s="59" t="n">
        <f aca="false">SUM(R479:R482)</f>
        <v>0</v>
      </c>
      <c r="S483" s="59" t="n">
        <f aca="false">SUM(S479:S482)</f>
        <v>0</v>
      </c>
      <c r="T483" s="97" t="n">
        <v>574</v>
      </c>
      <c r="U483" s="59" t="n">
        <f aca="false">SUM(U479:U482)</f>
        <v>0</v>
      </c>
      <c r="V483" s="97" t="n">
        <v>193</v>
      </c>
    </row>
    <row r="484" customFormat="false" ht="13.5" hidden="false" customHeight="true" outlineLevel="0" collapsed="false">
      <c r="A484" s="68"/>
      <c r="B484" s="69"/>
      <c r="C484" s="5" t="s">
        <v>549</v>
      </c>
      <c r="D484" s="71"/>
      <c r="E484" s="71"/>
      <c r="F484" s="73" t="n">
        <f aca="false">IFERROR((F483-F482)/F482,"")</f>
        <v>-0.236317868148084</v>
      </c>
      <c r="G484" s="73" t="n">
        <f aca="false">IFERROR((G483-G482)/G482,"")</f>
        <v>-0.347449119284476</v>
      </c>
      <c r="H484" s="73" t="n">
        <f aca="false">IFERROR((H483-H482)/H482,"")</f>
        <v>-0.137728285077951</v>
      </c>
      <c r="I484" s="73" t="str">
        <f aca="false">IFERROR((I483-I482)/I482,"")</f>
        <v/>
      </c>
      <c r="J484" s="73" t="n">
        <f aca="false">IFERROR((J483-J482)/J482,"")</f>
        <v>-0.107101280558789</v>
      </c>
      <c r="K484" s="73" t="n">
        <f aca="false">IFERROR((K483-K482)/K482,"")</f>
        <v>0.188034188034188</v>
      </c>
      <c r="L484" s="73" t="n">
        <f aca="false">IFERROR((L483-L482)/L482,"")</f>
        <v>-0.353228782287823</v>
      </c>
      <c r="M484" s="73" t="str">
        <f aca="false">IFERROR((M483-M482)/M482,"")</f>
        <v/>
      </c>
      <c r="N484" s="39" t="str">
        <f aca="false">IFERROR((N483-N482)/N482,"")</f>
        <v/>
      </c>
      <c r="O484" s="39" t="n">
        <f aca="false">IFERROR((O483-O482)/O482,"")</f>
        <v>-0.144962914280349</v>
      </c>
      <c r="P484" s="39" t="n">
        <f aca="false">IFERROR((P483-P482)/P482,"")</f>
        <v>-0.00348432055749129</v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n">
        <f aca="false">IFERROR((T483-T482)/T482,"")</f>
        <v>-0.104524180967239</v>
      </c>
      <c r="U484" s="73" t="str">
        <f aca="false">IFERROR((U483-U482)/U482,"")</f>
        <v/>
      </c>
      <c r="V484" s="74" t="n">
        <f aca="false">IFERROR((V483-V482)/V482,"")</f>
        <v>-0.114678899082569</v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71"/>
      <c r="E485" s="71"/>
      <c r="F485" s="76" t="n">
        <f aca="false">IFERROR(SQRT(2*(F483-F482)^2/(F483+F482)),"")</f>
        <v>38.1990060382171</v>
      </c>
      <c r="G485" s="76" t="n">
        <f aca="false">IFERROR(SQRT(2*(G483-G482)^2/(G483+G482)),"")</f>
        <v>40.0105594390552</v>
      </c>
      <c r="H485" s="76" t="n">
        <f aca="false">IFERROR(SQRT(2*(H483-H482)^2/(H483+H482)),"")</f>
        <v>15.1220193363782</v>
      </c>
      <c r="I485" s="76" t="str">
        <f aca="false">IFERROR(SQRT(2*(I483-I482)^2/(I483+I482)),"")</f>
        <v/>
      </c>
      <c r="J485" s="76" t="n">
        <f aca="false">IFERROR(SQRT(2*(J483-J482)^2/(J483+J482)),"")</f>
        <v>3.22658086962671</v>
      </c>
      <c r="K485" s="76" t="n">
        <f aca="false">IFERROR(SQRT(2*(K483-K482)^2/(K483+K482)),"")</f>
        <v>1.94454364826301</v>
      </c>
      <c r="L485" s="76" t="n">
        <f aca="false">IFERROR(SQRT(2*(L483-L482)^2/(L483+L482)),"")</f>
        <v>40.5292987192575</v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n">
        <f aca="false">IFERROR(SQRT(2*(O483-O482)^2/(O483+O482)),"")</f>
        <v>15.5342683531781</v>
      </c>
      <c r="P485" s="83" t="n">
        <f aca="false">IFERROR(SQRT(2*(P483-P482)^2/(P483+P482)),"")</f>
        <v>0.0835511986288714</v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n">
        <f aca="false">IFERROR(SQRT(2*(T483-T482)^2/(T483+T482)),"")</f>
        <v>2.71832676687749</v>
      </c>
      <c r="U485" s="76" t="str">
        <f aca="false">IFERROR(SQRT(2*(U483-U482)^2/(U483+U482)),"")</f>
        <v/>
      </c>
      <c r="V485" s="78" t="n">
        <f aca="false">IFERROR(SQRT(2*(V483-V482)^2/(V483+V482)),"")</f>
        <v>1.74395026603789</v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562</v>
      </c>
      <c r="D486" s="71" t="n">
        <v>46141</v>
      </c>
      <c r="E486" s="81" t="s">
        <v>560</v>
      </c>
      <c r="F486" s="70" t="n">
        <v>14826</v>
      </c>
      <c r="G486" s="70" t="n">
        <v>5463</v>
      </c>
      <c r="H486" s="70" t="n">
        <v>6757</v>
      </c>
      <c r="I486" s="70" t="n">
        <v>0</v>
      </c>
      <c r="J486" s="70" t="n">
        <v>2606</v>
      </c>
      <c r="K486" s="98" t="n">
        <v>694</v>
      </c>
      <c r="L486" s="98" t="n">
        <v>4769</v>
      </c>
      <c r="M486" s="5" t="n">
        <f aca="false">SUM(M482:M485)</f>
        <v>0</v>
      </c>
      <c r="N486" s="5" t="n">
        <f aca="false">SUM(N482:N485)</f>
        <v>0</v>
      </c>
      <c r="O486" s="98" t="n">
        <v>5715</v>
      </c>
      <c r="P486" s="98" t="n">
        <v>1042</v>
      </c>
      <c r="Q486" s="5" t="n">
        <f aca="false">SUM(Q482:Q485)</f>
        <v>0</v>
      </c>
      <c r="R486" s="5" t="n">
        <f aca="false">SUM(R482:R485)</f>
        <v>0</v>
      </c>
      <c r="S486" s="5" t="n">
        <f aca="false">SUM(S482:S485)</f>
        <v>0</v>
      </c>
      <c r="T486" s="98" t="n">
        <v>1354</v>
      </c>
      <c r="U486" s="98" t="n">
        <v>0</v>
      </c>
      <c r="V486" s="98" t="n">
        <v>1252</v>
      </c>
    </row>
    <row r="487" customFormat="false" ht="13.5" hidden="false" customHeight="true" outlineLevel="0" collapsed="false">
      <c r="A487" s="68"/>
      <c r="B487" s="69"/>
      <c r="C487" s="5" t="s">
        <v>548</v>
      </c>
      <c r="D487" s="71"/>
      <c r="E487" s="71"/>
      <c r="F487" s="5" t="n">
        <v>14759</v>
      </c>
      <c r="G487" s="5" t="n">
        <v>5434</v>
      </c>
      <c r="H487" s="5" t="n">
        <v>6762</v>
      </c>
      <c r="I487" s="5" t="n">
        <v>0</v>
      </c>
      <c r="J487" s="5" t="n">
        <v>2563</v>
      </c>
      <c r="K487" s="99" t="n">
        <v>726</v>
      </c>
      <c r="L487" s="99" t="n">
        <v>4708</v>
      </c>
      <c r="M487" s="100" t="n">
        <f aca="false">SUM(M483:M486)</f>
        <v>0</v>
      </c>
      <c r="N487" s="100" t="n">
        <f aca="false">SUM(N483:N486)</f>
        <v>0</v>
      </c>
      <c r="O487" s="99" t="n">
        <v>5731</v>
      </c>
      <c r="P487" s="99" t="n">
        <v>1031</v>
      </c>
      <c r="Q487" s="100" t="n">
        <f aca="false">SUM(Q483:Q486)</f>
        <v>0</v>
      </c>
      <c r="R487" s="100" t="n">
        <f aca="false">SUM(R483:R486)</f>
        <v>0</v>
      </c>
      <c r="S487" s="100" t="n">
        <f aca="false">SUM(S483:S486)</f>
        <v>0</v>
      </c>
      <c r="T487" s="100" t="n">
        <v>1358</v>
      </c>
      <c r="U487" s="100" t="n">
        <f aca="false">SUM(U483:U486)</f>
        <v>0</v>
      </c>
      <c r="V487" s="100" t="n">
        <v>1205</v>
      </c>
    </row>
    <row r="488" customFormat="false" ht="13.5" hidden="false" customHeight="true" outlineLevel="0" collapsed="false">
      <c r="A488" s="68"/>
      <c r="B488" s="69"/>
      <c r="C488" s="5" t="s">
        <v>549</v>
      </c>
      <c r="D488" s="71"/>
      <c r="E488" s="71"/>
      <c r="F488" s="73" t="n">
        <f aca="false">IFERROR((F487-F486)/F486,"")</f>
        <v>-0.00451908808849319</v>
      </c>
      <c r="G488" s="73" t="n">
        <f aca="false">IFERROR((G487-G486)/G486,"")</f>
        <v>-0.00530843858685704</v>
      </c>
      <c r="H488" s="73" t="n">
        <f aca="false">IFERROR((H487-H486)/H486,"")</f>
        <v>0.000739973360959006</v>
      </c>
      <c r="I488" s="73" t="str">
        <f aca="false">IFERROR((I487-I486)/I486,"")</f>
        <v/>
      </c>
      <c r="J488" s="73" t="n">
        <f aca="false">IFERROR((J487-J486)/J486,"")</f>
        <v>-0.0165003837298542</v>
      </c>
      <c r="K488" s="73" t="n">
        <f aca="false">IFERROR((K487-K486)/K486,"")</f>
        <v>0.0461095100864553</v>
      </c>
      <c r="L488" s="73" t="n">
        <f aca="false">IFERROR((L487-L486)/L486,"")</f>
        <v>-0.0127909414971692</v>
      </c>
      <c r="M488" s="73" t="str">
        <f aca="false">IFERROR((M487-M486)/M486,"")</f>
        <v/>
      </c>
      <c r="N488" s="39" t="str">
        <f aca="false">IFERROR((N487-N486)/N486,"")</f>
        <v/>
      </c>
      <c r="O488" s="39" t="n">
        <f aca="false">IFERROR((O487-O486)/O486,"")</f>
        <v>0.00279965004374453</v>
      </c>
      <c r="P488" s="39" t="n">
        <f aca="false">IFERROR((P487-P486)/P486,"")</f>
        <v>-0.0105566218809981</v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n">
        <f aca="false">IFERROR((T487-T486)/T486,"")</f>
        <v>0.00295420974889217</v>
      </c>
      <c r="U488" s="73" t="str">
        <f aca="false">IFERROR((U487-U486)/U486,"")</f>
        <v/>
      </c>
      <c r="V488" s="74" t="n">
        <f aca="false">IFERROR((V487-V486)/V486,"")</f>
        <v>-0.0375399361022364</v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71"/>
      <c r="E489" s="71"/>
      <c r="F489" s="76" t="n">
        <f aca="false">IFERROR(SQRT(2*(F487-F486)^2/(F487+F486)),"")</f>
        <v>0.550876205280302</v>
      </c>
      <c r="G489" s="76" t="n">
        <f aca="false">IFERROR(SQRT(2*(G487-G486)^2/(G487+G486)),"")</f>
        <v>0.39287963738338</v>
      </c>
      <c r="H489" s="76" t="n">
        <f aca="false">IFERROR(SQRT(2*(H487-H486)^2/(H487+H486)),"")</f>
        <v>0.0608152810537424</v>
      </c>
      <c r="I489" s="76" t="str">
        <f aca="false">IFERROR(SQRT(2*(I487-I486)^2/(I487+I486)),"")</f>
        <v/>
      </c>
      <c r="J489" s="76" t="n">
        <f aca="false">IFERROR(SQRT(2*(J487-J486)^2/(J487+J486)),"")</f>
        <v>0.845824357123342</v>
      </c>
      <c r="K489" s="76" t="n">
        <f aca="false">IFERROR(SQRT(2*(K487-K486)^2/(K487+K486)),"")</f>
        <v>1.20093860006528</v>
      </c>
      <c r="L489" s="76" t="n">
        <f aca="false">IFERROR(SQRT(2*(L487-L486)^2/(L487+L486)),"")</f>
        <v>0.886154388402165</v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n">
        <f aca="false">IFERROR(SQRT(2*(O487-O486)^2/(O487+O486)),"")</f>
        <v>0.211498898411683</v>
      </c>
      <c r="P489" s="83" t="n">
        <f aca="false">IFERROR(SQRT(2*(P487-P486)^2/(P487+P486)),"")</f>
        <v>0.341670931697169</v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n">
        <f aca="false">IFERROR(SQRT(2*(T487-T486)^2/(T487+T486)),"")</f>
        <v>0.108625089318714</v>
      </c>
      <c r="U489" s="76" t="str">
        <f aca="false">IFERROR(SQRT(2*(U487-U486)^2/(U487+U486)),"")</f>
        <v/>
      </c>
      <c r="V489" s="78" t="n">
        <f aca="false">IFERROR(SQRT(2*(V487-V486)^2/(V487+V486)),"")</f>
        <v>1.34094287653419</v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558</v>
      </c>
      <c r="D490" s="71" t="n">
        <v>46141</v>
      </c>
      <c r="E490" s="81" t="s">
        <v>560</v>
      </c>
      <c r="F490" s="70" t="n">
        <v>22606</v>
      </c>
      <c r="G490" s="70" t="n">
        <v>6886</v>
      </c>
      <c r="H490" s="70" t="n">
        <v>8908</v>
      </c>
      <c r="I490" s="70" t="n">
        <v>2972</v>
      </c>
      <c r="J490" s="70" t="n">
        <v>3840</v>
      </c>
      <c r="K490" s="98" t="n">
        <v>668</v>
      </c>
      <c r="L490" s="98" t="n">
        <v>6046</v>
      </c>
      <c r="M490" s="98" t="n">
        <v>172</v>
      </c>
      <c r="N490" s="98" t="n">
        <v>1120</v>
      </c>
      <c r="O490" s="98" t="n">
        <v>5833</v>
      </c>
      <c r="P490" s="98" t="n">
        <v>1955</v>
      </c>
      <c r="Q490" s="98" t="n">
        <v>229</v>
      </c>
      <c r="R490" s="98" t="n">
        <v>1726</v>
      </c>
      <c r="S490" s="98" t="n">
        <v>1017</v>
      </c>
      <c r="T490" s="98" t="n">
        <v>1675</v>
      </c>
      <c r="U490" s="98" t="n">
        <v>1591</v>
      </c>
      <c r="V490" s="98" t="n">
        <v>574</v>
      </c>
    </row>
    <row r="491" customFormat="false" ht="13.5" hidden="false" customHeight="true" outlineLevel="0" collapsed="false">
      <c r="A491" s="68"/>
      <c r="B491" s="69"/>
      <c r="C491" s="5" t="s">
        <v>548</v>
      </c>
      <c r="D491" s="71"/>
      <c r="E491" s="71"/>
      <c r="F491" s="5" t="n">
        <v>20197</v>
      </c>
      <c r="G491" s="5" t="n">
        <v>6041</v>
      </c>
      <c r="H491" s="5" t="n">
        <v>8558</v>
      </c>
      <c r="I491" s="5" t="n">
        <v>2315</v>
      </c>
      <c r="J491" s="5" t="n">
        <v>3283</v>
      </c>
      <c r="K491" s="97" t="n">
        <v>637</v>
      </c>
      <c r="L491" s="97" t="n">
        <v>5381</v>
      </c>
      <c r="M491" s="97" t="n">
        <v>23</v>
      </c>
      <c r="N491" s="97" t="n">
        <v>1126</v>
      </c>
      <c r="O491" s="97" t="n">
        <v>5401</v>
      </c>
      <c r="P491" s="97" t="n">
        <v>2031</v>
      </c>
      <c r="Q491" s="97" t="n">
        <v>223</v>
      </c>
      <c r="R491" s="97" t="n">
        <v>1793</v>
      </c>
      <c r="S491" s="97" t="n">
        <v>299</v>
      </c>
      <c r="T491" s="97" t="n">
        <v>1736</v>
      </c>
      <c r="U491" s="97" t="n">
        <v>1469</v>
      </c>
      <c r="V491" s="97" t="n">
        <v>78</v>
      </c>
    </row>
    <row r="492" customFormat="false" ht="13.5" hidden="false" customHeight="true" outlineLevel="0" collapsed="false">
      <c r="A492" s="68"/>
      <c r="B492" s="69"/>
      <c r="C492" s="5" t="s">
        <v>549</v>
      </c>
      <c r="D492" s="71"/>
      <c r="E492" s="71"/>
      <c r="F492" s="73" t="n">
        <f aca="false">IFERROR((F491-F490)/F490,"")</f>
        <v>-0.106564628859595</v>
      </c>
      <c r="G492" s="73" t="n">
        <f aca="false">IFERROR((G491-G490)/G490,"")</f>
        <v>-0.122712750508278</v>
      </c>
      <c r="H492" s="73" t="n">
        <f aca="false">IFERROR((H491-H490)/H490,"")</f>
        <v>-0.0392905253704535</v>
      </c>
      <c r="I492" s="73" t="n">
        <f aca="false">IFERROR((I491-I490)/I490,"")</f>
        <v>-0.221063257065949</v>
      </c>
      <c r="J492" s="73" t="n">
        <f aca="false">IFERROR((J491-J490)/J490,"")</f>
        <v>-0.145052083333333</v>
      </c>
      <c r="K492" s="73" t="n">
        <f aca="false">IFERROR((K491-K490)/K490,"")</f>
        <v>-0.0464071856287425</v>
      </c>
      <c r="L492" s="73" t="n">
        <f aca="false">IFERROR((L491-L490)/L490,"")</f>
        <v>-0.109990076083361</v>
      </c>
      <c r="M492" s="73" t="n">
        <f aca="false">IFERROR((M491-M490)/M490,"")</f>
        <v>-0.866279069767442</v>
      </c>
      <c r="N492" s="39" t="n">
        <f aca="false">IFERROR((N491-N490)/N490,"")</f>
        <v>0.00535714285714286</v>
      </c>
      <c r="O492" s="39" t="n">
        <f aca="false">IFERROR((O491-O490)/O490,"")</f>
        <v>-0.0740613749357106</v>
      </c>
      <c r="P492" s="39" t="n">
        <f aca="false">IFERROR((P491-P490)/P490,"")</f>
        <v>0.0388746803069054</v>
      </c>
      <c r="Q492" s="73" t="n">
        <f aca="false">IFERROR((Q491-Q490)/Q490,"")</f>
        <v>-0.0262008733624454</v>
      </c>
      <c r="R492" s="73" t="n">
        <f aca="false">IFERROR((R491-R490)/R490,"")</f>
        <v>0.0388180764774044</v>
      </c>
      <c r="S492" s="73" t="n">
        <f aca="false">IFERROR((S491-S490)/S490,"")</f>
        <v>-0.705998033431662</v>
      </c>
      <c r="T492" s="73" t="n">
        <f aca="false">IFERROR((T491-T490)/T490,"")</f>
        <v>0.0364179104477612</v>
      </c>
      <c r="U492" s="73" t="n">
        <f aca="false">IFERROR((U491-U490)/U490,"")</f>
        <v>-0.076681332495286</v>
      </c>
      <c r="V492" s="74" t="n">
        <f aca="false">IFERROR((V491-V490)/V490,"")</f>
        <v>-0.86411149825784</v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71"/>
      <c r="E493" s="71"/>
      <c r="F493" s="76" t="n">
        <f aca="false">IFERROR(SQRT(2*(F491-F490)^2/(F491+F490)),"")</f>
        <v>16.4670078773747</v>
      </c>
      <c r="G493" s="76" t="n">
        <f aca="false">IFERROR(SQRT(2*(G491-G490)^2/(G491+G490)),"")</f>
        <v>10.5104868303372</v>
      </c>
      <c r="H493" s="76" t="n">
        <f aca="false">IFERROR(SQRT(2*(H491-H490)^2/(H491+H490)),"")</f>
        <v>3.74529744460781</v>
      </c>
      <c r="I493" s="76" t="n">
        <f aca="false">IFERROR(SQRT(2*(I491-I490)^2/(I491+I490)),"")</f>
        <v>12.7783774481022</v>
      </c>
      <c r="J493" s="76" t="n">
        <f aca="false">IFERROR(SQRT(2*(J491-J490)^2/(J491+J490)),"")</f>
        <v>9.33337511606272</v>
      </c>
      <c r="K493" s="76" t="n">
        <f aca="false">IFERROR(SQRT(2*(K491-K490)^2/(K491+K490)),"")</f>
        <v>1.21358845366372</v>
      </c>
      <c r="L493" s="76" t="n">
        <f aca="false">IFERROR(SQRT(2*(L491-L490)^2/(L491+L490)),"")</f>
        <v>8.7977279738809</v>
      </c>
      <c r="M493" s="76" t="n">
        <f aca="false">IFERROR(SQRT(2*(M491-M490)^2/(M491+M490)),"")</f>
        <v>15.0898165695466</v>
      </c>
      <c r="N493" s="83" t="n">
        <f aca="false">IFERROR(SQRT(2*(N491-N490)^2/(N491+N490)),"")</f>
        <v>0.179044659805336</v>
      </c>
      <c r="O493" s="83" t="n">
        <f aca="false">IFERROR(SQRT(2*(O491-O490)^2/(O491+O490)),"")</f>
        <v>5.76410037425127</v>
      </c>
      <c r="P493" s="83" t="n">
        <f aca="false">IFERROR(SQRT(2*(P491-P490)^2/(P491+P490)),"")</f>
        <v>1.70239346282165</v>
      </c>
      <c r="Q493" s="76" t="n">
        <f aca="false">IFERROR(SQRT(2*(Q491-Q490)^2/(Q491+Q490)),"")</f>
        <v>0.399114063142644</v>
      </c>
      <c r="R493" s="76" t="n">
        <f aca="false">IFERROR(SQRT(2*(R491-R490)^2/(R491+R490)),"")</f>
        <v>1.59727673900314</v>
      </c>
      <c r="S493" s="76" t="n">
        <f aca="false">IFERROR(SQRT(2*(S491-S490)^2/(S491+S490)),"")</f>
        <v>27.9905542035177</v>
      </c>
      <c r="T493" s="76" t="n">
        <f aca="false">IFERROR(SQRT(2*(T491-T490)^2/(T491+T490)),"")</f>
        <v>1.47707984832737</v>
      </c>
      <c r="U493" s="76" t="n">
        <f aca="false">IFERROR(SQRT(2*(U491-U490)^2/(U491+U490)),"")</f>
        <v>3.11899095464597</v>
      </c>
      <c r="V493" s="78" t="n">
        <f aca="false">IFERROR(SQRT(2*(V491-V490)^2/(V491+V490)),"")</f>
        <v>27.4708992708369</v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N494" s="4"/>
      <c r="O494" s="4"/>
      <c r="P494" s="4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5" t="s">
        <v>548</v>
      </c>
      <c r="D495" s="86"/>
      <c r="E495" s="81"/>
      <c r="F495" s="5"/>
      <c r="G495" s="5"/>
      <c r="H495" s="5"/>
      <c r="I495" s="5"/>
      <c r="J495" s="5"/>
      <c r="K495" s="5"/>
      <c r="L495" s="5"/>
      <c r="M495" s="5"/>
      <c r="N495" s="4"/>
      <c r="O495" s="4"/>
      <c r="P495" s="4"/>
      <c r="Q495" s="5"/>
      <c r="R495" s="5"/>
      <c r="S495" s="5"/>
      <c r="T495" s="5"/>
      <c r="U495" s="5"/>
      <c r="V495" s="82"/>
    </row>
    <row r="496" customFormat="false" ht="13.5" hidden="false" customHeight="true" outlineLevel="0" collapsed="false">
      <c r="A496" s="68"/>
      <c r="B496" s="69"/>
      <c r="C496" s="5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562</v>
      </c>
      <c r="D498" s="71" t="n">
        <v>45763</v>
      </c>
      <c r="E498" s="81" t="s">
        <v>560</v>
      </c>
      <c r="F498" s="70" t="n">
        <v>21939</v>
      </c>
      <c r="G498" s="70" t="n">
        <v>2924</v>
      </c>
      <c r="H498" s="70" t="n">
        <v>2371</v>
      </c>
      <c r="I498" s="70" t="n">
        <v>8177</v>
      </c>
      <c r="J498" s="70" t="n">
        <v>8467</v>
      </c>
      <c r="K498" s="98" t="n">
        <v>1442</v>
      </c>
      <c r="L498" s="98" t="n">
        <v>229</v>
      </c>
      <c r="M498" s="98" t="n">
        <v>1253</v>
      </c>
      <c r="N498" s="98" t="n">
        <v>1040</v>
      </c>
      <c r="O498" s="98" t="n">
        <v>0</v>
      </c>
      <c r="P498" s="98" t="n">
        <v>1331</v>
      </c>
      <c r="Q498" s="98" t="n">
        <v>2</v>
      </c>
      <c r="R498" s="98" t="n">
        <v>7974</v>
      </c>
      <c r="S498" s="98" t="n">
        <v>201</v>
      </c>
      <c r="T498" s="98" t="n">
        <v>1395</v>
      </c>
      <c r="U498" s="98" t="n">
        <v>7067</v>
      </c>
      <c r="V498" s="98" t="n">
        <v>5</v>
      </c>
    </row>
    <row r="499" customFormat="false" ht="13.5" hidden="false" customHeight="true" outlineLevel="0" collapsed="false">
      <c r="A499" s="68"/>
      <c r="B499" s="69"/>
      <c r="C499" s="5" t="s">
        <v>548</v>
      </c>
      <c r="D499" s="71"/>
      <c r="E499" s="71"/>
      <c r="F499" s="5" t="n">
        <v>18298</v>
      </c>
      <c r="G499" s="5" t="n">
        <v>1275</v>
      </c>
      <c r="H499" s="5" t="n">
        <v>2323</v>
      </c>
      <c r="I499" s="5" t="n">
        <v>7880</v>
      </c>
      <c r="J499" s="5" t="n">
        <v>6820</v>
      </c>
      <c r="K499" s="99" t="n">
        <v>1272</v>
      </c>
      <c r="L499" s="99" t="n">
        <v>1</v>
      </c>
      <c r="M499" s="99" t="n">
        <v>2</v>
      </c>
      <c r="N499" s="99" t="n">
        <v>1073</v>
      </c>
      <c r="O499" s="99" t="n">
        <v>0</v>
      </c>
      <c r="P499" s="99" t="n">
        <v>1250</v>
      </c>
      <c r="Q499" s="99"/>
      <c r="R499" s="99" t="n">
        <v>7695</v>
      </c>
      <c r="S499" s="99" t="n">
        <v>185</v>
      </c>
      <c r="T499" s="99" t="n">
        <v>1482</v>
      </c>
      <c r="U499" s="99" t="n">
        <v>5338</v>
      </c>
      <c r="V499" s="100" t="n">
        <f aca="false">SUM(V495:V498)</f>
        <v>5</v>
      </c>
    </row>
    <row r="500" customFormat="false" ht="13.5" hidden="false" customHeight="true" outlineLevel="0" collapsed="false">
      <c r="A500" s="68"/>
      <c r="B500" s="69"/>
      <c r="C500" s="5" t="s">
        <v>549</v>
      </c>
      <c r="D500" s="71"/>
      <c r="E500" s="71"/>
      <c r="F500" s="73" t="n">
        <f aca="false">IFERROR((F499-F498)/F498,"")</f>
        <v>-0.165960162268107</v>
      </c>
      <c r="G500" s="73" t="n">
        <f aca="false">IFERROR((G499-G498)/G498,"")</f>
        <v>-0.563953488372093</v>
      </c>
      <c r="H500" s="73" t="n">
        <f aca="false">IFERROR((H499-H498)/H498,"")</f>
        <v>-0.0202446225221426</v>
      </c>
      <c r="I500" s="73" t="n">
        <f aca="false">IFERROR((I499-I498)/I498,"")</f>
        <v>-0.0363213892625657</v>
      </c>
      <c r="J500" s="73" t="n">
        <f aca="false">IFERROR((J499-J498)/J498,"")</f>
        <v>-0.194519900791307</v>
      </c>
      <c r="K500" s="73" t="n">
        <f aca="false">IFERROR((K499-K498)/K498,"")</f>
        <v>-0.117891816920943</v>
      </c>
      <c r="L500" s="73" t="n">
        <f aca="false">IFERROR((L499-L498)/L498,"")</f>
        <v>-0.995633187772926</v>
      </c>
      <c r="M500" s="73" t="n">
        <f aca="false">IFERROR((M499-M498)/M498,"")</f>
        <v>-0.998403830806065</v>
      </c>
      <c r="N500" s="39" t="n">
        <f aca="false">IFERROR((N499-N498)/N498,"")</f>
        <v>0.0317307692307692</v>
      </c>
      <c r="O500" s="39" t="str">
        <f aca="false">IFERROR((O499-O498)/O498,"")</f>
        <v/>
      </c>
      <c r="P500" s="39" t="n">
        <f aca="false">IFERROR((P499-P498)/P498,"")</f>
        <v>-0.0608564988730278</v>
      </c>
      <c r="Q500" s="73" t="n">
        <f aca="false">IFERROR((Q499-Q498)/Q498,"")</f>
        <v>-1</v>
      </c>
      <c r="R500" s="73" t="n">
        <f aca="false">IFERROR((R499-R498)/R498,"")</f>
        <v>-0.0349887133182844</v>
      </c>
      <c r="S500" s="73" t="n">
        <f aca="false">IFERROR((S499-S498)/S498,"")</f>
        <v>-0.0796019900497512</v>
      </c>
      <c r="T500" s="73" t="n">
        <f aca="false">IFERROR((T499-T498)/T498,"")</f>
        <v>0.0623655913978495</v>
      </c>
      <c r="U500" s="73" t="n">
        <f aca="false">IFERROR((U499-U498)/U498,"")</f>
        <v>-0.244658270836281</v>
      </c>
      <c r="V500" s="74" t="n">
        <f aca="false">IFERROR((V499-V498)/V498,"")</f>
        <v>0</v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71"/>
      <c r="E501" s="71"/>
      <c r="F501" s="76" t="n">
        <f aca="false">IFERROR(SQRT(2*(F499-F498)^2/(F499+F498)),"")</f>
        <v>25.6698233632094</v>
      </c>
      <c r="G501" s="76" t="n">
        <f aca="false">IFERROR(SQRT(2*(G499-G498)^2/(G499+G498)),"")</f>
        <v>35.9884146900476</v>
      </c>
      <c r="H501" s="76" t="n">
        <f aca="false">IFERROR(SQRT(2*(H499-H498)^2/(H499+H498)),"")</f>
        <v>0.990797022005774</v>
      </c>
      <c r="I501" s="76" t="n">
        <f aca="false">IFERROR(SQRT(2*(I499-I498)^2/(I499+I498)),"")</f>
        <v>3.31466195410079</v>
      </c>
      <c r="J501" s="76" t="n">
        <f aca="false">IFERROR(SQRT(2*(J499-J498)^2/(J499+J498)),"")</f>
        <v>18.8385496548275</v>
      </c>
      <c r="K501" s="76" t="n">
        <f aca="false">IFERROR(SQRT(2*(K499-K498)^2/(K499+K498)),"")</f>
        <v>4.61486496328218</v>
      </c>
      <c r="L501" s="76" t="n">
        <f aca="false">IFERROR(SQRT(2*(L499-L498)^2/(L499+L498)),"")</f>
        <v>21.2611096278792</v>
      </c>
      <c r="M501" s="76" t="n">
        <f aca="false">IFERROR(SQRT(2*(M499-M498)^2/(M499+M498)),"")</f>
        <v>49.9402192426902</v>
      </c>
      <c r="N501" s="83" t="n">
        <f aca="false">IFERROR(SQRT(2*(N499-N498)^2/(N499+N498)),"")</f>
        <v>1.01526447285146</v>
      </c>
      <c r="O501" s="83" t="str">
        <f aca="false">IFERROR(SQRT(2*(O499-O498)^2/(O499+O498)),"")</f>
        <v/>
      </c>
      <c r="P501" s="83" t="n">
        <f aca="false">IFERROR(SQRT(2*(P499-P498)^2/(P499+P498)),"")</f>
        <v>2.25478955549255</v>
      </c>
      <c r="Q501" s="76" t="n">
        <f aca="false">IFERROR(SQRT(2*(Q499-Q498)^2/(Q499+Q498)),"")</f>
        <v>2</v>
      </c>
      <c r="R501" s="76" t="n">
        <f aca="false">IFERROR(SQRT(2*(R499-R498)^2/(R499+R498)),"")</f>
        <v>3.15208964905151</v>
      </c>
      <c r="S501" s="76" t="n">
        <f aca="false">IFERROR(SQRT(2*(S499-S498)^2/(S499+S498)),"")</f>
        <v>1.15170520119791</v>
      </c>
      <c r="T501" s="76" t="n">
        <f aca="false">IFERROR(SQRT(2*(T499-T498)^2/(T499+T498)),"")</f>
        <v>2.29384632653545</v>
      </c>
      <c r="U501" s="76" t="n">
        <f aca="false">IFERROR(SQRT(2*(U499-U498)^2/(U499+U498)),"")</f>
        <v>21.9538962156782</v>
      </c>
      <c r="V501" s="78" t="n">
        <f aca="false">IFERROR(SQRT(2*(V499-V498)^2/(V499+V498)),"")</f>
        <v>0</v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562</v>
      </c>
      <c r="D502" s="71" t="n">
        <v>45770</v>
      </c>
      <c r="E502" s="81" t="s">
        <v>560</v>
      </c>
      <c r="F502" s="70" t="n">
        <v>15164</v>
      </c>
      <c r="G502" s="70" t="n">
        <v>2110</v>
      </c>
      <c r="H502" s="70" t="n">
        <v>10</v>
      </c>
      <c r="I502" s="70" t="n">
        <v>8158</v>
      </c>
      <c r="J502" s="70" t="n">
        <v>4886</v>
      </c>
      <c r="K502" s="104" t="n">
        <v>1574</v>
      </c>
      <c r="L502" s="105" t="s">
        <v>565</v>
      </c>
      <c r="M502" s="105" t="n">
        <v>536</v>
      </c>
      <c r="N502" s="105" t="n">
        <v>3</v>
      </c>
      <c r="O502" s="105" t="s">
        <v>565</v>
      </c>
      <c r="P502" s="105" t="n">
        <v>7</v>
      </c>
      <c r="Q502" s="105" t="n">
        <v>380</v>
      </c>
      <c r="R502" s="104" t="n">
        <v>7774</v>
      </c>
      <c r="S502" s="105" t="n">
        <v>4</v>
      </c>
      <c r="T502" s="105" t="n">
        <v>4</v>
      </c>
      <c r="U502" s="104" t="n">
        <v>4477</v>
      </c>
      <c r="V502" s="105" t="n">
        <v>405</v>
      </c>
    </row>
    <row r="503" customFormat="false" ht="13.5" hidden="false" customHeight="true" outlineLevel="0" collapsed="false">
      <c r="A503" s="68"/>
      <c r="B503" s="69"/>
      <c r="C503" s="5" t="s">
        <v>548</v>
      </c>
      <c r="D503" s="71"/>
      <c r="E503" s="71"/>
      <c r="F503" s="5" t="n">
        <v>7086</v>
      </c>
      <c r="G503" s="5" t="n">
        <v>1635</v>
      </c>
      <c r="H503" s="5" t="n">
        <v>11</v>
      </c>
      <c r="I503" s="5" t="n">
        <v>2832</v>
      </c>
      <c r="J503" s="5" t="n">
        <v>2590</v>
      </c>
      <c r="K503" s="108" t="n">
        <v>1601</v>
      </c>
      <c r="L503" s="109" t="n">
        <v>34</v>
      </c>
      <c r="M503" s="110" t="n">
        <v>0</v>
      </c>
      <c r="N503" s="108" t="n">
        <v>4</v>
      </c>
      <c r="O503" s="109" t="n">
        <v>0</v>
      </c>
      <c r="P503" s="109" t="n">
        <v>7</v>
      </c>
      <c r="Q503" s="109" t="n">
        <v>301</v>
      </c>
      <c r="R503" s="109" t="n">
        <v>2492</v>
      </c>
      <c r="S503" s="109" t="n">
        <v>39</v>
      </c>
      <c r="T503" s="109" t="n">
        <v>12</v>
      </c>
      <c r="U503" s="109" t="n">
        <v>2572</v>
      </c>
      <c r="V503" s="109" t="n">
        <v>6</v>
      </c>
    </row>
    <row r="504" customFormat="false" ht="13.5" hidden="false" customHeight="true" outlineLevel="0" collapsed="false">
      <c r="A504" s="68"/>
      <c r="B504" s="69"/>
      <c r="C504" s="5" t="s">
        <v>549</v>
      </c>
      <c r="D504" s="71"/>
      <c r="E504" s="71"/>
      <c r="F504" s="73" t="n">
        <f aca="false">IFERROR((F503-F502)/F502,"")</f>
        <v>-0.532709047744658</v>
      </c>
      <c r="G504" s="73" t="n">
        <f aca="false">IFERROR((G503-G502)/G502,"")</f>
        <v>-0.225118483412322</v>
      </c>
      <c r="H504" s="73" t="n">
        <f aca="false">IFERROR((H503-H502)/H502,"")</f>
        <v>0.1</v>
      </c>
      <c r="I504" s="73" t="n">
        <f aca="false">IFERROR((I503-I502)/I502,"")</f>
        <v>-0.652856092179456</v>
      </c>
      <c r="J504" s="73" t="n">
        <f aca="false">IFERROR((J503-J502)/J502,"")</f>
        <v>-0.469914040114613</v>
      </c>
      <c r="K504" s="73" t="n">
        <f aca="false">IFERROR((K503-K502)/K502,"")</f>
        <v>0.01715374841169</v>
      </c>
      <c r="L504" s="73" t="str">
        <f aca="false">IFERROR((L503-L502)/L502,"")</f>
        <v/>
      </c>
      <c r="M504" s="73" t="n">
        <f aca="false">IFERROR((M503-M502)/M502,"")</f>
        <v>-1</v>
      </c>
      <c r="N504" s="39" t="n">
        <f aca="false">IFERROR((N503-N502)/N502,"")</f>
        <v>0.333333333333333</v>
      </c>
      <c r="O504" s="39" t="str">
        <f aca="false">IFERROR((O503-O502)/O502,"")</f>
        <v/>
      </c>
      <c r="P504" s="39" t="n">
        <f aca="false">IFERROR((P503-P502)/P502,"")</f>
        <v>0</v>
      </c>
      <c r="Q504" s="73" t="n">
        <f aca="false">IFERROR((Q503-Q502)/Q502,"")</f>
        <v>-0.207894736842105</v>
      </c>
      <c r="R504" s="73" t="n">
        <f aca="false">IFERROR((R503-R502)/R502,"")</f>
        <v>-0.67944430151788</v>
      </c>
      <c r="S504" s="73" t="n">
        <f aca="false">IFERROR((S503-S502)/S502,"")</f>
        <v>8.75</v>
      </c>
      <c r="T504" s="73" t="n">
        <f aca="false">IFERROR((T503-T502)/T502,"")</f>
        <v>2</v>
      </c>
      <c r="U504" s="73" t="n">
        <f aca="false">IFERROR((U503-U502)/U502,"")</f>
        <v>-0.42550815278088</v>
      </c>
      <c r="V504" s="74" t="n">
        <f aca="false">IFERROR((V503-V502)/V502,"")</f>
        <v>-0.985185185185185</v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71"/>
      <c r="E505" s="71"/>
      <c r="F505" s="76" t="n">
        <f aca="false">IFERROR(SQRT(2*(F503-F502)^2/(F503+F502)),"")</f>
        <v>76.5867850248947</v>
      </c>
      <c r="G505" s="76" t="n">
        <f aca="false">IFERROR(SQRT(2*(G503-G502)^2/(G503+G502)),"")</f>
        <v>10.9769755392512</v>
      </c>
      <c r="H505" s="76" t="n">
        <f aca="false">IFERROR(SQRT(2*(H503-H502)^2/(H503+H502)),"")</f>
        <v>0.308606699924184</v>
      </c>
      <c r="I505" s="76" t="n">
        <f aca="false">IFERROR(SQRT(2*(I503-I502)^2/(I503+I502)),"")</f>
        <v>71.8484351549352</v>
      </c>
      <c r="J505" s="76" t="n">
        <f aca="false">IFERROR(SQRT(2*(J503-J502)^2/(J503+J502)),"")</f>
        <v>37.5536569931352</v>
      </c>
      <c r="K505" s="76" t="n">
        <f aca="false">IFERROR(SQRT(2*(K503-K502)^2/(K503+K502)),"")</f>
        <v>0.677652269549211</v>
      </c>
      <c r="L505" s="76" t="str">
        <f aca="false">IFERROR(SQRT(2*(L503-L502)^2/(L503+L502)),"")</f>
        <v/>
      </c>
      <c r="M505" s="76" t="n">
        <f aca="false">IFERROR(SQRT(2*(M503-M502)^2/(M503+M502)),"")</f>
        <v>32.7414110874898</v>
      </c>
      <c r="N505" s="83" t="n">
        <f aca="false">IFERROR(SQRT(2*(N503-N502)^2/(N503+N502)),"")</f>
        <v>0.534522483824849</v>
      </c>
      <c r="O505" s="83" t="str">
        <f aca="false">IFERROR(SQRT(2*(O503-O502)^2/(O503+O502)),"")</f>
        <v/>
      </c>
      <c r="P505" s="83" t="n">
        <f aca="false">IFERROR(SQRT(2*(P503-P502)^2/(P503+P502)),"")</f>
        <v>0</v>
      </c>
      <c r="Q505" s="76" t="n">
        <f aca="false">IFERROR(SQRT(2*(Q503-Q502)^2/(Q503+Q502)),"")</f>
        <v>4.2812297353669</v>
      </c>
      <c r="R505" s="76" t="n">
        <f aca="false">IFERROR(SQRT(2*(R503-R502)^2/(R503+R502)),"")</f>
        <v>73.7246576864473</v>
      </c>
      <c r="S505" s="76" t="n">
        <f aca="false">IFERROR(SQRT(2*(S503-S502)^2/(S503+S502)),"")</f>
        <v>7.54829412424069</v>
      </c>
      <c r="T505" s="76" t="n">
        <f aca="false">IFERROR(SQRT(2*(T503-T502)^2/(T503+T502)),"")</f>
        <v>2.82842712474619</v>
      </c>
      <c r="U505" s="76" t="n">
        <f aca="false">IFERROR(SQRT(2*(U503-U502)^2/(U503+U502)),"")</f>
        <v>32.0882640367478</v>
      </c>
      <c r="V505" s="78" t="n">
        <f aca="false">IFERROR(SQRT(2*(V503-V502)^2/(V503+V502)),"")</f>
        <v>27.8334462459647</v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N506" s="4"/>
      <c r="O506" s="4"/>
      <c r="P506" s="4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5" t="s">
        <v>548</v>
      </c>
      <c r="D507" s="86"/>
      <c r="E507" s="81"/>
      <c r="F507" s="5"/>
      <c r="G507" s="5"/>
      <c r="H507" s="5"/>
      <c r="I507" s="5"/>
      <c r="J507" s="5"/>
      <c r="K507" s="5"/>
      <c r="L507" s="5"/>
      <c r="M507" s="5"/>
      <c r="N507" s="4"/>
      <c r="O507" s="4"/>
      <c r="P507" s="4"/>
      <c r="Q507" s="5"/>
      <c r="R507" s="5"/>
      <c r="S507" s="5"/>
      <c r="T507" s="5"/>
      <c r="U507" s="5"/>
      <c r="V507" s="82"/>
    </row>
    <row r="508" customFormat="false" ht="13.5" hidden="false" customHeight="true" outlineLevel="0" collapsed="false">
      <c r="A508" s="68"/>
      <c r="B508" s="69"/>
      <c r="C508" s="5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N510" s="4"/>
      <c r="O510" s="4"/>
      <c r="P510" s="4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5" t="s">
        <v>548</v>
      </c>
      <c r="D511" s="86"/>
      <c r="E511" s="81"/>
      <c r="F511" s="5"/>
      <c r="G511" s="5"/>
      <c r="H511" s="5"/>
      <c r="I511" s="5"/>
      <c r="J511" s="5"/>
      <c r="K511" s="5"/>
      <c r="L511" s="5"/>
      <c r="M511" s="5"/>
      <c r="N511" s="4"/>
      <c r="O511" s="4"/>
      <c r="P511" s="4"/>
      <c r="Q511" s="5"/>
      <c r="R511" s="5"/>
      <c r="S511" s="5"/>
      <c r="T511" s="5"/>
      <c r="U511" s="5"/>
      <c r="V511" s="82"/>
    </row>
    <row r="512" customFormat="false" ht="13.5" hidden="false" customHeight="true" outlineLevel="0" collapsed="false">
      <c r="A512" s="68"/>
      <c r="B512" s="69"/>
      <c r="C512" s="5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N514" s="4"/>
      <c r="O514" s="4"/>
      <c r="P514" s="4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5" t="s">
        <v>548</v>
      </c>
      <c r="D515" s="86"/>
      <c r="E515" s="81"/>
      <c r="F515" s="5"/>
      <c r="G515" s="5"/>
      <c r="H515" s="5"/>
      <c r="I515" s="5"/>
      <c r="J515" s="5"/>
      <c r="K515" s="5"/>
      <c r="L515" s="5"/>
      <c r="M515" s="5"/>
      <c r="N515" s="4"/>
      <c r="O515" s="4"/>
      <c r="P515" s="4"/>
      <c r="Q515" s="5"/>
      <c r="R515" s="5"/>
      <c r="S515" s="5"/>
      <c r="T515" s="5"/>
      <c r="U515" s="5"/>
      <c r="V515" s="82"/>
    </row>
    <row r="516" customFormat="false" ht="13.5" hidden="false" customHeight="true" outlineLevel="0" collapsed="false">
      <c r="A516" s="68"/>
      <c r="B516" s="69"/>
      <c r="C516" s="5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562</v>
      </c>
      <c r="D518" s="71" t="n">
        <v>45770</v>
      </c>
      <c r="E518" s="81" t="s">
        <v>559</v>
      </c>
      <c r="F518" s="70" t="n">
        <v>12434</v>
      </c>
      <c r="G518" s="70" t="n">
        <v>0</v>
      </c>
      <c r="H518" s="70" t="n">
        <v>0</v>
      </c>
      <c r="I518" s="70" t="n">
        <v>6581</v>
      </c>
      <c r="J518" s="70" t="n">
        <v>5853</v>
      </c>
      <c r="K518" s="106" t="n">
        <v>0</v>
      </c>
      <c r="L518" s="107" t="n">
        <v>0</v>
      </c>
      <c r="M518" s="107" t="n">
        <v>0</v>
      </c>
      <c r="N518" s="107" t="n">
        <v>0</v>
      </c>
      <c r="O518" s="107" t="n">
        <v>0</v>
      </c>
      <c r="P518" s="107" t="n">
        <v>0</v>
      </c>
      <c r="Q518" s="104" t="n">
        <v>1101</v>
      </c>
      <c r="R518" s="104" t="n">
        <v>4063</v>
      </c>
      <c r="S518" s="104" t="n">
        <v>1417</v>
      </c>
      <c r="T518" s="104" t="n">
        <v>1510</v>
      </c>
      <c r="U518" s="104" t="n">
        <v>2492</v>
      </c>
      <c r="V518" s="104" t="n">
        <v>1851</v>
      </c>
    </row>
    <row r="519" customFormat="false" ht="13.5" hidden="false" customHeight="true" outlineLevel="0" collapsed="false">
      <c r="A519" s="68"/>
      <c r="B519" s="69"/>
      <c r="C519" s="5" t="s">
        <v>548</v>
      </c>
      <c r="D519" s="71"/>
      <c r="E519" s="71"/>
      <c r="F519" s="5" t="n">
        <v>12727</v>
      </c>
      <c r="G519" s="5" t="n">
        <v>0</v>
      </c>
      <c r="H519" s="5" t="n">
        <v>0</v>
      </c>
      <c r="I519" s="5" t="n">
        <v>6841</v>
      </c>
      <c r="J519" s="5" t="n">
        <v>5886</v>
      </c>
      <c r="K519" s="106" t="n">
        <v>0</v>
      </c>
      <c r="L519" s="107" t="n">
        <v>0</v>
      </c>
      <c r="M519" s="107" t="n">
        <v>0</v>
      </c>
      <c r="N519" s="107" t="n">
        <v>0</v>
      </c>
      <c r="O519" s="107" t="n">
        <v>0</v>
      </c>
      <c r="P519" s="107" t="n">
        <v>0</v>
      </c>
      <c r="Q519" s="102" t="n">
        <v>1209</v>
      </c>
      <c r="R519" s="103" t="n">
        <v>4191</v>
      </c>
      <c r="S519" s="103" t="n">
        <v>1441</v>
      </c>
      <c r="T519" s="103" t="n">
        <v>1639</v>
      </c>
      <c r="U519" s="103" t="n">
        <v>2550</v>
      </c>
      <c r="V519" s="103" t="n">
        <v>1697</v>
      </c>
    </row>
    <row r="520" customFormat="false" ht="13.5" hidden="false" customHeight="true" outlineLevel="0" collapsed="false">
      <c r="A520" s="68"/>
      <c r="B520" s="69"/>
      <c r="C520" s="5" t="s">
        <v>549</v>
      </c>
      <c r="D520" s="71"/>
      <c r="E520" s="71"/>
      <c r="F520" s="73" t="n">
        <f aca="false">IFERROR((F519-F518)/F518,"")</f>
        <v>0.0235644201383304</v>
      </c>
      <c r="G520" s="73" t="str">
        <f aca="false">IFERROR((G519-G518)/G518,"")</f>
        <v/>
      </c>
      <c r="H520" s="73" t="str">
        <f aca="false">IFERROR((H519-H518)/H518,"")</f>
        <v/>
      </c>
      <c r="I520" s="73" t="n">
        <f aca="false">IFERROR((I519-I518)/I518,"")</f>
        <v>0.039507673605835</v>
      </c>
      <c r="J520" s="73" t="n">
        <f aca="false">IFERROR((J519-J518)/J518,"")</f>
        <v>0.00563813429010764</v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n">
        <f aca="false">IFERROR((Q519-Q518)/Q518,"")</f>
        <v>0.0980926430517711</v>
      </c>
      <c r="R520" s="73" t="n">
        <f aca="false">IFERROR((R519-R518)/R518,"")</f>
        <v>0.0315038149150874</v>
      </c>
      <c r="S520" s="73" t="n">
        <f aca="false">IFERROR((S519-S518)/S518,"")</f>
        <v>0.0169371912491179</v>
      </c>
      <c r="T520" s="73" t="n">
        <f aca="false">IFERROR((T519-T518)/T518,"")</f>
        <v>0.0854304635761589</v>
      </c>
      <c r="U520" s="73" t="n">
        <f aca="false">IFERROR((U519-U518)/U518,"")</f>
        <v>0.0232744783306581</v>
      </c>
      <c r="V520" s="74" t="n">
        <f aca="false">IFERROR((V519-V518)/V518,"")</f>
        <v>-0.0831982712047542</v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71"/>
      <c r="E521" s="71"/>
      <c r="F521" s="76" t="n">
        <f aca="false">IFERROR(SQRT(2*(F519-F518)^2/(F519+F518)),"")</f>
        <v>2.61227364760124</v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n">
        <f aca="false">IFERROR(SQRT(2*(I519-I518)^2/(I519+I518)),"")</f>
        <v>3.17380126250553</v>
      </c>
      <c r="J521" s="76" t="n">
        <f aca="false">IFERROR(SQRT(2*(J519-J518)^2/(J519+J518)),"")</f>
        <v>0.430738197560561</v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n">
        <f aca="false">IFERROR(SQRT(2*(Q519-Q518)^2/(Q519+Q518)),"")</f>
        <v>3.1778453862171</v>
      </c>
      <c r="R521" s="76" t="n">
        <f aca="false">IFERROR(SQRT(2*(R519-R518)^2/(R519+R518)),"")</f>
        <v>1.99247433150732</v>
      </c>
      <c r="S521" s="76" t="n">
        <f aca="false">IFERROR(SQRT(2*(S519-S518)^2/(S519+S518)),"")</f>
        <v>0.634885089033533</v>
      </c>
      <c r="T521" s="76" t="n">
        <f aca="false">IFERROR(SQRT(2*(T519-T518)^2/(T519+T518)),"")</f>
        <v>3.2510105422603</v>
      </c>
      <c r="U521" s="76" t="n">
        <f aca="false">IFERROR(SQRT(2*(U519-U518)^2/(U519+U518)),"")</f>
        <v>1.15515848031214</v>
      </c>
      <c r="V521" s="78" t="n">
        <f aca="false">IFERROR(SQRT(2*(V519-V518)^2/(V519+V518)),"")</f>
        <v>3.65631760096112</v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562</v>
      </c>
      <c r="D522" s="71" t="n">
        <v>45755</v>
      </c>
      <c r="E522" s="81" t="s">
        <v>560</v>
      </c>
      <c r="F522" s="70" t="n">
        <v>10519</v>
      </c>
      <c r="G522" s="70" t="n">
        <v>975</v>
      </c>
      <c r="H522" s="70" t="n">
        <v>2005</v>
      </c>
      <c r="I522" s="70" t="n">
        <v>7539</v>
      </c>
      <c r="J522" s="70" t="n">
        <v>0</v>
      </c>
      <c r="K522" s="101" t="n">
        <v>482</v>
      </c>
      <c r="L522" s="101" t="n">
        <v>376</v>
      </c>
      <c r="M522" s="101" t="n">
        <v>117</v>
      </c>
      <c r="N522" s="101" t="n">
        <v>533</v>
      </c>
      <c r="O522" s="101" t="n">
        <v>301</v>
      </c>
      <c r="P522" s="101" t="n">
        <v>1171</v>
      </c>
      <c r="Q522" s="101" t="n">
        <v>136</v>
      </c>
      <c r="R522" s="101" t="n">
        <v>6654</v>
      </c>
      <c r="S522" s="101" t="n">
        <v>749</v>
      </c>
      <c r="T522" s="106" t="n">
        <v>0</v>
      </c>
      <c r="U522" s="107" t="n">
        <v>0</v>
      </c>
      <c r="V522" s="107" t="n">
        <v>0</v>
      </c>
    </row>
    <row r="523" customFormat="false" ht="13.5" hidden="false" customHeight="true" outlineLevel="0" collapsed="false">
      <c r="A523" s="68"/>
      <c r="B523" s="69"/>
      <c r="C523" s="5" t="s">
        <v>548</v>
      </c>
      <c r="D523" s="71"/>
      <c r="E523" s="71"/>
      <c r="F523" s="5" t="n">
        <v>9454</v>
      </c>
      <c r="G523" s="5" t="n">
        <v>964</v>
      </c>
      <c r="H523" s="5" t="n">
        <v>1359</v>
      </c>
      <c r="I523" s="5" t="n">
        <v>7131</v>
      </c>
      <c r="J523" s="5" t="n">
        <v>0</v>
      </c>
      <c r="K523" s="102" t="n">
        <v>470</v>
      </c>
      <c r="L523" s="103" t="n">
        <v>364</v>
      </c>
      <c r="M523" s="103" t="n">
        <v>130</v>
      </c>
      <c r="N523" s="103" t="n">
        <v>529</v>
      </c>
      <c r="O523" s="103" t="n">
        <v>311</v>
      </c>
      <c r="P523" s="103" t="n">
        <v>519</v>
      </c>
      <c r="Q523" s="103" t="n">
        <v>6416</v>
      </c>
      <c r="R523" s="103" t="n">
        <v>715</v>
      </c>
      <c r="S523" s="106" t="n">
        <v>0</v>
      </c>
      <c r="T523" s="107" t="n">
        <v>0</v>
      </c>
      <c r="U523" s="107" t="n">
        <v>0</v>
      </c>
      <c r="V523" s="107" t="n">
        <v>0</v>
      </c>
    </row>
    <row r="524" customFormat="false" ht="13.5" hidden="false" customHeight="true" outlineLevel="0" collapsed="false">
      <c r="A524" s="68"/>
      <c r="B524" s="69"/>
      <c r="C524" s="5" t="s">
        <v>549</v>
      </c>
      <c r="D524" s="71"/>
      <c r="E524" s="71"/>
      <c r="F524" s="73" t="n">
        <f aca="false">IFERROR((F523-F522)/F522,"")</f>
        <v>-0.101245365529043</v>
      </c>
      <c r="G524" s="73" t="n">
        <f aca="false">IFERROR((G523-G522)/G522,"")</f>
        <v>-0.0112820512820513</v>
      </c>
      <c r="H524" s="73" t="n">
        <f aca="false">IFERROR((H523-H522)/H522,"")</f>
        <v>-0.322194513715711</v>
      </c>
      <c r="I524" s="73" t="n">
        <f aca="false">IFERROR((I523-I522)/I522,"")</f>
        <v>-0.0541185833664942</v>
      </c>
      <c r="J524" s="73" t="str">
        <f aca="false">IFERROR((J523-J522)/J522,"")</f>
        <v/>
      </c>
      <c r="K524" s="73" t="n">
        <f aca="false">IFERROR((K523-K522)/K522,"")</f>
        <v>-0.024896265560166</v>
      </c>
      <c r="L524" s="73" t="n">
        <f aca="false">IFERROR((L523-L522)/L522,"")</f>
        <v>-0.0319148936170213</v>
      </c>
      <c r="M524" s="73" t="n">
        <f aca="false">IFERROR((M523-M522)/M522,"")</f>
        <v>0.111111111111111</v>
      </c>
      <c r="N524" s="39" t="n">
        <f aca="false">IFERROR((N523-N522)/N522,"")</f>
        <v>-0.0075046904315197</v>
      </c>
      <c r="O524" s="39" t="n">
        <f aca="false">IFERROR((O523-O522)/O522,"")</f>
        <v>0.0332225913621263</v>
      </c>
      <c r="P524" s="39" t="n">
        <f aca="false">IFERROR((P523-P522)/P522,"")</f>
        <v>-0.556789069171648</v>
      </c>
      <c r="Q524" s="73" t="n">
        <f aca="false">IFERROR((Q523-Q522)/Q522,"")</f>
        <v>46.1764705882353</v>
      </c>
      <c r="R524" s="73" t="n">
        <f aca="false">IFERROR((R523-R522)/R522,"")</f>
        <v>-0.892545837090472</v>
      </c>
      <c r="S524" s="73" t="n">
        <f aca="false">IFERROR((S523-S522)/S522,"")</f>
        <v>-1</v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71"/>
      <c r="E525" s="71"/>
      <c r="F525" s="76" t="n">
        <f aca="false">IFERROR(SQRT(2*(F523-F522)^2/(F523+F522)),"")</f>
        <v>10.6571960368075</v>
      </c>
      <c r="G525" s="76" t="n">
        <f aca="false">IFERROR(SQRT(2*(G523-G522)^2/(G523+G522)),"")</f>
        <v>0.35327977771293</v>
      </c>
      <c r="H525" s="76" t="n">
        <f aca="false">IFERROR(SQRT(2*(H523-H522)^2/(H523+H522)),"")</f>
        <v>15.7514131257417</v>
      </c>
      <c r="I525" s="76" t="n">
        <f aca="false">IFERROR(SQRT(2*(I523-I522)^2/(I523+I522)),"")</f>
        <v>4.7638722199076</v>
      </c>
      <c r="J525" s="76" t="str">
        <f aca="false">IFERROR(SQRT(2*(J523-J522)^2/(J523+J522)),"")</f>
        <v/>
      </c>
      <c r="K525" s="76" t="n">
        <f aca="false">IFERROR(SQRT(2*(K523-K522)^2/(K523+K522)),"")</f>
        <v>0.550019098216927</v>
      </c>
      <c r="L525" s="76" t="n">
        <f aca="false">IFERROR(SQRT(2*(L523-L522)^2/(L523+L522)),"")</f>
        <v>0.623850293892044</v>
      </c>
      <c r="M525" s="76" t="n">
        <f aca="false">IFERROR(SQRT(2*(M523-M522)^2/(M523+M522)),"")</f>
        <v>1.1697953037312</v>
      </c>
      <c r="N525" s="83" t="n">
        <f aca="false">IFERROR(SQRT(2*(N523-N522)^2/(N523+N522)),"")</f>
        <v>0.173585214641099</v>
      </c>
      <c r="O525" s="83" t="n">
        <f aca="false">IFERROR(SQRT(2*(O523-O522)^2/(O523+O522)),"")</f>
        <v>0.571661950475029</v>
      </c>
      <c r="P525" s="83" t="n">
        <f aca="false">IFERROR(SQRT(2*(P523-P522)^2/(P523+P522)),"")</f>
        <v>22.4294818666133</v>
      </c>
      <c r="Q525" s="76" t="n">
        <f aca="false">IFERROR(SQRT(2*(Q523-Q522)^2/(Q523+Q522)),"")</f>
        <v>109.720479576894</v>
      </c>
      <c r="R525" s="76" t="n">
        <f aca="false">IFERROR(SQRT(2*(R523-R522)^2/(R523+R522)),"")</f>
        <v>97.8417123650139</v>
      </c>
      <c r="S525" s="76" t="n">
        <f aca="false">IFERROR(SQRT(2*(S523-S522)^2/(S523+S522)),"")</f>
        <v>38.7040049607273</v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562</v>
      </c>
      <c r="D526" s="71" t="n">
        <v>45755</v>
      </c>
      <c r="E526" s="81" t="s">
        <v>560</v>
      </c>
      <c r="F526" s="70" t="n">
        <v>13131</v>
      </c>
      <c r="G526" s="70" t="n">
        <v>1423</v>
      </c>
      <c r="H526" s="70" t="n">
        <v>4112</v>
      </c>
      <c r="I526" s="70" t="n">
        <v>7596</v>
      </c>
      <c r="J526" s="70" t="n">
        <v>0</v>
      </c>
      <c r="K526" s="101" t="n">
        <v>589</v>
      </c>
      <c r="L526" s="101" t="n">
        <v>674</v>
      </c>
      <c r="M526" s="101" t="n">
        <v>160</v>
      </c>
      <c r="N526" s="101" t="n">
        <v>1414</v>
      </c>
      <c r="O526" s="101" t="n">
        <v>785</v>
      </c>
      <c r="P526" s="101" t="n">
        <v>1913</v>
      </c>
      <c r="Q526" s="101" t="n">
        <v>143</v>
      </c>
      <c r="R526" s="101" t="n">
        <v>6508</v>
      </c>
      <c r="S526" s="101" t="n">
        <v>945</v>
      </c>
      <c r="T526" s="106" t="n">
        <v>0</v>
      </c>
      <c r="U526" s="107" t="n">
        <v>0</v>
      </c>
      <c r="V526" s="107" t="n">
        <v>0</v>
      </c>
    </row>
    <row r="527" customFormat="false" ht="13.5" hidden="false" customHeight="true" outlineLevel="0" collapsed="false">
      <c r="A527" s="68"/>
      <c r="B527" s="69"/>
      <c r="C527" s="5" t="s">
        <v>548</v>
      </c>
      <c r="D527" s="71"/>
      <c r="E527" s="71"/>
      <c r="F527" s="5" t="n">
        <v>23030</v>
      </c>
      <c r="G527" s="5" t="n">
        <v>1466</v>
      </c>
      <c r="H527" s="5" t="n">
        <v>13832</v>
      </c>
      <c r="I527" s="5" t="n">
        <v>7732</v>
      </c>
      <c r="J527" s="5" t="n">
        <v>0</v>
      </c>
      <c r="K527" s="108" t="n">
        <v>564</v>
      </c>
      <c r="L527" s="109" t="n">
        <v>702</v>
      </c>
      <c r="M527" s="109" t="n">
        <v>200</v>
      </c>
      <c r="N527" s="109" t="n">
        <v>2521</v>
      </c>
      <c r="O527" s="109" t="n">
        <v>8114</v>
      </c>
      <c r="P527" s="109" t="n">
        <v>3197</v>
      </c>
      <c r="Q527" s="109" t="n">
        <v>148</v>
      </c>
      <c r="R527" s="109" t="n">
        <v>6483</v>
      </c>
      <c r="S527" s="109" t="n">
        <v>1101</v>
      </c>
      <c r="T527" s="106" t="n">
        <v>0</v>
      </c>
      <c r="U527" s="107" t="n">
        <v>0</v>
      </c>
      <c r="V527" s="107" t="n">
        <v>0</v>
      </c>
    </row>
    <row r="528" customFormat="false" ht="13.5" hidden="false" customHeight="true" outlineLevel="0" collapsed="false">
      <c r="A528" s="68"/>
      <c r="B528" s="69"/>
      <c r="C528" s="5" t="s">
        <v>549</v>
      </c>
      <c r="D528" s="71"/>
      <c r="E528" s="71"/>
      <c r="F528" s="73" t="n">
        <f aca="false">IFERROR((F527-F526)/F526,"")</f>
        <v>0.753864899855304</v>
      </c>
      <c r="G528" s="73" t="n">
        <f aca="false">IFERROR((G527-G526)/G526,"")</f>
        <v>0.0302178496134926</v>
      </c>
      <c r="H528" s="73" t="n">
        <f aca="false">IFERROR((H527-H526)/H526,"")</f>
        <v>2.36381322957198</v>
      </c>
      <c r="I528" s="73" t="n">
        <f aca="false">IFERROR((I527-I526)/I526,"")</f>
        <v>0.0179041600842549</v>
      </c>
      <c r="J528" s="73" t="str">
        <f aca="false">IFERROR((J527-J526)/J526,"")</f>
        <v/>
      </c>
      <c r="K528" s="73" t="n">
        <f aca="false">IFERROR((K527-K526)/K526,"")</f>
        <v>-0.0424448217317487</v>
      </c>
      <c r="L528" s="73" t="n">
        <f aca="false">IFERROR((L527-L526)/L526,"")</f>
        <v>0.0415430267062315</v>
      </c>
      <c r="M528" s="73" t="n">
        <f aca="false">IFERROR((M527-M526)/M526,"")</f>
        <v>0.25</v>
      </c>
      <c r="N528" s="39" t="n">
        <f aca="false">IFERROR((N527-N526)/N526,"")</f>
        <v>0.782885431400283</v>
      </c>
      <c r="O528" s="39" t="n">
        <f aca="false">IFERROR((O527-O526)/O526,"")</f>
        <v>9.33630573248408</v>
      </c>
      <c r="P528" s="39" t="n">
        <f aca="false">IFERROR((P527-P526)/P526,"")</f>
        <v>0.671197072660742</v>
      </c>
      <c r="Q528" s="73" t="n">
        <f aca="false">IFERROR((Q527-Q526)/Q526,"")</f>
        <v>0.034965034965035</v>
      </c>
      <c r="R528" s="73" t="n">
        <f aca="false">IFERROR((R527-R526)/R526,"")</f>
        <v>-0.00384142593730793</v>
      </c>
      <c r="S528" s="73" t="n">
        <f aca="false">IFERROR((S527-S526)/S526,"")</f>
        <v>0.165079365079365</v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71"/>
      <c r="E529" s="71"/>
      <c r="F529" s="76" t="n">
        <f aca="false">IFERROR(SQRT(2*(F527-F526)^2/(F527+F526)),"")</f>
        <v>73.6183545196157</v>
      </c>
      <c r="G529" s="76" t="n">
        <f aca="false">IFERROR(SQRT(2*(G527-G526)^2/(G527+G526)),"")</f>
        <v>1.1313830877482</v>
      </c>
      <c r="H529" s="76" t="n">
        <f aca="false">IFERROR(SQRT(2*(H527-H526)^2/(H527+H526)),"")</f>
        <v>102.617547834156</v>
      </c>
      <c r="I529" s="76" t="n">
        <f aca="false">IFERROR(SQRT(2*(I527-I526)^2/(I527+I526)),"")</f>
        <v>1.55349965210884</v>
      </c>
      <c r="J529" s="76" t="str">
        <f aca="false">IFERROR(SQRT(2*(J527-J526)^2/(J527+J526)),"")</f>
        <v/>
      </c>
      <c r="K529" s="76" t="n">
        <f aca="false">IFERROR(SQRT(2*(K527-K526)^2/(K527+K526)),"")</f>
        <v>1.04121484852931</v>
      </c>
      <c r="L529" s="76" t="n">
        <f aca="false">IFERROR(SQRT(2*(L527-L526)^2/(L527+L526)),"")</f>
        <v>1.06748999232823</v>
      </c>
      <c r="M529" s="76" t="n">
        <f aca="false">IFERROR(SQRT(2*(M527-M526)^2/(M527+M526)),"")</f>
        <v>2.98142396999972</v>
      </c>
      <c r="N529" s="83" t="n">
        <f aca="false">IFERROR(SQRT(2*(N527-N526)^2/(N527+N526)),"")</f>
        <v>24.9568776758852</v>
      </c>
      <c r="O529" s="83" t="n">
        <f aca="false">IFERROR(SQRT(2*(O527-O526)^2/(O527+O526)),"")</f>
        <v>109.87252776033</v>
      </c>
      <c r="P529" s="83" t="n">
        <f aca="false">IFERROR(SQRT(2*(P527-P526)^2/(P527+P526)),"")</f>
        <v>25.4020970827907</v>
      </c>
      <c r="Q529" s="76" t="n">
        <f aca="false">IFERROR(SQRT(2*(Q527-Q526)^2/(Q527+Q526)),"")</f>
        <v>0.414513336144839</v>
      </c>
      <c r="R529" s="76" t="n">
        <f aca="false">IFERROR(SQRT(2*(R527-R526)^2/(R527+R526)),"")</f>
        <v>0.310194229989344</v>
      </c>
      <c r="S529" s="76" t="n">
        <f aca="false">IFERROR(SQRT(2*(S527-S526)^2/(S527+S526)),"")</f>
        <v>4.87738211594964</v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562</v>
      </c>
      <c r="D530" s="71" t="n">
        <v>45757</v>
      </c>
      <c r="E530" s="81" t="s">
        <v>560</v>
      </c>
      <c r="F530" s="70" t="n">
        <v>11984</v>
      </c>
      <c r="G530" s="70" t="n">
        <v>2559</v>
      </c>
      <c r="H530" s="70" t="n">
        <v>3473</v>
      </c>
      <c r="I530" s="70" t="n">
        <v>2817</v>
      </c>
      <c r="J530" s="70" t="n">
        <v>3135</v>
      </c>
      <c r="K530" s="101" t="n">
        <v>263</v>
      </c>
      <c r="L530" s="101" t="n">
        <v>2055</v>
      </c>
      <c r="M530" s="101" t="n">
        <v>241</v>
      </c>
      <c r="N530" s="101" t="n">
        <v>395</v>
      </c>
      <c r="O530" s="101" t="n">
        <v>2495</v>
      </c>
      <c r="P530" s="101" t="n">
        <v>583</v>
      </c>
      <c r="Q530" s="101" t="n">
        <v>273</v>
      </c>
      <c r="R530" s="101" t="n">
        <v>2179</v>
      </c>
      <c r="S530" s="101" t="n">
        <v>365</v>
      </c>
      <c r="T530" s="101" t="n">
        <v>526</v>
      </c>
      <c r="U530" s="101" t="n">
        <v>2271</v>
      </c>
      <c r="V530" s="101" t="n">
        <v>338</v>
      </c>
    </row>
    <row r="531" customFormat="false" ht="13.5" hidden="false" customHeight="true" outlineLevel="0" collapsed="false">
      <c r="A531" s="68"/>
      <c r="B531" s="69"/>
      <c r="C531" s="5" t="s">
        <v>548</v>
      </c>
      <c r="D531" s="71"/>
      <c r="E531" s="71"/>
      <c r="F531" s="5" t="n">
        <v>12033</v>
      </c>
      <c r="G531" s="5" t="n">
        <v>2539</v>
      </c>
      <c r="H531" s="5" t="n">
        <v>3767</v>
      </c>
      <c r="I531" s="5" t="n">
        <v>2642</v>
      </c>
      <c r="J531" s="5" t="n">
        <v>3085</v>
      </c>
      <c r="K531" s="102" t="n">
        <v>275</v>
      </c>
      <c r="L531" s="103" t="n">
        <v>2021</v>
      </c>
      <c r="M531" s="103" t="n">
        <v>243</v>
      </c>
      <c r="N531" s="103" t="n">
        <v>451</v>
      </c>
      <c r="O531" s="103" t="n">
        <v>2728</v>
      </c>
      <c r="P531" s="103" t="n">
        <v>588</v>
      </c>
      <c r="Q531" s="103" t="n">
        <v>252</v>
      </c>
      <c r="R531" s="103" t="n">
        <v>2029</v>
      </c>
      <c r="S531" s="103" t="n">
        <v>361</v>
      </c>
      <c r="T531" s="103" t="n">
        <v>510</v>
      </c>
      <c r="U531" s="103" t="n">
        <v>2239</v>
      </c>
      <c r="V531" s="103" t="n">
        <v>336</v>
      </c>
    </row>
    <row r="532" customFormat="false" ht="13.5" hidden="false" customHeight="true" outlineLevel="0" collapsed="false">
      <c r="A532" s="68"/>
      <c r="B532" s="69"/>
      <c r="C532" s="5" t="s">
        <v>549</v>
      </c>
      <c r="D532" s="71"/>
      <c r="E532" s="71"/>
      <c r="F532" s="73" t="n">
        <f aca="false">IFERROR((F531-F530)/F530,"")</f>
        <v>0.00408878504672897</v>
      </c>
      <c r="G532" s="73" t="n">
        <f aca="false">IFERROR((G531-G530)/G530,"")</f>
        <v>-0.00781555295037124</v>
      </c>
      <c r="H532" s="73" t="n">
        <f aca="false">IFERROR((H531-H530)/H530,"")</f>
        <v>0.0846530377195508</v>
      </c>
      <c r="I532" s="73" t="n">
        <f aca="false">IFERROR((I531-I530)/I530,"")</f>
        <v>-0.0621228257011005</v>
      </c>
      <c r="J532" s="73" t="n">
        <f aca="false">IFERROR((J531-J530)/J530,"")</f>
        <v>-0.0159489633173844</v>
      </c>
      <c r="K532" s="73" t="n">
        <f aca="false">IFERROR((K531-K530)/K530,"")</f>
        <v>0.0456273764258555</v>
      </c>
      <c r="L532" s="73" t="n">
        <f aca="false">IFERROR((L531-L530)/L530,"")</f>
        <v>-0.0165450121654501</v>
      </c>
      <c r="M532" s="73" t="n">
        <f aca="false">IFERROR((M531-M530)/M530,"")</f>
        <v>0.00829875518672199</v>
      </c>
      <c r="N532" s="39" t="n">
        <f aca="false">IFERROR((N531-N530)/N530,"")</f>
        <v>0.141772151898734</v>
      </c>
      <c r="O532" s="39" t="n">
        <f aca="false">IFERROR((O531-O530)/O530,"")</f>
        <v>0.0933867735470942</v>
      </c>
      <c r="P532" s="39" t="n">
        <f aca="false">IFERROR((P531-P530)/P530,"")</f>
        <v>0.00857632933104631</v>
      </c>
      <c r="Q532" s="73" t="n">
        <f aca="false">IFERROR((Q531-Q530)/Q530,"")</f>
        <v>-0.0769230769230769</v>
      </c>
      <c r="R532" s="73" t="n">
        <f aca="false">IFERROR((R531-R530)/R530,"")</f>
        <v>-0.0688389169343736</v>
      </c>
      <c r="S532" s="73" t="n">
        <f aca="false">IFERROR((S531-S530)/S530,"")</f>
        <v>-0.010958904109589</v>
      </c>
      <c r="T532" s="73" t="n">
        <f aca="false">IFERROR((T531-T530)/T530,"")</f>
        <v>-0.0304182509505703</v>
      </c>
      <c r="U532" s="73" t="n">
        <f aca="false">IFERROR((U531-U530)/U530,"")</f>
        <v>-0.0140907089387935</v>
      </c>
      <c r="V532" s="74" t="n">
        <f aca="false">IFERROR((V531-V530)/V530,"")</f>
        <v>-0.00591715976331361</v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71"/>
      <c r="E533" s="71"/>
      <c r="F533" s="76" t="n">
        <f aca="false">IFERROR(SQRT(2*(F531-F530)^2/(F531+F530)),"")</f>
        <v>0.447148418264969</v>
      </c>
      <c r="G533" s="76" t="n">
        <f aca="false">IFERROR(SQRT(2*(G531-G530)^2/(G531+G530)),"")</f>
        <v>0.396136698669732</v>
      </c>
      <c r="H533" s="76" t="n">
        <f aca="false">IFERROR(SQRT(2*(H531-H530)^2/(H531+H530)),"")</f>
        <v>4.88644534056182</v>
      </c>
      <c r="I533" s="76" t="n">
        <f aca="false">IFERROR(SQRT(2*(I531-I530)^2/(I531+I530)),"")</f>
        <v>3.34962739176683</v>
      </c>
      <c r="J533" s="76" t="n">
        <f aca="false">IFERROR(SQRT(2*(J531-J530)^2/(J531+J530)),"")</f>
        <v>0.896581575151041</v>
      </c>
      <c r="K533" s="76" t="n">
        <f aca="false">IFERROR(SQRT(2*(K531-K530)^2/(K531+K530)),"")</f>
        <v>0.731652913019631</v>
      </c>
      <c r="L533" s="76" t="n">
        <f aca="false">IFERROR(SQRT(2*(L531-L530)^2/(L531+L530)),"")</f>
        <v>0.753141930461343</v>
      </c>
      <c r="M533" s="76" t="n">
        <f aca="false">IFERROR(SQRT(2*(M531-M530)^2/(M531+M530)),"")</f>
        <v>0.128564869306645</v>
      </c>
      <c r="N533" s="83" t="n">
        <f aca="false">IFERROR(SQRT(2*(N531-N530)^2/(N531+N530)),"")</f>
        <v>2.72281317462737</v>
      </c>
      <c r="O533" s="83" t="n">
        <f aca="false">IFERROR(SQRT(2*(O531-O530)^2/(O531+O530)),"")</f>
        <v>4.55943371098715</v>
      </c>
      <c r="P533" s="83" t="n">
        <f aca="false">IFERROR(SQRT(2*(P531-P530)^2/(P531+P530)),"")</f>
        <v>0.20663627041098</v>
      </c>
      <c r="Q533" s="76" t="n">
        <f aca="false">IFERROR(SQRT(2*(Q531-Q530)^2/(Q531+Q530)),"")</f>
        <v>1.29614813968157</v>
      </c>
      <c r="R533" s="76" t="n">
        <f aca="false">IFERROR(SQRT(2*(R531-R530)^2/(R531+R530)),"")</f>
        <v>3.27015540147711</v>
      </c>
      <c r="S533" s="76" t="n">
        <f aca="false">IFERROR(SQRT(2*(S531-S530)^2/(S531+S530)),"")</f>
        <v>0.209945552432591</v>
      </c>
      <c r="T533" s="76" t="n">
        <f aca="false">IFERROR(SQRT(2*(T531-T530)^2/(T531+T530)),"")</f>
        <v>0.702999640261995</v>
      </c>
      <c r="U533" s="76" t="n">
        <f aca="false">IFERROR(SQRT(2*(U531-U530)^2/(U531+U530)),"")</f>
        <v>0.673870904228258</v>
      </c>
      <c r="V533" s="78" t="n">
        <f aca="false">IFERROR(SQRT(2*(V531-V530)^2/(V531+V530)),"")</f>
        <v>0.108946942140569</v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562</v>
      </c>
      <c r="D534" s="71" t="n">
        <v>45757</v>
      </c>
      <c r="E534" s="81" t="s">
        <v>560</v>
      </c>
      <c r="F534" s="70" t="n">
        <v>11635</v>
      </c>
      <c r="G534" s="70" t="n">
        <v>3253</v>
      </c>
      <c r="H534" s="70" t="n">
        <v>3411</v>
      </c>
      <c r="I534" s="70" t="n">
        <v>2190</v>
      </c>
      <c r="J534" s="70" t="n">
        <v>2781</v>
      </c>
      <c r="K534" s="101" t="n">
        <v>525</v>
      </c>
      <c r="L534" s="101" t="n">
        <v>2396</v>
      </c>
      <c r="M534" s="101" t="n">
        <v>332</v>
      </c>
      <c r="N534" s="101" t="n">
        <v>164</v>
      </c>
      <c r="O534" s="101" t="n">
        <v>2802</v>
      </c>
      <c r="P534" s="101" t="n">
        <v>445</v>
      </c>
      <c r="Q534" s="101" t="n">
        <v>283</v>
      </c>
      <c r="R534" s="101" t="n">
        <v>1658</v>
      </c>
      <c r="S534" s="101" t="n">
        <v>249</v>
      </c>
      <c r="T534" s="101" t="n">
        <v>430</v>
      </c>
      <c r="U534" s="101" t="n">
        <v>1740</v>
      </c>
      <c r="V534" s="101" t="n">
        <v>611</v>
      </c>
    </row>
    <row r="535" customFormat="false" ht="13.5" hidden="false" customHeight="true" outlineLevel="0" collapsed="false">
      <c r="A535" s="68"/>
      <c r="B535" s="69"/>
      <c r="C535" s="5" t="s">
        <v>548</v>
      </c>
      <c r="D535" s="71"/>
      <c r="E535" s="71"/>
      <c r="F535" s="5" t="n">
        <v>12092</v>
      </c>
      <c r="G535" s="5" t="n">
        <v>3592</v>
      </c>
      <c r="H535" s="5" t="n">
        <v>3604</v>
      </c>
      <c r="I535" s="5" t="n">
        <v>2165</v>
      </c>
      <c r="J535" s="5" t="n">
        <v>2731</v>
      </c>
      <c r="K535" s="102" t="n">
        <v>566</v>
      </c>
      <c r="L535" s="103" t="n">
        <v>2689</v>
      </c>
      <c r="M535" s="103" t="n">
        <v>337</v>
      </c>
      <c r="N535" s="103" t="n">
        <v>1814</v>
      </c>
      <c r="O535" s="103" t="n">
        <v>1342</v>
      </c>
      <c r="P535" s="103" t="n">
        <v>448</v>
      </c>
      <c r="Q535" s="103" t="n">
        <v>284</v>
      </c>
      <c r="R535" s="103" t="n">
        <v>1650</v>
      </c>
      <c r="S535" s="103" t="n">
        <v>231</v>
      </c>
      <c r="T535" s="103" t="n">
        <v>413</v>
      </c>
      <c r="U535" s="103" t="n">
        <v>1712</v>
      </c>
      <c r="V535" s="103" t="n">
        <v>606</v>
      </c>
    </row>
    <row r="536" customFormat="false" ht="13.5" hidden="false" customHeight="true" outlineLevel="0" collapsed="false">
      <c r="A536" s="68"/>
      <c r="B536" s="69"/>
      <c r="C536" s="5" t="s">
        <v>549</v>
      </c>
      <c r="D536" s="71"/>
      <c r="E536" s="71"/>
      <c r="F536" s="73" t="n">
        <f aca="false">IFERROR((F535-F534)/F534,"")</f>
        <v>0.0392780403953588</v>
      </c>
      <c r="G536" s="73" t="n">
        <f aca="false">IFERROR((G535-G534)/G534,"")</f>
        <v>0.104211497079619</v>
      </c>
      <c r="H536" s="73" t="n">
        <f aca="false">IFERROR((H535-H534)/H534,"")</f>
        <v>0.0565816476106714</v>
      </c>
      <c r="I536" s="73" t="n">
        <f aca="false">IFERROR((I535-I534)/I534,"")</f>
        <v>-0.0114155251141553</v>
      </c>
      <c r="J536" s="73" t="n">
        <f aca="false">IFERROR((J535-J534)/J534,"")</f>
        <v>-0.0179791441927364</v>
      </c>
      <c r="K536" s="73" t="n">
        <f aca="false">IFERROR((K535-K534)/K534,"")</f>
        <v>0.0780952380952381</v>
      </c>
      <c r="L536" s="73" t="n">
        <f aca="false">IFERROR((L535-L534)/L534,"")</f>
        <v>0.12228714524207</v>
      </c>
      <c r="M536" s="73" t="n">
        <f aca="false">IFERROR((M535-M534)/M534,"")</f>
        <v>0.0150602409638554</v>
      </c>
      <c r="N536" s="39" t="n">
        <f aca="false">IFERROR((N535-N534)/N534,"")</f>
        <v>10.0609756097561</v>
      </c>
      <c r="O536" s="39" t="n">
        <f aca="false">IFERROR((O535-O534)/O534,"")</f>
        <v>-0.521056388294076</v>
      </c>
      <c r="P536" s="39" t="n">
        <f aca="false">IFERROR((P535-P534)/P534,"")</f>
        <v>0.00674157303370787</v>
      </c>
      <c r="Q536" s="73" t="n">
        <f aca="false">IFERROR((Q535-Q534)/Q534,"")</f>
        <v>0.00353356890459364</v>
      </c>
      <c r="R536" s="73" t="n">
        <f aca="false">IFERROR((R535-R534)/R534,"")</f>
        <v>-0.00482509047044632</v>
      </c>
      <c r="S536" s="73" t="n">
        <f aca="false">IFERROR((S535-S534)/S534,"")</f>
        <v>-0.072289156626506</v>
      </c>
      <c r="T536" s="73" t="n">
        <f aca="false">IFERROR((T535-T534)/T534,"")</f>
        <v>-0.0395348837209302</v>
      </c>
      <c r="U536" s="73" t="n">
        <f aca="false">IFERROR((U535-U534)/U534,"")</f>
        <v>-0.0160919540229885</v>
      </c>
      <c r="V536" s="74" t="n">
        <f aca="false">IFERROR((V535-V534)/V534,"")</f>
        <v>-0.00818330605564648</v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71"/>
      <c r="E537" s="71"/>
      <c r="F537" s="76" t="n">
        <f aca="false">IFERROR(SQRT(2*(F535-F534)^2/(F535+F534)),"")</f>
        <v>4.19575173441542</v>
      </c>
      <c r="G537" s="76" t="n">
        <f aca="false">IFERROR(SQRT(2*(G535-G534)^2/(G535+G534)),"")</f>
        <v>5.79466014484908</v>
      </c>
      <c r="H537" s="76" t="n">
        <f aca="false">IFERROR(SQRT(2*(H535-H534)^2/(H535+H534)),"")</f>
        <v>3.25880571418772</v>
      </c>
      <c r="I537" s="76" t="n">
        <f aca="false">IFERROR(SQRT(2*(I535-I534)^2/(I535+I534)),"")</f>
        <v>0.535748454434907</v>
      </c>
      <c r="J537" s="76" t="n">
        <f aca="false">IFERROR(SQRT(2*(J535-J534)^2/(J535+J534)),"")</f>
        <v>0.952424147199324</v>
      </c>
      <c r="K537" s="76" t="n">
        <f aca="false">IFERROR(SQRT(2*(K535-K534)^2/(K535+K534)),"")</f>
        <v>1.75544197719228</v>
      </c>
      <c r="L537" s="76" t="n">
        <f aca="false">IFERROR(SQRT(2*(L535-L534)^2/(L535+L534)),"")</f>
        <v>5.81081621238193</v>
      </c>
      <c r="M537" s="76" t="n">
        <f aca="false">IFERROR(SQRT(2*(M535-M534)^2/(M535+M534)),"")</f>
        <v>0.273383275906904</v>
      </c>
      <c r="N537" s="83" t="n">
        <f aca="false">IFERROR(SQRT(2*(N535-N534)^2/(N535+N534)),"")</f>
        <v>52.4669475617837</v>
      </c>
      <c r="O537" s="83" t="n">
        <f aca="false">IFERROR(SQRT(2*(O535-O534)^2/(O535+O534)),"")</f>
        <v>32.0743585869535</v>
      </c>
      <c r="P537" s="83" t="n">
        <f aca="false">IFERROR(SQRT(2*(P535-P534)^2/(P535+P534)),"")</f>
        <v>0.14197455728409</v>
      </c>
      <c r="Q537" s="76" t="n">
        <f aca="false">IFERROR(SQRT(2*(Q535-Q534)^2/(Q535+Q534)),"")</f>
        <v>0.0593913870916499</v>
      </c>
      <c r="R537" s="76" t="n">
        <f aca="false">IFERROR(SQRT(2*(R535-R534)^2/(R535+R534)),"")</f>
        <v>0.196708095841961</v>
      </c>
      <c r="S537" s="76" t="n">
        <f aca="false">IFERROR(SQRT(2*(S535-S534)^2/(S535+S534)),"")</f>
        <v>1.16189500386223</v>
      </c>
      <c r="T537" s="76" t="n">
        <f aca="false">IFERROR(SQRT(2*(T535-T534)^2/(T535+T534)),"")</f>
        <v>0.828037741043921</v>
      </c>
      <c r="U537" s="76" t="n">
        <f aca="false">IFERROR(SQRT(2*(U535-U534)^2/(U535+U534)),"")</f>
        <v>0.673965453278734</v>
      </c>
      <c r="V537" s="78" t="n">
        <f aca="false">IFERROR(SQRT(2*(V535-V534)^2/(V535+V534)),"")</f>
        <v>0.202693449195464</v>
      </c>
    </row>
    <row r="538" customFormat="false" ht="13.5" hidden="false" customHeight="true" outlineLevel="0" collapsed="false">
      <c r="A538" s="68" t="n">
        <v>8015900</v>
      </c>
      <c r="B538" s="69" t="s">
        <v>566</v>
      </c>
      <c r="C538" s="70" t="s">
        <v>562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N538" s="4"/>
      <c r="O538" s="4"/>
      <c r="P538" s="4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5" t="s">
        <v>548</v>
      </c>
      <c r="D539" s="86"/>
      <c r="E539" s="81"/>
      <c r="F539" s="5"/>
      <c r="G539" s="5"/>
      <c r="H539" s="5"/>
      <c r="I539" s="5"/>
      <c r="J539" s="5"/>
      <c r="K539" s="5"/>
      <c r="L539" s="5"/>
      <c r="M539" s="5"/>
      <c r="N539" s="4"/>
      <c r="O539" s="4"/>
      <c r="P539" s="4"/>
      <c r="Q539" s="5"/>
      <c r="R539" s="5"/>
      <c r="S539" s="5"/>
      <c r="T539" s="5"/>
      <c r="U539" s="5"/>
      <c r="V539" s="82"/>
    </row>
    <row r="540" customFormat="false" ht="13.5" hidden="false" customHeight="true" outlineLevel="0" collapsed="false">
      <c r="A540" s="68"/>
      <c r="B540" s="69"/>
      <c r="C540" s="5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562</v>
      </c>
      <c r="D542" s="71" t="n">
        <v>45420</v>
      </c>
      <c r="E542" s="81" t="s">
        <v>560</v>
      </c>
      <c r="F542" s="70" t="n">
        <v>8538</v>
      </c>
      <c r="G542" s="70" t="n">
        <v>1156</v>
      </c>
      <c r="H542" s="70" t="n">
        <v>72</v>
      </c>
      <c r="I542" s="70" t="n">
        <v>4128</v>
      </c>
      <c r="J542" s="70" t="n">
        <v>3182</v>
      </c>
      <c r="K542" s="111" t="n">
        <v>287</v>
      </c>
      <c r="L542" s="111" t="n">
        <v>2</v>
      </c>
      <c r="M542" s="111" t="n">
        <v>867</v>
      </c>
      <c r="N542" s="111" t="n">
        <v>49</v>
      </c>
      <c r="O542" s="111" t="n">
        <v>4</v>
      </c>
      <c r="P542" s="111" t="n">
        <v>19</v>
      </c>
      <c r="Q542" s="111" t="n">
        <v>805</v>
      </c>
      <c r="R542" s="111" t="n">
        <v>3276</v>
      </c>
      <c r="S542" s="111" t="n">
        <v>47</v>
      </c>
      <c r="T542" s="111" t="n">
        <v>16</v>
      </c>
      <c r="U542" s="111" t="n">
        <v>2849</v>
      </c>
      <c r="V542" s="111" t="n">
        <v>317</v>
      </c>
    </row>
    <row r="543" customFormat="false" ht="13.5" hidden="false" customHeight="true" outlineLevel="0" collapsed="false">
      <c r="A543" s="68"/>
      <c r="B543" s="69"/>
      <c r="C543" s="5" t="s">
        <v>548</v>
      </c>
      <c r="D543" s="71"/>
      <c r="E543" s="71"/>
      <c r="F543" s="5" t="n">
        <v>7345</v>
      </c>
      <c r="G543" s="5" t="n">
        <v>314</v>
      </c>
      <c r="H543" s="5" t="n">
        <v>66</v>
      </c>
      <c r="I543" s="5" t="n">
        <v>3778</v>
      </c>
      <c r="J543" s="5" t="n">
        <v>3187</v>
      </c>
      <c r="K543" s="99" t="n">
        <v>273</v>
      </c>
      <c r="L543" s="99" t="n">
        <v>26</v>
      </c>
      <c r="M543" s="99" t="n">
        <v>15</v>
      </c>
      <c r="N543" s="99" t="n">
        <v>45</v>
      </c>
      <c r="O543" s="99" t="n">
        <v>6</v>
      </c>
      <c r="P543" s="99" t="n">
        <v>15</v>
      </c>
      <c r="Q543" s="99" t="n">
        <v>824</v>
      </c>
      <c r="R543" s="99" t="n">
        <v>2908</v>
      </c>
      <c r="S543" s="99" t="n">
        <v>46</v>
      </c>
      <c r="T543" s="99" t="n">
        <v>24</v>
      </c>
      <c r="U543" s="99" t="n">
        <v>2813</v>
      </c>
      <c r="V543" s="99" t="n">
        <v>350</v>
      </c>
    </row>
    <row r="544" customFormat="false" ht="13.5" hidden="false" customHeight="true" outlineLevel="0" collapsed="false">
      <c r="A544" s="68"/>
      <c r="B544" s="69"/>
      <c r="C544" s="5" t="s">
        <v>549</v>
      </c>
      <c r="D544" s="71"/>
      <c r="E544" s="71"/>
      <c r="F544" s="73" t="n">
        <f aca="false">IFERROR((F543-F542)/F542,"")</f>
        <v>-0.139728273600375</v>
      </c>
      <c r="G544" s="73" t="n">
        <f aca="false">IFERROR((G543-G542)/G542,"")</f>
        <v>-0.728373702422145</v>
      </c>
      <c r="H544" s="73" t="n">
        <f aca="false">IFERROR((H543-H542)/H542,"")</f>
        <v>-0.0833333333333333</v>
      </c>
      <c r="I544" s="73" t="n">
        <f aca="false">IFERROR((I543-I542)/I542,"")</f>
        <v>-0.0847868217054264</v>
      </c>
      <c r="J544" s="73" t="n">
        <f aca="false">IFERROR((J543-J542)/J542,"")</f>
        <v>0.00157133878064111</v>
      </c>
      <c r="K544" s="73" t="n">
        <f aca="false">IFERROR((K543-K542)/K542,"")</f>
        <v>-0.0487804878048781</v>
      </c>
      <c r="L544" s="73" t="n">
        <f aca="false">IFERROR((L543-L542)/L542,"")</f>
        <v>12</v>
      </c>
      <c r="M544" s="73" t="n">
        <f aca="false">IFERROR((M543-M542)/M542,"")</f>
        <v>-0.982698961937716</v>
      </c>
      <c r="N544" s="39" t="n">
        <f aca="false">IFERROR((N543-N542)/N542,"")</f>
        <v>-0.0816326530612245</v>
      </c>
      <c r="O544" s="39" t="n">
        <f aca="false">IFERROR((O543-O542)/O542,"")</f>
        <v>0.5</v>
      </c>
      <c r="P544" s="39" t="n">
        <f aca="false">IFERROR((P543-P542)/P542,"")</f>
        <v>-0.210526315789474</v>
      </c>
      <c r="Q544" s="73" t="n">
        <f aca="false">IFERROR((Q543-Q542)/Q542,"")</f>
        <v>0.0236024844720497</v>
      </c>
      <c r="R544" s="73" t="n">
        <f aca="false">IFERROR((R543-R542)/R542,"")</f>
        <v>-0.112332112332112</v>
      </c>
      <c r="S544" s="73" t="n">
        <f aca="false">IFERROR((S543-S542)/S542,"")</f>
        <v>-0.0212765957446809</v>
      </c>
      <c r="T544" s="73" t="n">
        <f aca="false">IFERROR((T543-T542)/T542,"")</f>
        <v>0.5</v>
      </c>
      <c r="U544" s="73" t="n">
        <f aca="false">IFERROR((U543-U542)/U542,"")</f>
        <v>-0.0126360126360126</v>
      </c>
      <c r="V544" s="74" t="n">
        <f aca="false">IFERROR((V543-V542)/V542,"")</f>
        <v>0.10410094637224</v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71"/>
      <c r="E545" s="71"/>
      <c r="F545" s="76" t="n">
        <f aca="false">IFERROR(SQRT(2*(F543-F542)^2/(F543+F542)),"")</f>
        <v>13.3871821803249</v>
      </c>
      <c r="G545" s="76" t="n">
        <f aca="false">IFERROR(SQRT(2*(G543-G542)^2/(G543+G542)),"")</f>
        <v>31.0576378810157</v>
      </c>
      <c r="H545" s="76" t="n">
        <f aca="false">IFERROR(SQRT(2*(H543-H542)^2/(H543+H542)),"")</f>
        <v>0.722315118514615</v>
      </c>
      <c r="I545" s="76" t="n">
        <f aca="false">IFERROR(SQRT(2*(I543-I542)^2/(I543+I542)),"")</f>
        <v>5.56678742055791</v>
      </c>
      <c r="J545" s="76" t="n">
        <f aca="false">IFERROR(SQRT(2*(J543-J542)^2/(J543+J542)),"")</f>
        <v>0.0886031939900646</v>
      </c>
      <c r="K545" s="76" t="n">
        <f aca="false">IFERROR(SQRT(2*(K543-K542)^2/(K543+K542)),"")</f>
        <v>0.836660026534076</v>
      </c>
      <c r="L545" s="76" t="n">
        <f aca="false">IFERROR(SQRT(2*(L543-L542)^2/(L543+L542)),"")</f>
        <v>6.41426980589819</v>
      </c>
      <c r="M545" s="76" t="n">
        <f aca="false">IFERROR(SQRT(2*(M543-M542)^2/(M543+M542)),"")</f>
        <v>40.5714285714286</v>
      </c>
      <c r="N545" s="83" t="n">
        <f aca="false">IFERROR(SQRT(2*(N543-N542)^2/(N543+N542)),"")</f>
        <v>0.583459965991578</v>
      </c>
      <c r="O545" s="83" t="n">
        <f aca="false">IFERROR(SQRT(2*(O543-O542)^2/(O543+O542)),"")</f>
        <v>0.894427190999916</v>
      </c>
      <c r="P545" s="83" t="n">
        <f aca="false">IFERROR(SQRT(2*(P543-P542)^2/(P543+P542)),"")</f>
        <v>0.970142500145332</v>
      </c>
      <c r="Q545" s="76" t="n">
        <f aca="false">IFERROR(SQRT(2*(Q543-Q542)^2/(Q543+Q542)),"")</f>
        <v>0.665745219555006</v>
      </c>
      <c r="R545" s="76" t="n">
        <f aca="false">IFERROR(SQRT(2*(R543-R542)^2/(R543+R542)),"")</f>
        <v>6.61802001164358</v>
      </c>
      <c r="S545" s="76" t="n">
        <f aca="false">IFERROR(SQRT(2*(S543-S542)^2/(S543+S542)),"")</f>
        <v>0.146647115021353</v>
      </c>
      <c r="T545" s="76" t="n">
        <f aca="false">IFERROR(SQRT(2*(T543-T542)^2/(T543+T542)),"")</f>
        <v>1.78885438199983</v>
      </c>
      <c r="U545" s="76" t="n">
        <f aca="false">IFERROR(SQRT(2*(U543-U542)^2/(U543+U542)),"")</f>
        <v>0.676600892121835</v>
      </c>
      <c r="V545" s="78" t="n">
        <f aca="false">IFERROR(SQRT(2*(V543-V542)^2/(V543+V542)),"")</f>
        <v>1.8070327380382</v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N546" s="4"/>
      <c r="O546" s="4"/>
      <c r="P546" s="4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5" t="s">
        <v>548</v>
      </c>
      <c r="D547" s="86"/>
      <c r="E547" s="81"/>
      <c r="F547" s="5"/>
      <c r="G547" s="5"/>
      <c r="H547" s="5"/>
      <c r="I547" s="5"/>
      <c r="J547" s="5"/>
      <c r="K547" s="5"/>
      <c r="L547" s="5"/>
      <c r="M547" s="5"/>
      <c r="N547" s="4"/>
      <c r="O547" s="4"/>
      <c r="P547" s="4"/>
      <c r="Q547" s="5"/>
      <c r="R547" s="5"/>
      <c r="S547" s="5"/>
      <c r="T547" s="5"/>
      <c r="U547" s="5"/>
      <c r="V547" s="82"/>
    </row>
    <row r="548" customFormat="false" ht="13.5" hidden="false" customHeight="true" outlineLevel="0" collapsed="false">
      <c r="A548" s="68"/>
      <c r="B548" s="69"/>
      <c r="C548" s="5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N550" s="4"/>
      <c r="O550" s="4"/>
      <c r="P550" s="4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5" t="s">
        <v>548</v>
      </c>
      <c r="D551" s="86"/>
      <c r="E551" s="81"/>
      <c r="F551" s="5"/>
      <c r="G551" s="5"/>
      <c r="H551" s="5"/>
      <c r="I551" s="5"/>
      <c r="J551" s="5"/>
      <c r="K551" s="5"/>
      <c r="L551" s="5"/>
      <c r="M551" s="5"/>
      <c r="N551" s="4"/>
      <c r="O551" s="4"/>
      <c r="P551" s="4"/>
      <c r="Q551" s="5"/>
      <c r="R551" s="5"/>
      <c r="S551" s="5"/>
      <c r="T551" s="5"/>
      <c r="U551" s="5"/>
      <c r="V551" s="82"/>
    </row>
    <row r="552" customFormat="false" ht="13.5" hidden="false" customHeight="true" outlineLevel="0" collapsed="false">
      <c r="A552" s="68"/>
      <c r="B552" s="69"/>
      <c r="C552" s="5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N554" s="4"/>
      <c r="O554" s="4"/>
      <c r="P554" s="4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5" t="s">
        <v>548</v>
      </c>
      <c r="D555" s="86"/>
      <c r="E555" s="81"/>
      <c r="F555" s="5"/>
      <c r="G555" s="5"/>
      <c r="H555" s="5"/>
      <c r="I555" s="5"/>
      <c r="J555" s="5"/>
      <c r="K555" s="5"/>
      <c r="L555" s="5"/>
      <c r="M555" s="5"/>
      <c r="N555" s="4"/>
      <c r="O555" s="4"/>
      <c r="P555" s="4"/>
      <c r="Q555" s="5"/>
      <c r="R555" s="5"/>
      <c r="S555" s="5"/>
      <c r="T555" s="5"/>
      <c r="U555" s="5"/>
      <c r="V555" s="82"/>
    </row>
    <row r="556" customFormat="false" ht="13.5" hidden="false" customHeight="true" outlineLevel="0" collapsed="false">
      <c r="A556" s="68"/>
      <c r="B556" s="69"/>
      <c r="C556" s="5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N558" s="4"/>
      <c r="O558" s="4"/>
      <c r="P558" s="4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5" t="s">
        <v>548</v>
      </c>
      <c r="D559" s="86"/>
      <c r="E559" s="81"/>
      <c r="F559" s="5"/>
      <c r="G559" s="5"/>
      <c r="H559" s="5"/>
      <c r="I559" s="5"/>
      <c r="J559" s="5"/>
      <c r="K559" s="5"/>
      <c r="L559" s="5"/>
      <c r="M559" s="5"/>
      <c r="N559" s="4"/>
      <c r="O559" s="4"/>
      <c r="P559" s="4"/>
      <c r="Q559" s="5"/>
      <c r="R559" s="5"/>
      <c r="S559" s="5"/>
      <c r="T559" s="5"/>
      <c r="U559" s="5"/>
      <c r="V559" s="82"/>
    </row>
    <row r="560" customFormat="false" ht="13.5" hidden="false" customHeight="true" outlineLevel="0" collapsed="false">
      <c r="A560" s="68"/>
      <c r="B560" s="69"/>
      <c r="C560" s="5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N562" s="4"/>
      <c r="O562" s="4"/>
      <c r="P562" s="4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5" t="s">
        <v>548</v>
      </c>
      <c r="D563" s="86"/>
      <c r="E563" s="81"/>
      <c r="F563" s="5"/>
      <c r="G563" s="5"/>
      <c r="H563" s="5"/>
      <c r="I563" s="5"/>
      <c r="J563" s="5"/>
      <c r="K563" s="5"/>
      <c r="L563" s="5"/>
      <c r="M563" s="5"/>
      <c r="N563" s="4"/>
      <c r="O563" s="4"/>
      <c r="P563" s="4"/>
      <c r="Q563" s="5"/>
      <c r="R563" s="5"/>
      <c r="S563" s="5"/>
      <c r="T563" s="5"/>
      <c r="U563" s="5"/>
      <c r="V563" s="82"/>
    </row>
    <row r="564" customFormat="false" ht="13.5" hidden="false" customHeight="true" outlineLevel="0" collapsed="false">
      <c r="A564" s="68"/>
      <c r="B564" s="69"/>
      <c r="C564" s="5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N566" s="4"/>
      <c r="O566" s="4"/>
      <c r="P566" s="4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5" t="s">
        <v>548</v>
      </c>
      <c r="D567" s="86"/>
      <c r="E567" s="81"/>
      <c r="F567" s="5"/>
      <c r="G567" s="5"/>
      <c r="H567" s="5"/>
      <c r="I567" s="5"/>
      <c r="J567" s="5"/>
      <c r="K567" s="5"/>
      <c r="L567" s="5"/>
      <c r="M567" s="5"/>
      <c r="N567" s="4"/>
      <c r="O567" s="4"/>
      <c r="P567" s="4"/>
      <c r="Q567" s="5"/>
      <c r="R567" s="5"/>
      <c r="S567" s="5"/>
      <c r="T567" s="5"/>
      <c r="U567" s="5"/>
      <c r="V567" s="82"/>
    </row>
    <row r="568" customFormat="false" ht="13.5" hidden="false" customHeight="true" outlineLevel="0" collapsed="false">
      <c r="A568" s="68"/>
      <c r="B568" s="69"/>
      <c r="C568" s="5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N570" s="4"/>
      <c r="O570" s="4"/>
      <c r="P570" s="4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5" t="s">
        <v>548</v>
      </c>
      <c r="D571" s="86"/>
      <c r="E571" s="81"/>
      <c r="F571" s="5"/>
      <c r="G571" s="5"/>
      <c r="H571" s="5"/>
      <c r="I571" s="5"/>
      <c r="J571" s="5"/>
      <c r="K571" s="5"/>
      <c r="L571" s="5"/>
      <c r="M571" s="5"/>
      <c r="N571" s="4"/>
      <c r="O571" s="4"/>
      <c r="P571" s="4"/>
      <c r="Q571" s="5"/>
      <c r="R571" s="5"/>
      <c r="S571" s="5"/>
      <c r="T571" s="5"/>
      <c r="U571" s="5"/>
      <c r="V571" s="82"/>
    </row>
    <row r="572" customFormat="false" ht="13.5" hidden="false" customHeight="true" outlineLevel="0" collapsed="false">
      <c r="A572" s="68"/>
      <c r="B572" s="69"/>
      <c r="C572" s="5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N574" s="4"/>
      <c r="O574" s="4"/>
      <c r="P574" s="4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5" t="s">
        <v>548</v>
      </c>
      <c r="D575" s="86"/>
      <c r="E575" s="81"/>
      <c r="F575" s="5"/>
      <c r="G575" s="5"/>
      <c r="H575" s="5"/>
      <c r="I575" s="5"/>
      <c r="J575" s="5"/>
      <c r="K575" s="5"/>
      <c r="L575" s="5"/>
      <c r="M575" s="5"/>
      <c r="N575" s="4"/>
      <c r="O575" s="4"/>
      <c r="P575" s="4"/>
      <c r="Q575" s="5"/>
      <c r="R575" s="5"/>
      <c r="S575" s="5"/>
      <c r="T575" s="5"/>
      <c r="U575" s="5"/>
      <c r="V575" s="82"/>
    </row>
    <row r="576" customFormat="false" ht="13.5" hidden="false" customHeight="true" outlineLevel="0" collapsed="false">
      <c r="A576" s="68"/>
      <c r="B576" s="69"/>
      <c r="C576" s="5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N578" s="4"/>
      <c r="O578" s="4"/>
      <c r="P578" s="4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5" t="s">
        <v>548</v>
      </c>
      <c r="D579" s="86"/>
      <c r="E579" s="81"/>
      <c r="F579" s="5"/>
      <c r="G579" s="5"/>
      <c r="H579" s="5"/>
      <c r="I579" s="5"/>
      <c r="J579" s="5"/>
      <c r="K579" s="5"/>
      <c r="L579" s="5"/>
      <c r="M579" s="5"/>
      <c r="N579" s="4"/>
      <c r="O579" s="4"/>
      <c r="P579" s="4"/>
      <c r="Q579" s="5"/>
      <c r="R579" s="5"/>
      <c r="S579" s="5"/>
      <c r="T579" s="5"/>
      <c r="U579" s="5"/>
      <c r="V579" s="82"/>
    </row>
    <row r="580" customFormat="false" ht="13.5" hidden="false" customHeight="true" outlineLevel="0" collapsed="false">
      <c r="A580" s="68"/>
      <c r="B580" s="69"/>
      <c r="C580" s="5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N582" s="4"/>
      <c r="O582" s="4"/>
      <c r="P582" s="4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5" t="s">
        <v>548</v>
      </c>
      <c r="D583" s="86"/>
      <c r="E583" s="81"/>
      <c r="F583" s="5"/>
      <c r="G583" s="5"/>
      <c r="H583" s="5"/>
      <c r="I583" s="5"/>
      <c r="J583" s="5"/>
      <c r="K583" s="5"/>
      <c r="L583" s="5"/>
      <c r="M583" s="5"/>
      <c r="N583" s="4"/>
      <c r="O583" s="4"/>
      <c r="P583" s="4"/>
      <c r="Q583" s="5"/>
      <c r="R583" s="5"/>
      <c r="S583" s="5"/>
      <c r="T583" s="5"/>
      <c r="U583" s="5"/>
      <c r="V583" s="82"/>
    </row>
    <row r="584" customFormat="false" ht="13.5" hidden="false" customHeight="true" outlineLevel="0" collapsed="false">
      <c r="A584" s="68"/>
      <c r="B584" s="69"/>
      <c r="C584" s="5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N586" s="4"/>
      <c r="O586" s="4"/>
      <c r="P586" s="4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5" t="s">
        <v>548</v>
      </c>
      <c r="D587" s="86"/>
      <c r="E587" s="81"/>
      <c r="F587" s="5"/>
      <c r="G587" s="5"/>
      <c r="H587" s="5"/>
      <c r="I587" s="5"/>
      <c r="J587" s="5"/>
      <c r="K587" s="5"/>
      <c r="L587" s="5"/>
      <c r="M587" s="5"/>
      <c r="N587" s="4"/>
      <c r="O587" s="4"/>
      <c r="P587" s="4"/>
      <c r="Q587" s="5"/>
      <c r="R587" s="5"/>
      <c r="S587" s="5"/>
      <c r="T587" s="5"/>
      <c r="U587" s="5"/>
      <c r="V587" s="82"/>
    </row>
    <row r="588" customFormat="false" ht="13.5" hidden="false" customHeight="true" outlineLevel="0" collapsed="false">
      <c r="A588" s="68"/>
      <c r="B588" s="69"/>
      <c r="C588" s="5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N590" s="4"/>
      <c r="O590" s="4"/>
      <c r="P590" s="4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5" t="s">
        <v>548</v>
      </c>
      <c r="D591" s="86"/>
      <c r="E591" s="81"/>
      <c r="F591" s="5"/>
      <c r="G591" s="5"/>
      <c r="H591" s="5"/>
      <c r="I591" s="5"/>
      <c r="J591" s="5"/>
      <c r="K591" s="5"/>
      <c r="L591" s="5"/>
      <c r="M591" s="5"/>
      <c r="N591" s="4"/>
      <c r="O591" s="4"/>
      <c r="P591" s="4"/>
      <c r="Q591" s="5"/>
      <c r="R591" s="5"/>
      <c r="S591" s="5"/>
      <c r="T591" s="5"/>
      <c r="U591" s="5"/>
      <c r="V591" s="82"/>
    </row>
    <row r="592" customFormat="false" ht="13.5" hidden="false" customHeight="true" outlineLevel="0" collapsed="false">
      <c r="A592" s="68"/>
      <c r="B592" s="69"/>
      <c r="C592" s="5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N594" s="4"/>
      <c r="O594" s="4"/>
      <c r="P594" s="4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5" t="s">
        <v>548</v>
      </c>
      <c r="D595" s="86"/>
      <c r="E595" s="81"/>
      <c r="F595" s="5"/>
      <c r="G595" s="5"/>
      <c r="H595" s="5"/>
      <c r="I595" s="5"/>
      <c r="J595" s="5"/>
      <c r="K595" s="5"/>
      <c r="L595" s="5"/>
      <c r="M595" s="5"/>
      <c r="N595" s="4"/>
      <c r="O595" s="4"/>
      <c r="P595" s="4"/>
      <c r="Q595" s="5"/>
      <c r="R595" s="5"/>
      <c r="S595" s="5"/>
      <c r="T595" s="5"/>
      <c r="U595" s="5"/>
      <c r="V595" s="82"/>
    </row>
    <row r="596" customFormat="false" ht="13.5" hidden="false" customHeight="true" outlineLevel="0" collapsed="false">
      <c r="A596" s="68"/>
      <c r="B596" s="69"/>
      <c r="C596" s="5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N598" s="4"/>
      <c r="O598" s="4"/>
      <c r="P598" s="4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5" t="s">
        <v>548</v>
      </c>
      <c r="D599" s="86"/>
      <c r="E599" s="81"/>
      <c r="F599" s="5"/>
      <c r="G599" s="5"/>
      <c r="H599" s="5"/>
      <c r="I599" s="5"/>
      <c r="J599" s="5"/>
      <c r="K599" s="5"/>
      <c r="L599" s="5"/>
      <c r="M599" s="5"/>
      <c r="N599" s="4"/>
      <c r="O599" s="4"/>
      <c r="P599" s="4"/>
      <c r="Q599" s="5"/>
      <c r="R599" s="5"/>
      <c r="S599" s="5"/>
      <c r="T599" s="5"/>
      <c r="U599" s="5"/>
      <c r="V599" s="82"/>
    </row>
    <row r="600" customFormat="false" ht="13.5" hidden="false" customHeight="true" outlineLevel="0" collapsed="false">
      <c r="A600" s="68"/>
      <c r="B600" s="69"/>
      <c r="C600" s="5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N602" s="4"/>
      <c r="O602" s="4"/>
      <c r="P602" s="4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5" t="s">
        <v>548</v>
      </c>
      <c r="D603" s="86"/>
      <c r="E603" s="81"/>
      <c r="F603" s="5"/>
      <c r="G603" s="5"/>
      <c r="H603" s="5"/>
      <c r="I603" s="5"/>
      <c r="J603" s="5"/>
      <c r="K603" s="5"/>
      <c r="L603" s="5"/>
      <c r="M603" s="5"/>
      <c r="N603" s="4"/>
      <c r="O603" s="4"/>
      <c r="P603" s="4"/>
      <c r="Q603" s="5"/>
      <c r="R603" s="5"/>
      <c r="S603" s="5"/>
      <c r="T603" s="5"/>
      <c r="U603" s="5"/>
      <c r="V603" s="82"/>
    </row>
    <row r="604" customFormat="false" ht="13.5" hidden="false" customHeight="true" outlineLevel="0" collapsed="false">
      <c r="A604" s="68"/>
      <c r="B604" s="69"/>
      <c r="C604" s="5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N606" s="4"/>
      <c r="O606" s="4"/>
      <c r="P606" s="4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5" t="s">
        <v>548</v>
      </c>
      <c r="D607" s="86"/>
      <c r="E607" s="81"/>
      <c r="F607" s="5"/>
      <c r="G607" s="5"/>
      <c r="H607" s="5"/>
      <c r="I607" s="5"/>
      <c r="J607" s="5"/>
      <c r="K607" s="5"/>
      <c r="L607" s="5"/>
      <c r="M607" s="5"/>
      <c r="N607" s="4"/>
      <c r="O607" s="4"/>
      <c r="P607" s="4"/>
      <c r="Q607" s="5"/>
      <c r="R607" s="5"/>
      <c r="S607" s="5"/>
      <c r="T607" s="5"/>
      <c r="U607" s="5"/>
      <c r="V607" s="82"/>
    </row>
    <row r="608" customFormat="false" ht="13.5" hidden="false" customHeight="true" outlineLevel="0" collapsed="false">
      <c r="A608" s="68"/>
      <c r="B608" s="69"/>
      <c r="C608" s="5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N610" s="4"/>
      <c r="O610" s="4"/>
      <c r="P610" s="4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5" t="s">
        <v>548</v>
      </c>
      <c r="D611" s="86"/>
      <c r="E611" s="81"/>
      <c r="F611" s="5"/>
      <c r="G611" s="5"/>
      <c r="H611" s="5"/>
      <c r="I611" s="5"/>
      <c r="J611" s="5"/>
      <c r="K611" s="5"/>
      <c r="L611" s="5"/>
      <c r="M611" s="5"/>
      <c r="N611" s="4"/>
      <c r="O611" s="4"/>
      <c r="P611" s="4"/>
      <c r="Q611" s="5"/>
      <c r="R611" s="5"/>
      <c r="S611" s="5"/>
      <c r="T611" s="5"/>
      <c r="U611" s="5"/>
      <c r="V611" s="82"/>
    </row>
    <row r="612" customFormat="false" ht="13.5" hidden="false" customHeight="true" outlineLevel="0" collapsed="false">
      <c r="A612" s="68"/>
      <c r="B612" s="69"/>
      <c r="C612" s="5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N614" s="4"/>
      <c r="O614" s="4"/>
      <c r="P614" s="4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5" t="s">
        <v>548</v>
      </c>
      <c r="D615" s="86"/>
      <c r="E615" s="81"/>
      <c r="F615" s="5"/>
      <c r="G615" s="5"/>
      <c r="H615" s="5"/>
      <c r="I615" s="5"/>
      <c r="J615" s="5"/>
      <c r="K615" s="5"/>
      <c r="L615" s="5"/>
      <c r="M615" s="5"/>
      <c r="N615" s="4"/>
      <c r="O615" s="4"/>
      <c r="P615" s="4"/>
      <c r="Q615" s="5"/>
      <c r="R615" s="5"/>
      <c r="S615" s="5"/>
      <c r="T615" s="5"/>
      <c r="U615" s="5"/>
      <c r="V615" s="82"/>
    </row>
    <row r="616" customFormat="false" ht="13.5" hidden="false" customHeight="true" outlineLevel="0" collapsed="false">
      <c r="A616" s="68"/>
      <c r="B616" s="69"/>
      <c r="C616" s="5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N618" s="4"/>
      <c r="O618" s="4"/>
      <c r="P618" s="4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5" t="s">
        <v>548</v>
      </c>
      <c r="D619" s="86"/>
      <c r="E619" s="81"/>
      <c r="F619" s="5"/>
      <c r="G619" s="5"/>
      <c r="H619" s="5"/>
      <c r="I619" s="5"/>
      <c r="J619" s="5"/>
      <c r="K619" s="5"/>
      <c r="L619" s="5"/>
      <c r="M619" s="5"/>
      <c r="N619" s="4"/>
      <c r="O619" s="4"/>
      <c r="P619" s="4"/>
      <c r="Q619" s="5"/>
      <c r="R619" s="5"/>
      <c r="S619" s="5"/>
      <c r="T619" s="5"/>
      <c r="U619" s="5"/>
      <c r="V619" s="82"/>
    </row>
    <row r="620" customFormat="false" ht="13.5" hidden="false" customHeight="true" outlineLevel="0" collapsed="false">
      <c r="A620" s="68"/>
      <c r="B620" s="69"/>
      <c r="C620" s="5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N622" s="4"/>
      <c r="O622" s="4"/>
      <c r="P622" s="4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5" t="s">
        <v>548</v>
      </c>
      <c r="D623" s="86"/>
      <c r="E623" s="81"/>
      <c r="F623" s="5"/>
      <c r="G623" s="5"/>
      <c r="H623" s="5"/>
      <c r="I623" s="5"/>
      <c r="J623" s="5"/>
      <c r="K623" s="5"/>
      <c r="L623" s="5"/>
      <c r="M623" s="5"/>
      <c r="N623" s="4"/>
      <c r="O623" s="4"/>
      <c r="P623" s="4"/>
      <c r="Q623" s="5"/>
      <c r="R623" s="5"/>
      <c r="S623" s="5"/>
      <c r="T623" s="5"/>
      <c r="U623" s="5"/>
      <c r="V623" s="82"/>
    </row>
    <row r="624" customFormat="false" ht="13.5" hidden="false" customHeight="true" outlineLevel="0" collapsed="false">
      <c r="A624" s="68"/>
      <c r="B624" s="69"/>
      <c r="C624" s="5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562</v>
      </c>
      <c r="D626" s="71" t="n">
        <v>45757</v>
      </c>
      <c r="E626" s="81" t="s">
        <v>563</v>
      </c>
      <c r="F626" s="70" t="n">
        <v>11525</v>
      </c>
      <c r="G626" s="70" t="n">
        <v>1838</v>
      </c>
      <c r="H626" s="70" t="n">
        <v>930</v>
      </c>
      <c r="I626" s="70" t="n">
        <v>4168</v>
      </c>
      <c r="J626" s="70" t="n">
        <v>4589</v>
      </c>
      <c r="K626" s="101" t="n">
        <v>686</v>
      </c>
      <c r="L626" s="101" t="n">
        <v>931</v>
      </c>
      <c r="M626" s="101" t="n">
        <v>221</v>
      </c>
      <c r="N626" s="101" t="n">
        <v>84</v>
      </c>
      <c r="O626" s="101" t="n">
        <v>606</v>
      </c>
      <c r="P626" s="101" t="n">
        <v>240</v>
      </c>
      <c r="Q626" s="101" t="n">
        <v>234</v>
      </c>
      <c r="R626" s="101" t="n">
        <v>3848</v>
      </c>
      <c r="S626" s="101" t="n">
        <v>86</v>
      </c>
      <c r="T626" s="101" t="n">
        <v>151</v>
      </c>
      <c r="U626" s="101" t="n">
        <v>3837</v>
      </c>
      <c r="V626" s="101" t="n">
        <v>601</v>
      </c>
    </row>
    <row r="627" customFormat="false" ht="13.5" hidden="false" customHeight="true" outlineLevel="0" collapsed="false">
      <c r="A627" s="68"/>
      <c r="B627" s="69"/>
      <c r="C627" s="5" t="s">
        <v>548</v>
      </c>
      <c r="D627" s="71"/>
      <c r="E627" s="71"/>
      <c r="F627" s="5" t="n">
        <v>10767</v>
      </c>
      <c r="G627" s="5" t="n">
        <v>2008</v>
      </c>
      <c r="H627" s="5" t="n">
        <v>965</v>
      </c>
      <c r="I627" s="5" t="n">
        <v>3729</v>
      </c>
      <c r="J627" s="5" t="n">
        <v>4074</v>
      </c>
      <c r="K627" s="102" t="n">
        <v>746</v>
      </c>
      <c r="L627" s="103" t="n">
        <v>1098</v>
      </c>
      <c r="M627" s="103" t="n">
        <v>164</v>
      </c>
      <c r="N627" s="103" t="n">
        <v>93</v>
      </c>
      <c r="O627" s="103" t="n">
        <v>663</v>
      </c>
      <c r="P627" s="103" t="n">
        <v>209</v>
      </c>
      <c r="Q627" s="103" t="n">
        <v>241</v>
      </c>
      <c r="R627" s="103" t="n">
        <v>3378</v>
      </c>
      <c r="S627" s="103" t="n">
        <v>101</v>
      </c>
      <c r="T627" s="103" t="n">
        <v>155</v>
      </c>
      <c r="U627" s="103" t="n">
        <v>3282</v>
      </c>
      <c r="V627" s="103" t="n">
        <v>637</v>
      </c>
    </row>
    <row r="628" customFormat="false" ht="13.5" hidden="false" customHeight="true" outlineLevel="0" collapsed="false">
      <c r="A628" s="68"/>
      <c r="B628" s="69"/>
      <c r="C628" s="5" t="s">
        <v>549</v>
      </c>
      <c r="D628" s="71"/>
      <c r="E628" s="71"/>
      <c r="F628" s="73" t="n">
        <f aca="false">IFERROR((F627-F626)/F626,"")</f>
        <v>-0.0657700650759219</v>
      </c>
      <c r="G628" s="73" t="n">
        <f aca="false">IFERROR((G627-G626)/G626,"")</f>
        <v>0.0924918389553863</v>
      </c>
      <c r="H628" s="73" t="n">
        <f aca="false">IFERROR((H627-H626)/H626,"")</f>
        <v>0.0376344086021505</v>
      </c>
      <c r="I628" s="73" t="n">
        <f aca="false">IFERROR((I627-I626)/I626,"")</f>
        <v>-0.105326295585413</v>
      </c>
      <c r="J628" s="73" t="n">
        <f aca="false">IFERROR((J627-J626)/J626,"")</f>
        <v>-0.11222488559599</v>
      </c>
      <c r="K628" s="73" t="n">
        <f aca="false">IFERROR((K627-K626)/K626,"")</f>
        <v>0.087463556851312</v>
      </c>
      <c r="L628" s="73" t="n">
        <f aca="false">IFERROR((L627-L626)/L626,"")</f>
        <v>0.17937701396348</v>
      </c>
      <c r="M628" s="73" t="n">
        <f aca="false">IFERROR((M627-M626)/M626,"")</f>
        <v>-0.257918552036199</v>
      </c>
      <c r="N628" s="39" t="n">
        <f aca="false">IFERROR((N627-N626)/N626,"")</f>
        <v>0.107142857142857</v>
      </c>
      <c r="O628" s="39" t="n">
        <f aca="false">IFERROR((O627-O626)/O626,"")</f>
        <v>0.0940594059405941</v>
      </c>
      <c r="P628" s="39" t="n">
        <f aca="false">IFERROR((P627-P626)/P626,"")</f>
        <v>-0.129166666666667</v>
      </c>
      <c r="Q628" s="73" t="n">
        <f aca="false">IFERROR((Q627-Q626)/Q626,"")</f>
        <v>0.0299145299145299</v>
      </c>
      <c r="R628" s="73" t="n">
        <f aca="false">IFERROR((R627-R626)/R626,"")</f>
        <v>-0.122141372141372</v>
      </c>
      <c r="S628" s="73" t="n">
        <f aca="false">IFERROR((S627-S626)/S626,"")</f>
        <v>0.174418604651163</v>
      </c>
      <c r="T628" s="73" t="n">
        <f aca="false">IFERROR((T627-T626)/T626,"")</f>
        <v>0.0264900662251656</v>
      </c>
      <c r="U628" s="73" t="n">
        <f aca="false">IFERROR((U627-U626)/U626,"")</f>
        <v>-0.144644253322909</v>
      </c>
      <c r="V628" s="74" t="n">
        <f aca="false">IFERROR((V627-V626)/V626,"")</f>
        <v>0.0599001663893511</v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71"/>
      <c r="E629" s="71"/>
      <c r="F629" s="76" t="n">
        <f aca="false">IFERROR(SQRT(2*(F627-F626)^2/(F627+F626)),"")</f>
        <v>7.17975601710111</v>
      </c>
      <c r="G629" s="76" t="n">
        <f aca="false">IFERROR(SQRT(2*(G627-G626)^2/(G627+G626)),"")</f>
        <v>3.87667397959201</v>
      </c>
      <c r="H629" s="76" t="n">
        <f aca="false">IFERROR(SQRT(2*(H627-H626)^2/(H627+H626)),"")</f>
        <v>1.13704704803535</v>
      </c>
      <c r="I629" s="76" t="n">
        <f aca="false">IFERROR(SQRT(2*(I627-I626)^2/(I627+I626)),"")</f>
        <v>6.98631959740118</v>
      </c>
      <c r="J629" s="76" t="n">
        <f aca="false">IFERROR(SQRT(2*(J627-J626)^2/(J627+J626)),"")</f>
        <v>7.82506708849179</v>
      </c>
      <c r="K629" s="76" t="n">
        <f aca="false">IFERROR(SQRT(2*(K627-K626)^2/(K627+K626)),"")</f>
        <v>2.24230527825581</v>
      </c>
      <c r="L629" s="76" t="n">
        <f aca="false">IFERROR(SQRT(2*(L627-L626)^2/(L627+L626)),"")</f>
        <v>5.24312782166921</v>
      </c>
      <c r="M629" s="76" t="n">
        <f aca="false">IFERROR(SQRT(2*(M627-M626)^2/(M627+M626)),"")</f>
        <v>4.10827482989175</v>
      </c>
      <c r="N629" s="83" t="n">
        <f aca="false">IFERROR(SQRT(2*(N627-N626)^2/(N627+N626)),"")</f>
        <v>0.956689206214921</v>
      </c>
      <c r="O629" s="83" t="n">
        <f aca="false">IFERROR(SQRT(2*(O627-O626)^2/(O627+O626)),"")</f>
        <v>2.26286706986657</v>
      </c>
      <c r="P629" s="83" t="n">
        <f aca="false">IFERROR(SQRT(2*(P627-P626)^2/(P627+P626)),"")</f>
        <v>2.0689667972246</v>
      </c>
      <c r="Q629" s="76" t="n">
        <f aca="false">IFERROR(SQRT(2*(Q627-Q626)^2/(Q627+Q626)),"")</f>
        <v>0.454219979166135</v>
      </c>
      <c r="R629" s="76" t="n">
        <f aca="false">IFERROR(SQRT(2*(R627-R626)^2/(R627+R626)),"")</f>
        <v>7.81922800526975</v>
      </c>
      <c r="S629" s="76" t="n">
        <f aca="false">IFERROR(SQRT(2*(S627-S626)^2/(S627+S626)),"")</f>
        <v>1.55126306998506</v>
      </c>
      <c r="T629" s="76" t="n">
        <f aca="false">IFERROR(SQRT(2*(T627-T626)^2/(T627+T626)),"")</f>
        <v>0.323380833381777</v>
      </c>
      <c r="U629" s="76" t="n">
        <f aca="false">IFERROR(SQRT(2*(U627-U626)^2/(U627+U626)),"")</f>
        <v>9.30247442035398</v>
      </c>
      <c r="V629" s="78" t="n">
        <f aca="false">IFERROR(SQRT(2*(V627-V626)^2/(V627+V626)),"")</f>
        <v>1.44696216790465</v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562</v>
      </c>
      <c r="D630" s="71" t="n">
        <v>45757</v>
      </c>
      <c r="E630" s="81" t="s">
        <v>563</v>
      </c>
      <c r="F630" s="70" t="n">
        <v>9475</v>
      </c>
      <c r="G630" s="70" t="n">
        <v>847</v>
      </c>
      <c r="H630" s="70" t="n">
        <v>748</v>
      </c>
      <c r="I630" s="70" t="n">
        <v>3789</v>
      </c>
      <c r="J630" s="70" t="n">
        <v>4091</v>
      </c>
      <c r="K630" s="101" t="n">
        <v>251</v>
      </c>
      <c r="L630" s="101" t="n">
        <v>379</v>
      </c>
      <c r="M630" s="101" t="n">
        <v>217</v>
      </c>
      <c r="N630" s="101" t="n">
        <v>107</v>
      </c>
      <c r="O630" s="101" t="n">
        <v>354</v>
      </c>
      <c r="P630" s="101" t="n">
        <v>287</v>
      </c>
      <c r="Q630" s="101" t="n">
        <v>140</v>
      </c>
      <c r="R630" s="101" t="n">
        <v>3536</v>
      </c>
      <c r="S630" s="101" t="n">
        <v>113</v>
      </c>
      <c r="T630" s="101" t="n">
        <v>211</v>
      </c>
      <c r="U630" s="101" t="n">
        <v>3448</v>
      </c>
      <c r="V630" s="101" t="n">
        <v>432</v>
      </c>
    </row>
    <row r="631" customFormat="false" ht="13.5" hidden="false" customHeight="true" outlineLevel="0" collapsed="false">
      <c r="A631" s="68"/>
      <c r="B631" s="69"/>
      <c r="C631" s="5" t="s">
        <v>548</v>
      </c>
      <c r="D631" s="71"/>
      <c r="E631" s="71"/>
      <c r="F631" s="5" t="n">
        <v>8595</v>
      </c>
      <c r="G631" s="5" t="n">
        <v>840</v>
      </c>
      <c r="H631" s="5" t="n">
        <v>749</v>
      </c>
      <c r="I631" s="5" t="n">
        <v>3593</v>
      </c>
      <c r="J631" s="5" t="n">
        <v>3413</v>
      </c>
      <c r="K631" s="102" t="n">
        <v>249</v>
      </c>
      <c r="L631" s="103" t="n">
        <v>393</v>
      </c>
      <c r="M631" s="103" t="n">
        <v>198</v>
      </c>
      <c r="N631" s="103" t="n">
        <v>105</v>
      </c>
      <c r="O631" s="103" t="n">
        <v>389</v>
      </c>
      <c r="P631" s="103" t="n">
        <v>255</v>
      </c>
      <c r="Q631" s="103" t="n">
        <v>117</v>
      </c>
      <c r="R631" s="103" t="n">
        <v>3347</v>
      </c>
      <c r="S631" s="103" t="n">
        <v>129</v>
      </c>
      <c r="T631" s="103" t="n">
        <v>169</v>
      </c>
      <c r="U631" s="103" t="n">
        <v>3077</v>
      </c>
      <c r="V631" s="103" t="n">
        <v>167</v>
      </c>
    </row>
    <row r="632" customFormat="false" ht="13.5" hidden="false" customHeight="true" outlineLevel="0" collapsed="false">
      <c r="A632" s="68"/>
      <c r="B632" s="69"/>
      <c r="C632" s="5" t="s">
        <v>549</v>
      </c>
      <c r="D632" s="71"/>
      <c r="E632" s="71"/>
      <c r="F632" s="73" t="n">
        <f aca="false">IFERROR((F631-F630)/F630,"")</f>
        <v>-0.0928759894459103</v>
      </c>
      <c r="G632" s="73" t="n">
        <f aca="false">IFERROR((G631-G630)/G630,"")</f>
        <v>-0.00826446280991736</v>
      </c>
      <c r="H632" s="73" t="n">
        <f aca="false">IFERROR((H631-H630)/H630,"")</f>
        <v>0.00133689839572193</v>
      </c>
      <c r="I632" s="73" t="n">
        <f aca="false">IFERROR((I631-I630)/I630,"")</f>
        <v>-0.0517286883082608</v>
      </c>
      <c r="J632" s="73" t="n">
        <f aca="false">IFERROR((J631-J630)/J630,"")</f>
        <v>-0.165729650452212</v>
      </c>
      <c r="K632" s="73" t="n">
        <f aca="false">IFERROR((K631-K630)/K630,"")</f>
        <v>-0.00796812749003984</v>
      </c>
      <c r="L632" s="73" t="n">
        <f aca="false">IFERROR((L631-L630)/L630,"")</f>
        <v>0.0369393139841689</v>
      </c>
      <c r="M632" s="73" t="n">
        <f aca="false">IFERROR((M631-M630)/M630,"")</f>
        <v>-0.0875576036866359</v>
      </c>
      <c r="N632" s="39" t="n">
        <f aca="false">IFERROR((N631-N630)/N630,"")</f>
        <v>-0.0186915887850467</v>
      </c>
      <c r="O632" s="39" t="n">
        <f aca="false">IFERROR((O631-O630)/O630,"")</f>
        <v>0.0988700564971752</v>
      </c>
      <c r="P632" s="39" t="n">
        <f aca="false">IFERROR((P631-P630)/P630,"")</f>
        <v>-0.111498257839721</v>
      </c>
      <c r="Q632" s="73" t="n">
        <f aca="false">IFERROR((Q631-Q630)/Q630,"")</f>
        <v>-0.164285714285714</v>
      </c>
      <c r="R632" s="73" t="n">
        <f aca="false">IFERROR((R631-R630)/R630,"")</f>
        <v>-0.0534502262443439</v>
      </c>
      <c r="S632" s="73" t="n">
        <f aca="false">IFERROR((S631-S630)/S630,"")</f>
        <v>0.141592920353982</v>
      </c>
      <c r="T632" s="73" t="n">
        <f aca="false">IFERROR((T631-T630)/T630,"")</f>
        <v>-0.199052132701422</v>
      </c>
      <c r="U632" s="73" t="n">
        <f aca="false">IFERROR((U631-U630)/U630,"")</f>
        <v>-0.107598607888631</v>
      </c>
      <c r="V632" s="74" t="n">
        <f aca="false">IFERROR((V631-V630)/V630,"")</f>
        <v>-0.613425925925926</v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71"/>
      <c r="E633" s="71"/>
      <c r="F633" s="76" t="n">
        <f aca="false">IFERROR(SQRT(2*(F631-F630)^2/(F631+F630)),"")</f>
        <v>9.25803021214368</v>
      </c>
      <c r="G633" s="76" t="n">
        <f aca="false">IFERROR(SQRT(2*(G631-G630)^2/(G631+G630)),"")</f>
        <v>0.241021339941205</v>
      </c>
      <c r="H633" s="76" t="n">
        <f aca="false">IFERROR(SQRT(2*(H631-H630)^2/(H631+H630)),"")</f>
        <v>0.036551406867881</v>
      </c>
      <c r="I633" s="76" t="n">
        <f aca="false">IFERROR(SQRT(2*(I631-I630)^2/(I631+I630)),"")</f>
        <v>3.22614623148249</v>
      </c>
      <c r="J633" s="76" t="n">
        <f aca="false">IFERROR(SQRT(2*(J631-J630)^2/(J631+J630)),"")</f>
        <v>11.0687423661993</v>
      </c>
      <c r="K633" s="76" t="n">
        <f aca="false">IFERROR(SQRT(2*(K631-K630)^2/(K631+K630)),"")</f>
        <v>0.126491106406735</v>
      </c>
      <c r="L633" s="76" t="n">
        <f aca="false">IFERROR(SQRT(2*(L631-L630)^2/(L631+L630)),"")</f>
        <v>0.712581237983003</v>
      </c>
      <c r="M633" s="76" t="n">
        <f aca="false">IFERROR(SQRT(2*(M631-M630)^2/(M631+M630)),"")</f>
        <v>1.31899925555118</v>
      </c>
      <c r="N633" s="83" t="n">
        <f aca="false">IFERROR(SQRT(2*(N631-N630)^2/(N631+N630)),"")</f>
        <v>0.194257172471453</v>
      </c>
      <c r="O633" s="83" t="n">
        <f aca="false">IFERROR(SQRT(2*(O631-O630)^2/(O631+O630)),"")</f>
        <v>1.81588622976817</v>
      </c>
      <c r="P633" s="83" t="n">
        <f aca="false">IFERROR(SQRT(2*(P631-P630)^2/(P631+P630)),"")</f>
        <v>1.94386156553852</v>
      </c>
      <c r="Q633" s="76" t="n">
        <f aca="false">IFERROR(SQRT(2*(Q631-Q630)^2/(Q631+Q630)),"")</f>
        <v>2.02897302039966</v>
      </c>
      <c r="R633" s="76" t="n">
        <f aca="false">IFERROR(SQRT(2*(R631-R630)^2/(R631+R630)),"")</f>
        <v>3.22172092046776</v>
      </c>
      <c r="S633" s="76" t="n">
        <f aca="false">IFERROR(SQRT(2*(S631-S630)^2/(S631+S630)),"")</f>
        <v>1.45454545454545</v>
      </c>
      <c r="T633" s="76" t="n">
        <f aca="false">IFERROR(SQRT(2*(T631-T630)^2/(T631+T630)),"")</f>
        <v>3.04700025046205</v>
      </c>
      <c r="U633" s="76" t="n">
        <f aca="false">IFERROR(SQRT(2*(U631-U630)^2/(U631+U630)),"")</f>
        <v>6.49529154546094</v>
      </c>
      <c r="V633" s="78" t="n">
        <f aca="false">IFERROR(SQRT(2*(V631-V630)^2/(V631+V630)),"")</f>
        <v>15.3125479114102</v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562</v>
      </c>
      <c r="D634" s="71" t="n">
        <v>45757</v>
      </c>
      <c r="E634" s="81" t="s">
        <v>563</v>
      </c>
      <c r="F634" s="70" t="n">
        <v>14830</v>
      </c>
      <c r="G634" s="70" t="n">
        <v>3859</v>
      </c>
      <c r="H634" s="70" t="n">
        <v>3857</v>
      </c>
      <c r="I634" s="70" t="n">
        <v>3466</v>
      </c>
      <c r="J634" s="70" t="n">
        <v>3648</v>
      </c>
      <c r="K634" s="101" t="n">
        <v>676</v>
      </c>
      <c r="L634" s="101" t="n">
        <v>2539</v>
      </c>
      <c r="M634" s="101" t="n">
        <v>644</v>
      </c>
      <c r="N634" s="101" t="n">
        <v>479</v>
      </c>
      <c r="O634" s="101" t="n">
        <v>3031</v>
      </c>
      <c r="P634" s="101" t="n">
        <v>347</v>
      </c>
      <c r="Q634" s="101" t="n">
        <v>625</v>
      </c>
      <c r="R634" s="101" t="n">
        <v>2209</v>
      </c>
      <c r="S634" s="101" t="n">
        <v>632</v>
      </c>
      <c r="T634" s="101" t="n">
        <v>454</v>
      </c>
      <c r="U634" s="101" t="n">
        <v>2208</v>
      </c>
      <c r="V634" s="101" t="n">
        <v>986</v>
      </c>
    </row>
    <row r="635" customFormat="false" ht="13.5" hidden="false" customHeight="true" outlineLevel="0" collapsed="false">
      <c r="A635" s="68"/>
      <c r="B635" s="69"/>
      <c r="C635" s="5" t="s">
        <v>548</v>
      </c>
      <c r="D635" s="71"/>
      <c r="E635" s="71"/>
      <c r="F635" s="5" t="n">
        <v>13171</v>
      </c>
      <c r="G635" s="5" t="n">
        <v>3747</v>
      </c>
      <c r="H635" s="5" t="n">
        <v>3715</v>
      </c>
      <c r="I635" s="5" t="n">
        <v>2823</v>
      </c>
      <c r="J635" s="5" t="n">
        <v>2886</v>
      </c>
      <c r="K635" s="102" t="n">
        <v>638</v>
      </c>
      <c r="L635" s="103" t="n">
        <v>2522</v>
      </c>
      <c r="M635" s="103" t="n">
        <v>587</v>
      </c>
      <c r="N635" s="103" t="n">
        <v>475</v>
      </c>
      <c r="O635" s="103" t="n">
        <v>2911</v>
      </c>
      <c r="P635" s="103" t="n">
        <v>329</v>
      </c>
      <c r="Q635" s="103" t="n">
        <v>610</v>
      </c>
      <c r="R635" s="103" t="n">
        <v>2171</v>
      </c>
      <c r="S635" s="103" t="n">
        <v>42</v>
      </c>
      <c r="T635" s="103" t="n">
        <v>435</v>
      </c>
      <c r="U635" s="103" t="n">
        <v>2194</v>
      </c>
      <c r="V635" s="103" t="n">
        <v>257</v>
      </c>
    </row>
    <row r="636" customFormat="false" ht="13.5" hidden="false" customHeight="true" outlineLevel="0" collapsed="false">
      <c r="A636" s="68"/>
      <c r="B636" s="69"/>
      <c r="C636" s="5" t="s">
        <v>549</v>
      </c>
      <c r="D636" s="71"/>
      <c r="E636" s="71"/>
      <c r="F636" s="73" t="n">
        <f aca="false">IFERROR((F635-F634)/F634,"")</f>
        <v>-0.111867835468645</v>
      </c>
      <c r="G636" s="73" t="n">
        <f aca="false">IFERROR((G635-G634)/G634,"")</f>
        <v>-0.0290230629696813</v>
      </c>
      <c r="H636" s="73" t="n">
        <f aca="false">IFERROR((H635-H634)/H634,"")</f>
        <v>-0.0368161783769769</v>
      </c>
      <c r="I636" s="73" t="n">
        <f aca="false">IFERROR((I635-I634)/I634,"")</f>
        <v>-0.185516445470283</v>
      </c>
      <c r="J636" s="73" t="n">
        <f aca="false">IFERROR((J635-J634)/J634,"")</f>
        <v>-0.208881578947368</v>
      </c>
      <c r="K636" s="73" t="n">
        <f aca="false">IFERROR((K635-K634)/K634,"")</f>
        <v>-0.0562130177514793</v>
      </c>
      <c r="L636" s="73" t="n">
        <f aca="false">IFERROR((L635-L634)/L634,"")</f>
        <v>-0.00669554942890902</v>
      </c>
      <c r="M636" s="73" t="n">
        <f aca="false">IFERROR((M635-M634)/M634,"")</f>
        <v>-0.0885093167701863</v>
      </c>
      <c r="N636" s="39" t="n">
        <f aca="false">IFERROR((N635-N634)/N634,"")</f>
        <v>-0.00835073068893528</v>
      </c>
      <c r="O636" s="39" t="n">
        <f aca="false">IFERROR((O635-O634)/O634,"")</f>
        <v>-0.0395908940943583</v>
      </c>
      <c r="P636" s="39" t="n">
        <f aca="false">IFERROR((P635-P634)/P634,"")</f>
        <v>-0.0518731988472623</v>
      </c>
      <c r="Q636" s="73" t="n">
        <f aca="false">IFERROR((Q635-Q634)/Q634,"")</f>
        <v>-0.024</v>
      </c>
      <c r="R636" s="73" t="n">
        <f aca="false">IFERROR((R635-R634)/R634,"")</f>
        <v>-0.0172023540063377</v>
      </c>
      <c r="S636" s="73" t="n">
        <f aca="false">IFERROR((S635-S634)/S634,"")</f>
        <v>-0.933544303797468</v>
      </c>
      <c r="T636" s="73" t="n">
        <f aca="false">IFERROR((T635-T634)/T634,"")</f>
        <v>-0.0418502202643172</v>
      </c>
      <c r="U636" s="73" t="n">
        <f aca="false">IFERROR((U635-U634)/U634,"")</f>
        <v>-0.00634057971014493</v>
      </c>
      <c r="V636" s="74" t="n">
        <f aca="false">IFERROR((V635-V634)/V634,"")</f>
        <v>-0.739350912778905</v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71"/>
      <c r="E637" s="71"/>
      <c r="F637" s="76" t="n">
        <f aca="false">IFERROR(SQRT(2*(F635-F634)^2/(F635+F634)),"")</f>
        <v>14.0208587157045</v>
      </c>
      <c r="G637" s="76" t="n">
        <f aca="false">IFERROR(SQRT(2*(G635-G634)^2/(G635+G634)),"")</f>
        <v>1.81616315159621</v>
      </c>
      <c r="H637" s="76" t="n">
        <f aca="false">IFERROR(SQRT(2*(H635-H634)^2/(H635+H634)),"")</f>
        <v>2.30779931213307</v>
      </c>
      <c r="I637" s="76" t="n">
        <f aca="false">IFERROR(SQRT(2*(I635-I634)^2/(I635+I634)),"")</f>
        <v>11.4666134790534</v>
      </c>
      <c r="J637" s="76" t="n">
        <f aca="false">IFERROR(SQRT(2*(J635-J634)^2/(J635+J634)),"")</f>
        <v>13.3315425794695</v>
      </c>
      <c r="K637" s="76" t="n">
        <f aca="false">IFERROR(SQRT(2*(K635-K634)^2/(K635+K634)),"")</f>
        <v>1.48252119781765</v>
      </c>
      <c r="L637" s="76" t="n">
        <f aca="false">IFERROR(SQRT(2*(L635-L634)^2/(L635+L634)),"")</f>
        <v>0.337944786203355</v>
      </c>
      <c r="M637" s="76" t="n">
        <f aca="false">IFERROR(SQRT(2*(M635-M634)^2/(M635+M634)),"")</f>
        <v>2.29752807510366</v>
      </c>
      <c r="N637" s="83" t="n">
        <f aca="false">IFERROR(SQRT(2*(N635-N634)^2/(N635+N634)),"")</f>
        <v>0.183147418598252</v>
      </c>
      <c r="O637" s="83" t="n">
        <f aca="false">IFERROR(SQRT(2*(O635-O634)^2/(O635+O634)),"")</f>
        <v>2.20155692896587</v>
      </c>
      <c r="P637" s="83" t="n">
        <f aca="false">IFERROR(SQRT(2*(P635-P634)^2/(P635+P634)),"")</f>
        <v>0.979070927796758</v>
      </c>
      <c r="Q637" s="76" t="n">
        <f aca="false">IFERROR(SQRT(2*(Q635-Q634)^2/(Q635+Q634)),"")</f>
        <v>0.60363272743915</v>
      </c>
      <c r="R637" s="76" t="n">
        <f aca="false">IFERROR(SQRT(2*(R635-R634)^2/(R635+R634)),"")</f>
        <v>0.812010302024308</v>
      </c>
      <c r="S637" s="76" t="n">
        <f aca="false">IFERROR(SQRT(2*(S635-S634)^2/(S635+S634)),"")</f>
        <v>32.1393479314678</v>
      </c>
      <c r="T637" s="76" t="n">
        <f aca="false">IFERROR(SQRT(2*(T635-T634)^2/(T635+T634)),"")</f>
        <v>0.901192810357373</v>
      </c>
      <c r="U637" s="76" t="n">
        <f aca="false">IFERROR(SQRT(2*(U635-U634)^2/(U635+U634)),"")</f>
        <v>0.298413189423641</v>
      </c>
      <c r="V637" s="78" t="n">
        <f aca="false">IFERROR(SQRT(2*(V635-V634)^2/(V635+V634)),"")</f>
        <v>29.241992529782</v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562</v>
      </c>
      <c r="D638" s="71" t="n">
        <v>45785</v>
      </c>
      <c r="E638" s="81" t="s">
        <v>563</v>
      </c>
      <c r="F638" s="70" t="n">
        <v>1797</v>
      </c>
      <c r="G638" s="70" t="n">
        <v>0</v>
      </c>
      <c r="H638" s="70" t="n">
        <v>0</v>
      </c>
      <c r="I638" s="70" t="n">
        <v>1258</v>
      </c>
      <c r="J638" s="70" t="n">
        <v>539</v>
      </c>
      <c r="K638" s="106" t="n">
        <v>0</v>
      </c>
      <c r="L638" s="107" t="n">
        <v>0</v>
      </c>
      <c r="M638" s="107" t="n">
        <v>0</v>
      </c>
      <c r="N638" s="107" t="n">
        <v>0</v>
      </c>
      <c r="O638" s="107" t="n">
        <v>0</v>
      </c>
      <c r="P638" s="107" t="n">
        <v>0</v>
      </c>
      <c r="Q638" s="112" t="n">
        <v>575</v>
      </c>
      <c r="R638" s="112" t="n">
        <v>138</v>
      </c>
      <c r="S638" s="112" t="n">
        <v>545</v>
      </c>
      <c r="T638" s="112" t="n">
        <v>112</v>
      </c>
      <c r="U638" s="112" t="n">
        <v>99</v>
      </c>
      <c r="V638" s="112" t="n">
        <v>328</v>
      </c>
    </row>
    <row r="639" customFormat="false" ht="13.5" hidden="false" customHeight="true" outlineLevel="0" collapsed="false">
      <c r="A639" s="68"/>
      <c r="B639" s="69"/>
      <c r="C639" s="5" t="s">
        <v>548</v>
      </c>
      <c r="D639" s="71"/>
      <c r="E639" s="71"/>
      <c r="F639" s="5" t="n">
        <v>1786</v>
      </c>
      <c r="G639" s="5" t="n">
        <v>0</v>
      </c>
      <c r="H639" s="5" t="n">
        <v>0</v>
      </c>
      <c r="I639" s="5" t="n">
        <v>1225</v>
      </c>
      <c r="J639" s="5" t="n">
        <v>561</v>
      </c>
      <c r="K639" s="106" t="n">
        <v>0</v>
      </c>
      <c r="L639" s="107" t="n">
        <v>0</v>
      </c>
      <c r="M639" s="107" t="n">
        <v>0</v>
      </c>
      <c r="N639" s="107" t="n">
        <v>0</v>
      </c>
      <c r="O639" s="107" t="n">
        <v>0</v>
      </c>
      <c r="P639" s="107" t="n">
        <v>0</v>
      </c>
      <c r="Q639" s="102" t="n">
        <v>585</v>
      </c>
      <c r="R639" s="103" t="n">
        <v>146</v>
      </c>
      <c r="S639" s="103" t="n">
        <v>494</v>
      </c>
      <c r="T639" s="103" t="n">
        <v>114</v>
      </c>
      <c r="U639" s="103" t="n">
        <v>106</v>
      </c>
      <c r="V639" s="103" t="n">
        <v>341</v>
      </c>
    </row>
    <row r="640" customFormat="false" ht="13.5" hidden="false" customHeight="true" outlineLevel="0" collapsed="false">
      <c r="A640" s="68"/>
      <c r="B640" s="69"/>
      <c r="C640" s="5" t="s">
        <v>549</v>
      </c>
      <c r="D640" s="71"/>
      <c r="E640" s="71"/>
      <c r="F640" s="73" t="n">
        <f aca="false">IFERROR((F639-F638)/F638,"")</f>
        <v>-0.00612131329994435</v>
      </c>
      <c r="G640" s="73" t="str">
        <f aca="false">IFERROR((G639-G638)/G638,"")</f>
        <v/>
      </c>
      <c r="H640" s="73" t="str">
        <f aca="false">IFERROR((H639-H638)/H638,"")</f>
        <v/>
      </c>
      <c r="I640" s="73" t="n">
        <f aca="false">IFERROR((I639-I638)/I638,"")</f>
        <v>-0.0262321144674086</v>
      </c>
      <c r="J640" s="73" t="n">
        <f aca="false">IFERROR((J639-J638)/J638,"")</f>
        <v>0.0408163265306122</v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n">
        <f aca="false">IFERROR((Q639-Q638)/Q638,"")</f>
        <v>0.0173913043478261</v>
      </c>
      <c r="R640" s="73" t="n">
        <f aca="false">IFERROR((R639-R638)/R638,"")</f>
        <v>0.0579710144927536</v>
      </c>
      <c r="S640" s="73" t="n">
        <f aca="false">IFERROR((S639-S638)/S638,"")</f>
        <v>-0.0935779816513762</v>
      </c>
      <c r="T640" s="73" t="n">
        <f aca="false">IFERROR((T639-T638)/T638,"")</f>
        <v>0.0178571428571429</v>
      </c>
      <c r="U640" s="73" t="n">
        <f aca="false">IFERROR((U639-U638)/U638,"")</f>
        <v>0.0707070707070707</v>
      </c>
      <c r="V640" s="74" t="n">
        <f aca="false">IFERROR((V639-V638)/V638,"")</f>
        <v>0.0396341463414634</v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71"/>
      <c r="E641" s="71"/>
      <c r="F641" s="76" t="n">
        <f aca="false">IFERROR(SQRT(2*(F639-F638)^2/(F639+F638)),"")</f>
        <v>0.259886834257049</v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n">
        <f aca="false">IFERROR(SQRT(2*(I639-I638)^2/(I639+I638)),"")</f>
        <v>0.936570723488972</v>
      </c>
      <c r="J641" s="76" t="n">
        <f aca="false">IFERROR(SQRT(2*(J639-J638)^2/(J639+J638)),"")</f>
        <v>0.938083151964686</v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n">
        <f aca="false">IFERROR(SQRT(2*(Q639-Q638)^2/(Q639+Q638)),"")</f>
        <v>0.4152273992687</v>
      </c>
      <c r="R641" s="76" t="n">
        <f aca="false">IFERROR(SQRT(2*(R639-R638)^2/(R639+R638)),"")</f>
        <v>0.671345086637351</v>
      </c>
      <c r="S641" s="76" t="n">
        <f aca="false">IFERROR(SQRT(2*(S639-S638)^2/(S639+S638)),"")</f>
        <v>2.23757396466647</v>
      </c>
      <c r="T641" s="76" t="n">
        <f aca="false">IFERROR(SQRT(2*(T639-T638)^2/(T639+T638)),"")</f>
        <v>0.188144173676719</v>
      </c>
      <c r="U641" s="76" t="n">
        <f aca="false">IFERROR(SQRT(2*(U639-U638)^2/(U639+U638)),"")</f>
        <v>0.691410717654713</v>
      </c>
      <c r="V641" s="78" t="n">
        <f aca="false">IFERROR(SQRT(2*(V639-V638)^2/(V639+V638)),"")</f>
        <v>0.710796517357951</v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562</v>
      </c>
      <c r="D642" s="71" t="n">
        <v>45770</v>
      </c>
      <c r="E642" s="81" t="s">
        <v>563</v>
      </c>
      <c r="F642" s="70" t="n">
        <v>15836</v>
      </c>
      <c r="G642" s="70" t="n">
        <v>6603</v>
      </c>
      <c r="H642" s="70" t="n">
        <v>7395</v>
      </c>
      <c r="I642" s="70" t="n">
        <v>1183</v>
      </c>
      <c r="J642" s="70" t="n">
        <v>655</v>
      </c>
      <c r="K642" s="105" t="n">
        <v>206</v>
      </c>
      <c r="L642" s="104" t="n">
        <v>6088</v>
      </c>
      <c r="M642" s="105" t="n">
        <v>309</v>
      </c>
      <c r="N642" s="105" t="n">
        <v>389</v>
      </c>
      <c r="O642" s="104" t="n">
        <v>6926</v>
      </c>
      <c r="P642" s="105" t="n">
        <v>80</v>
      </c>
      <c r="Q642" s="105" t="n">
        <v>445</v>
      </c>
      <c r="R642" s="105" t="n">
        <v>112</v>
      </c>
      <c r="S642" s="105" t="n">
        <v>626</v>
      </c>
      <c r="T642" s="105" t="n">
        <v>155</v>
      </c>
      <c r="U642" s="105" t="n">
        <v>121</v>
      </c>
      <c r="V642" s="105" t="n">
        <v>379</v>
      </c>
    </row>
    <row r="643" customFormat="false" ht="13.5" hidden="false" customHeight="true" outlineLevel="0" collapsed="false">
      <c r="A643" s="68"/>
      <c r="B643" s="69"/>
      <c r="C643" s="5" t="s">
        <v>548</v>
      </c>
      <c r="D643" s="71"/>
      <c r="E643" s="71"/>
      <c r="F643" s="5" t="n">
        <v>15632</v>
      </c>
      <c r="G643" s="5" t="n">
        <v>6628</v>
      </c>
      <c r="H643" s="5" t="n">
        <v>7362</v>
      </c>
      <c r="I643" s="5" t="n">
        <v>1124</v>
      </c>
      <c r="J643" s="5" t="n">
        <v>518</v>
      </c>
      <c r="K643" s="102" t="n">
        <v>212</v>
      </c>
      <c r="L643" s="103" t="n">
        <v>6104</v>
      </c>
      <c r="M643" s="103" t="n">
        <v>312</v>
      </c>
      <c r="N643" s="103" t="n">
        <v>374</v>
      </c>
      <c r="O643" s="103" t="n">
        <v>6907</v>
      </c>
      <c r="P643" s="103" t="n">
        <v>81</v>
      </c>
      <c r="Q643" s="103" t="n">
        <v>353</v>
      </c>
      <c r="R643" s="103" t="n">
        <v>137</v>
      </c>
      <c r="S643" s="103" t="n">
        <v>634</v>
      </c>
      <c r="T643" s="103" t="n">
        <v>97</v>
      </c>
      <c r="U643" s="103" t="n">
        <v>129</v>
      </c>
      <c r="V643" s="103" t="n">
        <v>292</v>
      </c>
    </row>
    <row r="644" customFormat="false" ht="13.5" hidden="false" customHeight="true" outlineLevel="0" collapsed="false">
      <c r="A644" s="68"/>
      <c r="B644" s="69"/>
      <c r="C644" s="5" t="s">
        <v>549</v>
      </c>
      <c r="D644" s="71"/>
      <c r="E644" s="71"/>
      <c r="F644" s="73" t="n">
        <f aca="false">IFERROR((F643-F642)/F642,"")</f>
        <v>-0.0128820409194241</v>
      </c>
      <c r="G644" s="73" t="n">
        <f aca="false">IFERROR((G643-G642)/G642,"")</f>
        <v>0.0037861578070574</v>
      </c>
      <c r="H644" s="73" t="n">
        <f aca="false">IFERROR((H643-H642)/H642,"")</f>
        <v>-0.00446247464503043</v>
      </c>
      <c r="I644" s="73" t="n">
        <f aca="false">IFERROR((I643-I642)/I642,"")</f>
        <v>-0.0498732037193576</v>
      </c>
      <c r="J644" s="73" t="n">
        <f aca="false">IFERROR((J643-J642)/J642,"")</f>
        <v>-0.209160305343511</v>
      </c>
      <c r="K644" s="73" t="n">
        <f aca="false">IFERROR((K643-K642)/K642,"")</f>
        <v>0.029126213592233</v>
      </c>
      <c r="L644" s="73" t="n">
        <f aca="false">IFERROR((L643-L642)/L642,"")</f>
        <v>0.0026281208935611</v>
      </c>
      <c r="M644" s="73" t="n">
        <f aca="false">IFERROR((M643-M642)/M642,"")</f>
        <v>0.00970873786407767</v>
      </c>
      <c r="N644" s="39" t="n">
        <f aca="false">IFERROR((N643-N642)/N642,"")</f>
        <v>-0.038560411311054</v>
      </c>
      <c r="O644" s="39" t="n">
        <f aca="false">IFERROR((O643-O642)/O642,"")</f>
        <v>-0.00274328616806237</v>
      </c>
      <c r="P644" s="39" t="n">
        <f aca="false">IFERROR((P643-P642)/P642,"")</f>
        <v>0.0125</v>
      </c>
      <c r="Q644" s="73" t="n">
        <f aca="false">IFERROR((Q643-Q642)/Q642,"")</f>
        <v>-0.206741573033708</v>
      </c>
      <c r="R644" s="73" t="n">
        <f aca="false">IFERROR((R643-R642)/R642,"")</f>
        <v>0.223214285714286</v>
      </c>
      <c r="S644" s="73" t="n">
        <f aca="false">IFERROR((S643-S642)/S642,"")</f>
        <v>0.012779552715655</v>
      </c>
      <c r="T644" s="73" t="n">
        <f aca="false">IFERROR((T643-T642)/T642,"")</f>
        <v>-0.374193548387097</v>
      </c>
      <c r="U644" s="73" t="n">
        <f aca="false">IFERROR((U643-U642)/U642,"")</f>
        <v>0.0661157024793388</v>
      </c>
      <c r="V644" s="74" t="n">
        <f aca="false">IFERROR((V643-V642)/V642,"")</f>
        <v>-0.229551451187335</v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71"/>
      <c r="E645" s="71"/>
      <c r="F645" s="76" t="n">
        <f aca="false">IFERROR(SQRT(2*(F643-F642)^2/(F643+F642)),"")</f>
        <v>1.62633719463386</v>
      </c>
      <c r="G645" s="76" t="n">
        <f aca="false">IFERROR(SQRT(2*(G643-G642)^2/(G643+G642)),"")</f>
        <v>0.307368014543801</v>
      </c>
      <c r="H645" s="76" t="n">
        <f aca="false">IFERROR(SQRT(2*(H643-H642)^2/(H643+H642)),"")</f>
        <v>0.38417570690396</v>
      </c>
      <c r="I645" s="76" t="n">
        <f aca="false">IFERROR(SQRT(2*(I643-I642)^2/(I643+I642)),"")</f>
        <v>1.73717356595884</v>
      </c>
      <c r="J645" s="76" t="n">
        <f aca="false">IFERROR(SQRT(2*(J643-J642)^2/(J643+J642)),"")</f>
        <v>5.65700495225504</v>
      </c>
      <c r="K645" s="76" t="n">
        <f aca="false">IFERROR(SQRT(2*(K643-K642)^2/(K643+K642)),"")</f>
        <v>0.415028678319645</v>
      </c>
      <c r="L645" s="76" t="n">
        <f aca="false">IFERROR(SQRT(2*(L643-L642)^2/(L643+L642)),"")</f>
        <v>0.204926207831424</v>
      </c>
      <c r="M645" s="76" t="n">
        <f aca="false">IFERROR(SQRT(2*(M643-M642)^2/(M643+M642)),"")</f>
        <v>0.17025130615175</v>
      </c>
      <c r="N645" s="83" t="n">
        <f aca="false">IFERROR(SQRT(2*(N643-N642)^2/(N643+N642)),"")</f>
        <v>0.767969527573707</v>
      </c>
      <c r="O645" s="83" t="n">
        <f aca="false">IFERROR(SQRT(2*(O643-O642)^2/(O643+O642)),"")</f>
        <v>0.228460125124227</v>
      </c>
      <c r="P645" s="83" t="n">
        <f aca="false">IFERROR(SQRT(2*(P643-P642)^2/(P643+P642)),"")</f>
        <v>0.111455642515071</v>
      </c>
      <c r="Q645" s="76" t="n">
        <f aca="false">IFERROR(SQRT(2*(Q643-Q642)^2/(Q643+Q642)),"")</f>
        <v>4.60576080376018</v>
      </c>
      <c r="R645" s="76" t="n">
        <f aca="false">IFERROR(SQRT(2*(R643-R642)^2/(R643+R642)),"")</f>
        <v>2.2405535747411</v>
      </c>
      <c r="S645" s="76" t="n">
        <f aca="false">IFERROR(SQRT(2*(S643-S642)^2/(S643+S642)),"")</f>
        <v>0.318727629155838</v>
      </c>
      <c r="T645" s="76" t="n">
        <f aca="false">IFERROR(SQRT(2*(T643-T642)^2/(T643+T642)),"")</f>
        <v>5.16705067697354</v>
      </c>
      <c r="U645" s="76" t="n">
        <f aca="false">IFERROR(SQRT(2*(U643-U642)^2/(U643+U642)),"")</f>
        <v>0.715541752799933</v>
      </c>
      <c r="V645" s="78" t="n">
        <f aca="false">IFERROR(SQRT(2*(V643-V642)^2/(V643+V642)),"")</f>
        <v>4.74977448676374</v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N646" s="4"/>
      <c r="O646" s="4"/>
      <c r="P646" s="4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5" t="s">
        <v>548</v>
      </c>
      <c r="D647" s="86"/>
      <c r="E647" s="81"/>
      <c r="F647" s="5"/>
      <c r="G647" s="5"/>
      <c r="H647" s="5"/>
      <c r="I647" s="5"/>
      <c r="J647" s="5"/>
      <c r="K647" s="5"/>
      <c r="L647" s="5"/>
      <c r="M647" s="5"/>
      <c r="N647" s="4"/>
      <c r="O647" s="4"/>
      <c r="P647" s="4"/>
      <c r="Q647" s="5"/>
      <c r="R647" s="5"/>
      <c r="S647" s="5"/>
      <c r="T647" s="5"/>
      <c r="U647" s="5"/>
      <c r="V647" s="82"/>
    </row>
    <row r="648" customFormat="false" ht="13.5" hidden="false" customHeight="true" outlineLevel="0" collapsed="false">
      <c r="A648" s="68"/>
      <c r="B648" s="69"/>
      <c r="C648" s="5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562</v>
      </c>
      <c r="D650" s="71" t="n">
        <v>45770</v>
      </c>
      <c r="E650" s="81" t="s">
        <v>563</v>
      </c>
      <c r="F650" s="70" t="n">
        <v>2530</v>
      </c>
      <c r="G650" s="70" t="n">
        <v>0</v>
      </c>
      <c r="H650" s="70" t="n">
        <v>0</v>
      </c>
      <c r="I650" s="70" t="n">
        <v>790</v>
      </c>
      <c r="J650" s="70" t="n">
        <v>1740</v>
      </c>
      <c r="K650" s="106" t="n">
        <v>0</v>
      </c>
      <c r="L650" s="107" t="n">
        <v>0</v>
      </c>
      <c r="M650" s="107" t="n">
        <v>0</v>
      </c>
      <c r="N650" s="107" t="n">
        <v>0</v>
      </c>
      <c r="O650" s="107" t="n">
        <v>0</v>
      </c>
      <c r="P650" s="107" t="n">
        <v>0</v>
      </c>
      <c r="Q650" s="105" t="n">
        <v>494</v>
      </c>
      <c r="R650" s="105" t="n">
        <v>137</v>
      </c>
      <c r="S650" s="105" t="n">
        <v>159</v>
      </c>
      <c r="T650" s="105" t="n">
        <v>225</v>
      </c>
      <c r="U650" s="105" t="n">
        <v>205</v>
      </c>
      <c r="V650" s="104" t="n">
        <v>1310</v>
      </c>
    </row>
    <row r="651" customFormat="false" ht="13.5" hidden="false" customHeight="true" outlineLevel="0" collapsed="false">
      <c r="A651" s="68"/>
      <c r="B651" s="69"/>
      <c r="C651" s="5" t="s">
        <v>548</v>
      </c>
      <c r="D651" s="71"/>
      <c r="E651" s="71"/>
      <c r="F651" s="5" t="n">
        <v>1162</v>
      </c>
      <c r="G651" s="5" t="n">
        <v>0</v>
      </c>
      <c r="H651" s="5" t="n">
        <v>0</v>
      </c>
      <c r="I651" s="5" t="n">
        <v>755</v>
      </c>
      <c r="J651" s="5" t="n">
        <v>407</v>
      </c>
      <c r="K651" s="106" t="n">
        <v>0</v>
      </c>
      <c r="L651" s="107" t="n">
        <v>0</v>
      </c>
      <c r="M651" s="107" t="n">
        <v>0</v>
      </c>
      <c r="N651" s="107" t="n">
        <v>0</v>
      </c>
      <c r="O651" s="107" t="n">
        <v>0</v>
      </c>
      <c r="P651" s="107" t="n">
        <v>0</v>
      </c>
      <c r="Q651" s="102" t="n">
        <v>474</v>
      </c>
      <c r="R651" s="103" t="n">
        <v>130</v>
      </c>
      <c r="S651" s="103" t="n">
        <v>151</v>
      </c>
      <c r="T651" s="103" t="n">
        <v>199</v>
      </c>
      <c r="U651" s="103" t="n">
        <v>5</v>
      </c>
      <c r="V651" s="103" t="n">
        <v>203</v>
      </c>
    </row>
    <row r="652" customFormat="false" ht="13.5" hidden="false" customHeight="true" outlineLevel="0" collapsed="false">
      <c r="A652" s="68"/>
      <c r="B652" s="69"/>
      <c r="C652" s="5" t="s">
        <v>549</v>
      </c>
      <c r="D652" s="71"/>
      <c r="E652" s="71"/>
      <c r="F652" s="73" t="n">
        <f aca="false">IFERROR((F651-F650)/F650,"")</f>
        <v>-0.540711462450593</v>
      </c>
      <c r="G652" s="73" t="str">
        <f aca="false">IFERROR((G651-G650)/G650,"")</f>
        <v/>
      </c>
      <c r="H652" s="73" t="str">
        <f aca="false">IFERROR((H651-H650)/H650,"")</f>
        <v/>
      </c>
      <c r="I652" s="73" t="n">
        <f aca="false">IFERROR((I651-I650)/I650,"")</f>
        <v>-0.0443037974683544</v>
      </c>
      <c r="J652" s="73" t="n">
        <f aca="false">IFERROR((J651-J650)/J650,"")</f>
        <v>-0.766091954022989</v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n">
        <f aca="false">IFERROR((Q651-Q650)/Q650,"")</f>
        <v>-0.0404858299595142</v>
      </c>
      <c r="R652" s="73" t="n">
        <f aca="false">IFERROR((R651-R650)/R650,"")</f>
        <v>-0.0510948905109489</v>
      </c>
      <c r="S652" s="73" t="n">
        <f aca="false">IFERROR((S651-S650)/S650,"")</f>
        <v>-0.050314465408805</v>
      </c>
      <c r="T652" s="73" t="n">
        <f aca="false">IFERROR((T651-T650)/T650,"")</f>
        <v>-0.115555555555556</v>
      </c>
      <c r="U652" s="73" t="n">
        <f aca="false">IFERROR((U651-U650)/U650,"")</f>
        <v>-0.975609756097561</v>
      </c>
      <c r="V652" s="74" t="n">
        <f aca="false">IFERROR((V651-V650)/V650,"")</f>
        <v>-0.845038167938931</v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71"/>
      <c r="E653" s="71"/>
      <c r="F653" s="76" t="n">
        <f aca="false">IFERROR(SQRT(2*(F651-F650)^2/(F651+F650)),"")</f>
        <v>31.8397939855158</v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n">
        <f aca="false">IFERROR(SQRT(2*(I651-I650)^2/(I651+I650)),"")</f>
        <v>1.25926983518202</v>
      </c>
      <c r="J653" s="76" t="n">
        <f aca="false">IFERROR(SQRT(2*(J651-J650)^2/(J651+J650)),"")</f>
        <v>40.6845133033368</v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n">
        <f aca="false">IFERROR(SQRT(2*(Q651-Q650)^2/(Q651+Q650)),"")</f>
        <v>0.909090909090909</v>
      </c>
      <c r="R653" s="76" t="n">
        <f aca="false">IFERROR(SQRT(2*(R651-R650)^2/(R651+R650)),"")</f>
        <v>0.605839251371082</v>
      </c>
      <c r="S653" s="76" t="n">
        <f aca="false">IFERROR(SQRT(2*(S651-S650)^2/(S651+S650)),"")</f>
        <v>0.642575463121999</v>
      </c>
      <c r="T653" s="76" t="n">
        <f aca="false">IFERROR(SQRT(2*(T651-T650)^2/(T651+T650)),"")</f>
        <v>1.78568733133296</v>
      </c>
      <c r="U653" s="76" t="n">
        <f aca="false">IFERROR(SQRT(2*(U651-U650)^2/(U651+U650)),"")</f>
        <v>19.5180014589707</v>
      </c>
      <c r="V653" s="78" t="n">
        <f aca="false">IFERROR(SQRT(2*(V651-V650)^2/(V651+V650)),"")</f>
        <v>40.2478934598781</v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562</v>
      </c>
      <c r="D654" s="71" t="n">
        <v>45770</v>
      </c>
      <c r="E654" s="81" t="s">
        <v>563</v>
      </c>
      <c r="F654" s="70" t="n">
        <v>438</v>
      </c>
      <c r="G654" s="70" t="n">
        <v>0</v>
      </c>
      <c r="H654" s="70" t="n">
        <v>0</v>
      </c>
      <c r="I654" s="70" t="n">
        <v>67</v>
      </c>
      <c r="J654" s="70" t="n">
        <v>371</v>
      </c>
      <c r="K654" s="106" t="n">
        <v>0</v>
      </c>
      <c r="L654" s="107" t="n">
        <v>0</v>
      </c>
      <c r="M654" s="107" t="n">
        <v>0</v>
      </c>
      <c r="N654" s="107" t="n">
        <v>0</v>
      </c>
      <c r="O654" s="107" t="n">
        <v>0</v>
      </c>
      <c r="P654" s="107" t="n">
        <v>0</v>
      </c>
      <c r="Q654" s="105" t="n">
        <v>21</v>
      </c>
      <c r="R654" s="105" t="n">
        <v>11</v>
      </c>
      <c r="S654" s="105" t="n">
        <v>35</v>
      </c>
      <c r="T654" s="105" t="n">
        <v>271</v>
      </c>
      <c r="U654" s="105" t="n">
        <v>31</v>
      </c>
      <c r="V654" s="105" t="n">
        <v>69</v>
      </c>
    </row>
    <row r="655" customFormat="false" ht="13.5" hidden="false" customHeight="true" outlineLevel="0" collapsed="false">
      <c r="A655" s="68"/>
      <c r="B655" s="69"/>
      <c r="C655" s="5" t="s">
        <v>548</v>
      </c>
      <c r="D655" s="71"/>
      <c r="E655" s="71"/>
      <c r="F655" s="5" t="n">
        <v>435</v>
      </c>
      <c r="G655" s="5" t="n">
        <v>0</v>
      </c>
      <c r="H655" s="5" t="n">
        <v>0</v>
      </c>
      <c r="I655" s="5" t="n">
        <v>67</v>
      </c>
      <c r="J655" s="5" t="n">
        <v>368</v>
      </c>
      <c r="K655" s="106" t="n">
        <v>0</v>
      </c>
      <c r="L655" s="107" t="n">
        <v>0</v>
      </c>
      <c r="M655" s="107" t="n">
        <v>0</v>
      </c>
      <c r="N655" s="107" t="n">
        <v>0</v>
      </c>
      <c r="O655" s="107" t="n">
        <v>0</v>
      </c>
      <c r="P655" s="107" t="n">
        <v>0</v>
      </c>
      <c r="Q655" s="102" t="n">
        <v>19</v>
      </c>
      <c r="R655" s="103" t="n">
        <v>13</v>
      </c>
      <c r="S655" s="103" t="n">
        <v>35</v>
      </c>
      <c r="T655" s="103" t="n">
        <v>258</v>
      </c>
      <c r="U655" s="103" t="n">
        <v>42</v>
      </c>
      <c r="V655" s="103" t="n">
        <v>68</v>
      </c>
    </row>
    <row r="656" customFormat="false" ht="13.5" hidden="false" customHeight="true" outlineLevel="0" collapsed="false">
      <c r="A656" s="68"/>
      <c r="B656" s="69"/>
      <c r="C656" s="5" t="s">
        <v>549</v>
      </c>
      <c r="D656" s="71"/>
      <c r="E656" s="71"/>
      <c r="F656" s="73" t="n">
        <f aca="false">IFERROR((F655-F654)/F654,"")</f>
        <v>-0.00684931506849315</v>
      </c>
      <c r="G656" s="73" t="str">
        <f aca="false">IFERROR((G655-G654)/G654,"")</f>
        <v/>
      </c>
      <c r="H656" s="73" t="str">
        <f aca="false">IFERROR((H655-H654)/H654,"")</f>
        <v/>
      </c>
      <c r="I656" s="73" t="n">
        <f aca="false">IFERROR((I655-I654)/I654,"")</f>
        <v>0</v>
      </c>
      <c r="J656" s="73" t="n">
        <f aca="false">IFERROR((J655-J654)/J654,"")</f>
        <v>-0.00808625336927224</v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n">
        <f aca="false">IFERROR((Q655-Q654)/Q654,"")</f>
        <v>-0.0952380952380952</v>
      </c>
      <c r="R656" s="73" t="n">
        <f aca="false">IFERROR((R655-R654)/R654,"")</f>
        <v>0.181818181818182</v>
      </c>
      <c r="S656" s="73" t="n">
        <f aca="false">IFERROR((S655-S654)/S654,"")</f>
        <v>0</v>
      </c>
      <c r="T656" s="73" t="n">
        <f aca="false">IFERROR((T655-T654)/T654,"")</f>
        <v>-0.0479704797047971</v>
      </c>
      <c r="U656" s="73" t="n">
        <f aca="false">IFERROR((U655-U654)/U654,"")</f>
        <v>0.354838709677419</v>
      </c>
      <c r="V656" s="74" t="n">
        <f aca="false">IFERROR((V655-V654)/V654,"")</f>
        <v>-0.0144927536231884</v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71"/>
      <c r="E657" s="71"/>
      <c r="F657" s="76" t="n">
        <f aca="false">IFERROR(SQRT(2*(F655-F654)^2/(F655+F654)),"")</f>
        <v>0.143591631723548</v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n">
        <f aca="false">IFERROR(SQRT(2*(I655-I654)^2/(I655+I654)),"")</f>
        <v>0</v>
      </c>
      <c r="J657" s="76" t="n">
        <f aca="false">IFERROR(SQRT(2*(J655-J654)^2/(J655+J654)),"")</f>
        <v>0.156068060514813</v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n">
        <f aca="false">IFERROR(SQRT(2*(Q655-Q654)^2/(Q655+Q654)),"")</f>
        <v>0.447213595499958</v>
      </c>
      <c r="R657" s="76" t="n">
        <f aca="false">IFERROR(SQRT(2*(R655-R654)^2/(R655+R654)),"")</f>
        <v>0.577350269189626</v>
      </c>
      <c r="S657" s="76" t="n">
        <f aca="false">IFERROR(SQRT(2*(S655-S654)^2/(S655+S654)),"")</f>
        <v>0</v>
      </c>
      <c r="T657" s="76" t="n">
        <f aca="false">IFERROR(SQRT(2*(T655-T654)^2/(T655+T654)),"")</f>
        <v>0.799338100471749</v>
      </c>
      <c r="U657" s="76" t="n">
        <f aca="false">IFERROR(SQRT(2*(U655-U654)^2/(U655+U654)),"")</f>
        <v>1.82073295492521</v>
      </c>
      <c r="V657" s="78" t="n">
        <f aca="false">IFERROR(SQRT(2*(V655-V654)^2/(V655+V654)),"")</f>
        <v>0.120824418666035</v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562</v>
      </c>
      <c r="D658" s="71" t="n">
        <v>45770</v>
      </c>
      <c r="E658" s="81" t="s">
        <v>563</v>
      </c>
      <c r="F658" s="70" t="n">
        <v>346</v>
      </c>
      <c r="G658" s="70" t="n">
        <v>0</v>
      </c>
      <c r="H658" s="70" t="n">
        <v>0</v>
      </c>
      <c r="I658" s="70" t="n">
        <v>121</v>
      </c>
      <c r="J658" s="70" t="n">
        <v>225</v>
      </c>
      <c r="K658" s="106" t="n">
        <v>0</v>
      </c>
      <c r="L658" s="107" t="n">
        <v>0</v>
      </c>
      <c r="M658" s="107" t="n">
        <v>0</v>
      </c>
      <c r="N658" s="107" t="n">
        <v>0</v>
      </c>
      <c r="O658" s="107" t="n">
        <v>0</v>
      </c>
      <c r="P658" s="107" t="n">
        <v>0</v>
      </c>
      <c r="Q658" s="105" t="n">
        <v>40</v>
      </c>
      <c r="R658" s="105" t="n">
        <v>16</v>
      </c>
      <c r="S658" s="105" t="n">
        <v>65</v>
      </c>
      <c r="T658" s="105" t="n">
        <v>63</v>
      </c>
      <c r="U658" s="105" t="n">
        <v>22</v>
      </c>
      <c r="V658" s="105" t="n">
        <v>140</v>
      </c>
    </row>
    <row r="659" customFormat="false" ht="13.5" hidden="false" customHeight="true" outlineLevel="0" collapsed="false">
      <c r="A659" s="68"/>
      <c r="B659" s="69"/>
      <c r="C659" s="5" t="s">
        <v>548</v>
      </c>
      <c r="D659" s="71"/>
      <c r="E659" s="71"/>
      <c r="F659" s="5" t="n">
        <v>337</v>
      </c>
      <c r="G659" s="5" t="n">
        <v>0</v>
      </c>
      <c r="H659" s="5" t="n">
        <v>0</v>
      </c>
      <c r="I659" s="5" t="n">
        <v>128</v>
      </c>
      <c r="J659" s="5" t="n">
        <v>209</v>
      </c>
      <c r="K659" s="106" t="n">
        <v>0</v>
      </c>
      <c r="L659" s="107" t="n">
        <v>0</v>
      </c>
      <c r="M659" s="107" t="n">
        <v>0</v>
      </c>
      <c r="N659" s="107" t="n">
        <v>0</v>
      </c>
      <c r="O659" s="107" t="n">
        <v>0</v>
      </c>
      <c r="P659" s="107" t="n">
        <v>0</v>
      </c>
      <c r="Q659" s="102" t="n">
        <v>38</v>
      </c>
      <c r="R659" s="103" t="n">
        <v>26</v>
      </c>
      <c r="S659" s="103" t="n">
        <v>64</v>
      </c>
      <c r="T659" s="103" t="n">
        <v>58</v>
      </c>
      <c r="U659" s="103" t="n">
        <v>27</v>
      </c>
      <c r="V659" s="103" t="n">
        <v>124</v>
      </c>
    </row>
    <row r="660" customFormat="false" ht="13.5" hidden="false" customHeight="true" outlineLevel="0" collapsed="false">
      <c r="A660" s="68"/>
      <c r="B660" s="69"/>
      <c r="C660" s="5" t="s">
        <v>549</v>
      </c>
      <c r="D660" s="71"/>
      <c r="E660" s="71"/>
      <c r="F660" s="73" t="n">
        <f aca="false">IFERROR((F659-F658)/F658,"")</f>
        <v>-0.0260115606936416</v>
      </c>
      <c r="G660" s="73" t="str">
        <f aca="false">IFERROR((G659-G658)/G658,"")</f>
        <v/>
      </c>
      <c r="H660" s="73" t="str">
        <f aca="false">IFERROR((H659-H658)/H658,"")</f>
        <v/>
      </c>
      <c r="I660" s="73" t="n">
        <f aca="false">IFERROR((I659-I658)/I658,"")</f>
        <v>0.0578512396694215</v>
      </c>
      <c r="J660" s="73" t="n">
        <f aca="false">IFERROR((J659-J658)/J658,"")</f>
        <v>-0.0711111111111111</v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n">
        <f aca="false">IFERROR((Q659-Q658)/Q658,"")</f>
        <v>-0.05</v>
      </c>
      <c r="R660" s="73" t="n">
        <f aca="false">IFERROR((R659-R658)/R658,"")</f>
        <v>0.625</v>
      </c>
      <c r="S660" s="73" t="n">
        <f aca="false">IFERROR((S659-S658)/S658,"")</f>
        <v>-0.0153846153846154</v>
      </c>
      <c r="T660" s="73" t="n">
        <f aca="false">IFERROR((T659-T658)/T658,"")</f>
        <v>-0.0793650793650794</v>
      </c>
      <c r="U660" s="73" t="n">
        <f aca="false">IFERROR((U659-U658)/U658,"")</f>
        <v>0.227272727272727</v>
      </c>
      <c r="V660" s="74" t="n">
        <f aca="false">IFERROR((V659-V658)/V658,"")</f>
        <v>-0.114285714285714</v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71"/>
      <c r="E661" s="71"/>
      <c r="F661" s="76" t="n">
        <f aca="false">IFERROR(SQRT(2*(F659-F658)^2/(F659+F658)),"")</f>
        <v>0.487020402674047</v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n">
        <f aca="false">IFERROR(SQRT(2*(I659-I658)^2/(I659+I658)),"")</f>
        <v>0.627355000927509</v>
      </c>
      <c r="J661" s="76" t="n">
        <f aca="false">IFERROR(SQRT(2*(J659-J658)^2/(J659+J658)),"")</f>
        <v>1.08615077328341</v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n">
        <f aca="false">IFERROR(SQRT(2*(Q659-Q658)^2/(Q659+Q658)),"")</f>
        <v>0.320256307610174</v>
      </c>
      <c r="R661" s="76" t="n">
        <f aca="false">IFERROR(SQRT(2*(R659-R658)^2/(R659+R658)),"")</f>
        <v>2.18217890235992</v>
      </c>
      <c r="S661" s="76" t="n">
        <f aca="false">IFERROR(SQRT(2*(S659-S658)^2/(S659+S658)),"")</f>
        <v>0.124514561272938</v>
      </c>
      <c r="T661" s="76" t="n">
        <f aca="false">IFERROR(SQRT(2*(T659-T658)^2/(T659+T658)),"")</f>
        <v>0.642824346533225</v>
      </c>
      <c r="U661" s="76" t="n">
        <f aca="false">IFERROR(SQRT(2*(U659-U658)^2/(U659+U658)),"")</f>
        <v>1.01015254455221</v>
      </c>
      <c r="V661" s="78" t="n">
        <f aca="false">IFERROR(SQRT(2*(V659-V658)^2/(V659+V658)),"")</f>
        <v>1.39262124764558</v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N662" s="4"/>
      <c r="O662" s="4"/>
      <c r="P662" s="4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5" t="s">
        <v>548</v>
      </c>
      <c r="D663" s="86"/>
      <c r="E663" s="81"/>
      <c r="F663" s="5"/>
      <c r="G663" s="5"/>
      <c r="H663" s="5"/>
      <c r="I663" s="5"/>
      <c r="J663" s="5"/>
      <c r="K663" s="5"/>
      <c r="L663" s="5"/>
      <c r="M663" s="5"/>
      <c r="N663" s="4"/>
      <c r="O663" s="4"/>
      <c r="P663" s="4"/>
      <c r="Q663" s="5"/>
      <c r="R663" s="5"/>
      <c r="S663" s="5"/>
      <c r="T663" s="5"/>
      <c r="U663" s="5"/>
      <c r="V663" s="82"/>
    </row>
    <row r="664" customFormat="false" ht="13.5" hidden="false" customHeight="true" outlineLevel="0" collapsed="false">
      <c r="A664" s="68"/>
      <c r="B664" s="69"/>
      <c r="C664" s="5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562</v>
      </c>
      <c r="D666" s="71" t="n">
        <v>45770</v>
      </c>
      <c r="E666" s="81" t="s">
        <v>563</v>
      </c>
      <c r="F666" s="70" t="n">
        <v>1107</v>
      </c>
      <c r="G666" s="70" t="n">
        <v>0</v>
      </c>
      <c r="H666" s="70" t="n">
        <v>0</v>
      </c>
      <c r="I666" s="70" t="n">
        <v>295</v>
      </c>
      <c r="J666" s="70" t="n">
        <v>812</v>
      </c>
      <c r="K666" s="106" t="n">
        <v>0</v>
      </c>
      <c r="L666" s="107" t="n">
        <v>0</v>
      </c>
      <c r="M666" s="107" t="n">
        <v>0</v>
      </c>
      <c r="N666" s="107" t="n">
        <v>0</v>
      </c>
      <c r="O666" s="107" t="n">
        <v>0</v>
      </c>
      <c r="P666" s="107" t="n">
        <v>0</v>
      </c>
      <c r="Q666" s="105" t="n">
        <v>108</v>
      </c>
      <c r="R666" s="105" t="n">
        <v>59</v>
      </c>
      <c r="S666" s="105" t="n">
        <v>128</v>
      </c>
      <c r="T666" s="105" t="n">
        <v>440</v>
      </c>
      <c r="U666" s="105" t="n">
        <v>46</v>
      </c>
      <c r="V666" s="105" t="n">
        <v>326</v>
      </c>
    </row>
    <row r="667" customFormat="false" ht="13.5" hidden="false" customHeight="true" outlineLevel="0" collapsed="false">
      <c r="A667" s="68"/>
      <c r="B667" s="69"/>
      <c r="C667" s="5" t="s">
        <v>548</v>
      </c>
      <c r="D667" s="71"/>
      <c r="E667" s="71"/>
      <c r="F667" s="5" t="n">
        <v>1208</v>
      </c>
      <c r="G667" s="5" t="n">
        <v>0</v>
      </c>
      <c r="H667" s="5" t="n">
        <v>0</v>
      </c>
      <c r="I667" s="5" t="n">
        <v>327</v>
      </c>
      <c r="J667" s="5" t="n">
        <v>881</v>
      </c>
      <c r="K667" s="106" t="n">
        <v>0</v>
      </c>
      <c r="L667" s="107" t="n">
        <v>0</v>
      </c>
      <c r="M667" s="107" t="n">
        <v>0</v>
      </c>
      <c r="N667" s="107" t="n">
        <v>0</v>
      </c>
      <c r="O667" s="107" t="n">
        <v>0</v>
      </c>
      <c r="P667" s="107" t="n">
        <v>0</v>
      </c>
      <c r="Q667" s="102" t="n">
        <v>108</v>
      </c>
      <c r="R667" s="103" t="n">
        <v>68</v>
      </c>
      <c r="S667" s="103" t="n">
        <v>151</v>
      </c>
      <c r="T667" s="103" t="n">
        <v>476</v>
      </c>
      <c r="U667" s="103" t="n">
        <v>51</v>
      </c>
      <c r="V667" s="103" t="n">
        <v>354</v>
      </c>
    </row>
    <row r="668" customFormat="false" ht="13.5" hidden="false" customHeight="true" outlineLevel="0" collapsed="false">
      <c r="A668" s="68"/>
      <c r="B668" s="69"/>
      <c r="C668" s="5" t="s">
        <v>549</v>
      </c>
      <c r="D668" s="71"/>
      <c r="E668" s="71"/>
      <c r="F668" s="73" t="n">
        <f aca="false">IFERROR((F667-F666)/F666,"")</f>
        <v>0.0912375790424571</v>
      </c>
      <c r="G668" s="73" t="str">
        <f aca="false">IFERROR((G667-G666)/G666,"")</f>
        <v/>
      </c>
      <c r="H668" s="73" t="str">
        <f aca="false">IFERROR((H667-H666)/H666,"")</f>
        <v/>
      </c>
      <c r="I668" s="73" t="n">
        <f aca="false">IFERROR((I667-I666)/I666,"")</f>
        <v>0.108474576271186</v>
      </c>
      <c r="J668" s="73" t="n">
        <f aca="false">IFERROR((J667-J666)/J666,"")</f>
        <v>0.0849753694581281</v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n">
        <f aca="false">IFERROR((Q667-Q666)/Q666,"")</f>
        <v>0</v>
      </c>
      <c r="R668" s="73" t="n">
        <f aca="false">IFERROR((R667-R666)/R666,"")</f>
        <v>0.152542372881356</v>
      </c>
      <c r="S668" s="73" t="n">
        <f aca="false">IFERROR((S667-S666)/S666,"")</f>
        <v>0.1796875</v>
      </c>
      <c r="T668" s="73" t="n">
        <f aca="false">IFERROR((T667-T666)/T666,"")</f>
        <v>0.0818181818181818</v>
      </c>
      <c r="U668" s="73" t="n">
        <f aca="false">IFERROR((U667-U666)/U666,"")</f>
        <v>0.108695652173913</v>
      </c>
      <c r="V668" s="74" t="n">
        <f aca="false">IFERROR((V667-V666)/V666,"")</f>
        <v>0.0858895705521472</v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71"/>
      <c r="E669" s="71"/>
      <c r="F669" s="76" t="n">
        <f aca="false">IFERROR(SQRT(2*(F667-F666)^2/(F667+F666)),"")</f>
        <v>2.96866282411508</v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n">
        <f aca="false">IFERROR(SQRT(2*(I667-I666)^2/(I667+I666)),"")</f>
        <v>1.81455352679598</v>
      </c>
      <c r="J669" s="76" t="n">
        <f aca="false">IFERROR(SQRT(2*(J667-J666)^2/(J667+J666)),"")</f>
        <v>2.37156815190161</v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n">
        <f aca="false">IFERROR(SQRT(2*(Q667-Q666)^2/(Q667+Q666)),"")</f>
        <v>0</v>
      </c>
      <c r="R669" s="76" t="n">
        <f aca="false">IFERROR(SQRT(2*(R667-R666)^2/(R667+R666)),"")</f>
        <v>1.12942044924869</v>
      </c>
      <c r="S669" s="76" t="n">
        <f aca="false">IFERROR(SQRT(2*(S667-S666)^2/(S667+S666)),"")</f>
        <v>1.94733528066959</v>
      </c>
      <c r="T669" s="76" t="n">
        <f aca="false">IFERROR(SQRT(2*(T667-T666)^2/(T667+T666)),"")</f>
        <v>1.68216952865759</v>
      </c>
      <c r="U669" s="76" t="n">
        <f aca="false">IFERROR(SQRT(2*(U667-U666)^2/(U667+U666)),"")</f>
        <v>0.717958158617738</v>
      </c>
      <c r="V669" s="78" t="n">
        <f aca="false">IFERROR(SQRT(2*(V667-V666)^2/(V667+V666)),"")</f>
        <v>1.51851320473059</v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N670" s="4"/>
      <c r="O670" s="4"/>
      <c r="P670" s="4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5" t="s">
        <v>548</v>
      </c>
      <c r="D671" s="86"/>
      <c r="E671" s="81"/>
      <c r="F671" s="5"/>
      <c r="G671" s="5"/>
      <c r="H671" s="5"/>
      <c r="I671" s="5"/>
      <c r="J671" s="5"/>
      <c r="K671" s="5"/>
      <c r="L671" s="5"/>
      <c r="M671" s="5"/>
      <c r="N671" s="4"/>
      <c r="O671" s="4"/>
      <c r="P671" s="4"/>
      <c r="Q671" s="5"/>
      <c r="R671" s="5"/>
      <c r="S671" s="5"/>
      <c r="T671" s="5"/>
      <c r="U671" s="5"/>
      <c r="V671" s="82"/>
    </row>
    <row r="672" customFormat="false" ht="13.5" hidden="false" customHeight="true" outlineLevel="0" collapsed="false">
      <c r="A672" s="68"/>
      <c r="B672" s="69"/>
      <c r="C672" s="5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N674" s="4"/>
      <c r="O674" s="4"/>
      <c r="P674" s="4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5" t="s">
        <v>548</v>
      </c>
      <c r="D675" s="86"/>
      <c r="E675" s="81"/>
      <c r="F675" s="5"/>
      <c r="G675" s="5"/>
      <c r="H675" s="5"/>
      <c r="I675" s="5"/>
      <c r="J675" s="5"/>
      <c r="K675" s="5"/>
      <c r="L675" s="5"/>
      <c r="M675" s="5"/>
      <c r="N675" s="4"/>
      <c r="O675" s="4"/>
      <c r="P675" s="4"/>
      <c r="Q675" s="5"/>
      <c r="R675" s="5"/>
      <c r="S675" s="5"/>
      <c r="T675" s="5"/>
      <c r="U675" s="5"/>
      <c r="V675" s="82"/>
    </row>
    <row r="676" customFormat="false" ht="13.5" hidden="false" customHeight="true" outlineLevel="0" collapsed="false">
      <c r="A676" s="68"/>
      <c r="B676" s="69"/>
      <c r="C676" s="5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N678" s="4"/>
      <c r="O678" s="4"/>
      <c r="P678" s="4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5" t="s">
        <v>548</v>
      </c>
      <c r="D679" s="86"/>
      <c r="E679" s="81"/>
      <c r="F679" s="5"/>
      <c r="G679" s="5"/>
      <c r="H679" s="5"/>
      <c r="I679" s="5"/>
      <c r="J679" s="5"/>
      <c r="K679" s="5"/>
      <c r="L679" s="5"/>
      <c r="M679" s="5"/>
      <c r="N679" s="4"/>
      <c r="O679" s="4"/>
      <c r="P679" s="4"/>
      <c r="Q679" s="5"/>
      <c r="R679" s="5"/>
      <c r="S679" s="5"/>
      <c r="T679" s="5"/>
      <c r="U679" s="5"/>
      <c r="V679" s="82"/>
    </row>
    <row r="680" customFormat="false" ht="13.5" hidden="false" customHeight="true" outlineLevel="0" collapsed="false">
      <c r="A680" s="68"/>
      <c r="B680" s="69"/>
      <c r="C680" s="5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N682" s="4"/>
      <c r="O682" s="4"/>
      <c r="P682" s="4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5" t="s">
        <v>548</v>
      </c>
      <c r="D683" s="86"/>
      <c r="E683" s="81"/>
      <c r="F683" s="5"/>
      <c r="G683" s="5"/>
      <c r="H683" s="5"/>
      <c r="I683" s="5"/>
      <c r="J683" s="5"/>
      <c r="K683" s="5"/>
      <c r="L683" s="5"/>
      <c r="M683" s="5"/>
      <c r="N683" s="4"/>
      <c r="O683" s="4"/>
      <c r="P683" s="4"/>
      <c r="Q683" s="5"/>
      <c r="R683" s="5"/>
      <c r="S683" s="5"/>
      <c r="T683" s="5"/>
      <c r="U683" s="5"/>
      <c r="V683" s="82"/>
    </row>
    <row r="684" customFormat="false" ht="13.5" hidden="false" customHeight="true" outlineLevel="0" collapsed="false">
      <c r="A684" s="68"/>
      <c r="B684" s="69"/>
      <c r="C684" s="5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562</v>
      </c>
      <c r="D686" s="71" t="n">
        <v>45966</v>
      </c>
      <c r="E686" s="81" t="s">
        <v>563</v>
      </c>
      <c r="F686" s="70" t="n">
        <v>22981</v>
      </c>
      <c r="G686" s="70" t="n">
        <v>3465</v>
      </c>
      <c r="H686" s="70" t="n">
        <v>2442</v>
      </c>
      <c r="I686" s="70" t="n">
        <v>6924</v>
      </c>
      <c r="J686" s="70" t="n">
        <v>10150</v>
      </c>
      <c r="K686" s="96" t="n">
        <v>1772</v>
      </c>
      <c r="L686" s="96" t="n">
        <v>1693</v>
      </c>
      <c r="M686" s="96" t="n">
        <v>0</v>
      </c>
      <c r="N686" s="96" t="n">
        <v>320</v>
      </c>
      <c r="O686" s="96" t="n">
        <v>2122</v>
      </c>
      <c r="P686" s="96" t="n">
        <v>0</v>
      </c>
      <c r="Q686" s="96" t="n">
        <v>812</v>
      </c>
      <c r="R686" s="96" t="n">
        <v>5800</v>
      </c>
      <c r="S686" s="96" t="n">
        <v>312</v>
      </c>
      <c r="T686" s="96" t="n">
        <v>1046</v>
      </c>
      <c r="U686" s="96" t="n">
        <v>7091</v>
      </c>
      <c r="V686" s="96" t="n">
        <v>2013</v>
      </c>
    </row>
    <row r="687" customFormat="false" ht="13.5" hidden="false" customHeight="true" outlineLevel="0" collapsed="false">
      <c r="A687" s="68"/>
      <c r="B687" s="69"/>
      <c r="C687" s="5" t="s">
        <v>548</v>
      </c>
      <c r="D687" s="71"/>
      <c r="E687" s="71"/>
      <c r="F687" s="5" t="n">
        <v>20720</v>
      </c>
      <c r="G687" s="5" t="n">
        <v>3179</v>
      </c>
      <c r="H687" s="5" t="n">
        <v>2389</v>
      </c>
      <c r="I687" s="5" t="n">
        <v>6905</v>
      </c>
      <c r="J687" s="5" t="n">
        <v>8247</v>
      </c>
      <c r="K687" s="97" t="n">
        <v>1642</v>
      </c>
      <c r="L687" s="97" t="n">
        <v>1537</v>
      </c>
      <c r="M687" s="59" t="n">
        <f aca="false">SUM(M683:M686)</f>
        <v>0</v>
      </c>
      <c r="N687" s="97" t="n">
        <v>326</v>
      </c>
      <c r="O687" s="97" t="n">
        <v>2063</v>
      </c>
      <c r="P687" s="59" t="n">
        <f aca="false">SUM(P683:P686)</f>
        <v>0</v>
      </c>
      <c r="Q687" s="97" t="n">
        <v>768</v>
      </c>
      <c r="R687" s="97" t="n">
        <v>5758</v>
      </c>
      <c r="S687" s="97" t="n">
        <v>379</v>
      </c>
      <c r="T687" s="97" t="n">
        <v>612</v>
      </c>
      <c r="U687" s="97" t="n">
        <v>6071</v>
      </c>
      <c r="V687" s="97" t="n">
        <v>1564</v>
      </c>
    </row>
    <row r="688" customFormat="false" ht="13.5" hidden="false" customHeight="true" outlineLevel="0" collapsed="false">
      <c r="A688" s="68"/>
      <c r="B688" s="69"/>
      <c r="C688" s="5" t="s">
        <v>549</v>
      </c>
      <c r="D688" s="71"/>
      <c r="E688" s="71"/>
      <c r="F688" s="73" t="n">
        <f aca="false">IFERROR((F687-F686)/F686,"")</f>
        <v>-0.0983856229058788</v>
      </c>
      <c r="G688" s="73" t="n">
        <f aca="false">IFERROR((G687-G686)/G686,"")</f>
        <v>-0.0825396825396825</v>
      </c>
      <c r="H688" s="73" t="n">
        <f aca="false">IFERROR((H687-H686)/H686,"")</f>
        <v>-0.0217035217035217</v>
      </c>
      <c r="I688" s="73" t="n">
        <f aca="false">IFERROR((I687-I686)/I686,"")</f>
        <v>-0.00274407856730214</v>
      </c>
      <c r="J688" s="73" t="n">
        <f aca="false">IFERROR((J687-J686)/J686,"")</f>
        <v>-0.187487684729064</v>
      </c>
      <c r="K688" s="73" t="n">
        <f aca="false">IFERROR((K687-K686)/K686,"")</f>
        <v>-0.0733634311512415</v>
      </c>
      <c r="L688" s="73" t="n">
        <f aca="false">IFERROR((L687-L686)/L686,"")</f>
        <v>-0.0921441228588305</v>
      </c>
      <c r="M688" s="73" t="str">
        <f aca="false">IFERROR((M687-M686)/M686,"")</f>
        <v/>
      </c>
      <c r="N688" s="39" t="n">
        <f aca="false">IFERROR((N687-N686)/N686,"")</f>
        <v>0.01875</v>
      </c>
      <c r="O688" s="39" t="n">
        <f aca="false">IFERROR((O687-O686)/O686,"")</f>
        <v>-0.027803958529689</v>
      </c>
      <c r="P688" s="39" t="str">
        <f aca="false">IFERROR((P687-P686)/P686,"")</f>
        <v/>
      </c>
      <c r="Q688" s="73" t="n">
        <f aca="false">IFERROR((Q687-Q686)/Q686,"")</f>
        <v>-0.0541871921182266</v>
      </c>
      <c r="R688" s="73" t="n">
        <f aca="false">IFERROR((R687-R686)/R686,"")</f>
        <v>-0.00724137931034483</v>
      </c>
      <c r="S688" s="73" t="n">
        <f aca="false">IFERROR((S687-S686)/S686,"")</f>
        <v>0.21474358974359</v>
      </c>
      <c r="T688" s="73" t="n">
        <f aca="false">IFERROR((T687-T686)/T686,"")</f>
        <v>-0.41491395793499</v>
      </c>
      <c r="U688" s="73" t="n">
        <f aca="false">IFERROR((U687-U686)/U686,"")</f>
        <v>-0.143844309688337</v>
      </c>
      <c r="V688" s="74" t="n">
        <f aca="false">IFERROR((V687-V686)/V686,"")</f>
        <v>-0.223050173869846</v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71"/>
      <c r="E689" s="71"/>
      <c r="F689" s="76" t="n">
        <f aca="false">IFERROR(SQRT(2*(F687-F686)^2/(F687+F686)),"")</f>
        <v>15.2957181614124</v>
      </c>
      <c r="G689" s="76" t="n">
        <f aca="false">IFERROR(SQRT(2*(G687-G686)^2/(G687+G686)),"")</f>
        <v>4.96210807583747</v>
      </c>
      <c r="H689" s="76" t="n">
        <f aca="false">IFERROR(SQRT(2*(H687-H686)^2/(H687+H686)),"")</f>
        <v>1.07838130111481</v>
      </c>
      <c r="I689" s="76" t="n">
        <f aca="false">IFERROR(SQRT(2*(I687-I686)^2/(I687+I686)),"")</f>
        <v>0.228493163464982</v>
      </c>
      <c r="J689" s="76" t="n">
        <f aca="false">IFERROR(SQRT(2*(J687-J686)^2/(J687+J686)),"")</f>
        <v>19.8417640985849</v>
      </c>
      <c r="K689" s="76" t="n">
        <f aca="false">IFERROR(SQRT(2*(K687-K686)^2/(K687+K686)),"")</f>
        <v>3.14649170921473</v>
      </c>
      <c r="L689" s="76" t="n">
        <f aca="false">IFERROR(SQRT(2*(L687-L686)^2/(L687+L686)),"")</f>
        <v>3.88184629398883</v>
      </c>
      <c r="M689" s="76" t="str">
        <f aca="false">IFERROR(SQRT(2*(M687-M686)^2/(M687+M686)),"")</f>
        <v/>
      </c>
      <c r="N689" s="83" t="n">
        <f aca="false">IFERROR(SQRT(2*(N687-N686)^2/(N687+N686)),"")</f>
        <v>0.333848930444794</v>
      </c>
      <c r="O689" s="83" t="n">
        <f aca="false">IFERROR(SQRT(2*(O687-O686)^2/(O687+O686)),"")</f>
        <v>1.28979081037511</v>
      </c>
      <c r="P689" s="83" t="str">
        <f aca="false">IFERROR(SQRT(2*(P687-P686)^2/(P687+P686)),"")</f>
        <v/>
      </c>
      <c r="Q689" s="76" t="n">
        <f aca="false">IFERROR(SQRT(2*(Q687-Q686)^2/(Q687+Q686)),"")</f>
        <v>1.5654497473226</v>
      </c>
      <c r="R689" s="76" t="n">
        <f aca="false">IFERROR(SQRT(2*(R687-R686)^2/(R687+R686)),"")</f>
        <v>0.552488119010123</v>
      </c>
      <c r="S689" s="76" t="n">
        <f aca="false">IFERROR(SQRT(2*(S687-S686)^2/(S687+S686)),"")</f>
        <v>3.60454769839234</v>
      </c>
      <c r="T689" s="76" t="n">
        <f aca="false">IFERROR(SQRT(2*(T687-T686)^2/(T687+T686)),"")</f>
        <v>15.073443042744</v>
      </c>
      <c r="U689" s="76" t="n">
        <f aca="false">IFERROR(SQRT(2*(U687-U686)^2/(U687+U686)),"")</f>
        <v>12.5734432618777</v>
      </c>
      <c r="V689" s="78" t="n">
        <f aca="false">IFERROR(SQRT(2*(V687-V686)^2/(V687+V686)),"")</f>
        <v>10.6170012566418</v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N690" s="4"/>
      <c r="O690" s="4"/>
      <c r="P690" s="4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5" t="s">
        <v>548</v>
      </c>
      <c r="D691" s="86"/>
      <c r="E691" s="81"/>
      <c r="F691" s="5"/>
      <c r="G691" s="5"/>
      <c r="H691" s="5"/>
      <c r="I691" s="5"/>
      <c r="J691" s="5"/>
      <c r="K691" s="5"/>
      <c r="L691" s="5"/>
      <c r="M691" s="5"/>
      <c r="N691" s="4"/>
      <c r="O691" s="4"/>
      <c r="P691" s="4"/>
      <c r="Q691" s="5"/>
      <c r="R691" s="5"/>
      <c r="S691" s="5"/>
      <c r="T691" s="5"/>
      <c r="U691" s="5"/>
      <c r="V691" s="82"/>
    </row>
    <row r="692" customFormat="false" ht="13.5" hidden="false" customHeight="true" outlineLevel="0" collapsed="false">
      <c r="A692" s="68"/>
      <c r="B692" s="69"/>
      <c r="C692" s="5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N694" s="4"/>
      <c r="O694" s="4"/>
      <c r="P694" s="4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5" t="s">
        <v>548</v>
      </c>
      <c r="D695" s="86"/>
      <c r="E695" s="81"/>
      <c r="F695" s="5"/>
      <c r="G695" s="5"/>
      <c r="H695" s="5"/>
      <c r="I695" s="5"/>
      <c r="J695" s="5"/>
      <c r="K695" s="5"/>
      <c r="L695" s="5"/>
      <c r="M695" s="5"/>
      <c r="N695" s="4"/>
      <c r="O695" s="4"/>
      <c r="P695" s="4"/>
      <c r="Q695" s="5"/>
      <c r="R695" s="5"/>
      <c r="S695" s="5"/>
      <c r="T695" s="5"/>
      <c r="U695" s="5"/>
      <c r="V695" s="82"/>
    </row>
    <row r="696" customFormat="false" ht="13.5" hidden="false" customHeight="true" outlineLevel="0" collapsed="false">
      <c r="A696" s="68"/>
      <c r="B696" s="69"/>
      <c r="C696" s="5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562</v>
      </c>
      <c r="D698" s="71" t="n">
        <v>45966</v>
      </c>
      <c r="E698" s="81" t="s">
        <v>563</v>
      </c>
      <c r="F698" s="70" t="n">
        <v>23292</v>
      </c>
      <c r="G698" s="70" t="n">
        <v>2712</v>
      </c>
      <c r="H698" s="70" t="n">
        <v>337</v>
      </c>
      <c r="I698" s="70" t="n">
        <v>8947</v>
      </c>
      <c r="J698" s="70" t="n">
        <v>11355</v>
      </c>
      <c r="K698" s="113" t="n">
        <v>1803</v>
      </c>
      <c r="L698" s="113" t="n">
        <v>48</v>
      </c>
      <c r="M698" s="113" t="n">
        <v>854</v>
      </c>
      <c r="N698" s="113" t="n">
        <v>98</v>
      </c>
      <c r="O698" s="113" t="n">
        <v>34</v>
      </c>
      <c r="P698" s="113" t="n">
        <v>205</v>
      </c>
      <c r="Q698" s="113" t="n">
        <v>579</v>
      </c>
      <c r="R698" s="113" t="n">
        <v>8255</v>
      </c>
      <c r="S698" s="113" t="n">
        <v>98</v>
      </c>
      <c r="T698" s="113" t="n">
        <v>195</v>
      </c>
      <c r="U698" s="113" t="n">
        <v>9147</v>
      </c>
      <c r="V698" s="113" t="n">
        <v>1976</v>
      </c>
    </row>
    <row r="699" customFormat="false" ht="13.5" hidden="false" customHeight="true" outlineLevel="0" collapsed="false">
      <c r="A699" s="68"/>
      <c r="B699" s="69"/>
      <c r="C699" s="5" t="s">
        <v>548</v>
      </c>
      <c r="D699" s="71"/>
      <c r="E699" s="71"/>
      <c r="F699" s="5" t="n">
        <v>22797</v>
      </c>
      <c r="G699" s="5" t="n">
        <v>2638</v>
      </c>
      <c r="H699" s="5" t="n">
        <v>316</v>
      </c>
      <c r="I699" s="5" t="n">
        <v>8595</v>
      </c>
      <c r="J699" s="5" t="n">
        <v>11248</v>
      </c>
      <c r="K699" s="97" t="n">
        <v>1739</v>
      </c>
      <c r="L699" s="97" t="n">
        <v>98</v>
      </c>
      <c r="M699" s="97" t="n">
        <v>801</v>
      </c>
      <c r="N699" s="97" t="n">
        <v>78</v>
      </c>
      <c r="O699" s="97" t="n">
        <v>27</v>
      </c>
      <c r="P699" s="97" t="n">
        <v>211</v>
      </c>
      <c r="Q699" s="97" t="n">
        <v>586</v>
      </c>
      <c r="R699" s="97" t="n">
        <v>7822</v>
      </c>
      <c r="S699" s="97" t="n">
        <v>187</v>
      </c>
      <c r="T699" s="97" t="n">
        <v>239</v>
      </c>
      <c r="U699" s="97" t="n">
        <v>8867</v>
      </c>
      <c r="V699" s="97" t="n">
        <v>2142</v>
      </c>
    </row>
    <row r="700" customFormat="false" ht="13.5" hidden="false" customHeight="true" outlineLevel="0" collapsed="false">
      <c r="A700" s="68"/>
      <c r="B700" s="69"/>
      <c r="C700" s="5" t="s">
        <v>549</v>
      </c>
      <c r="D700" s="71"/>
      <c r="E700" s="71"/>
      <c r="F700" s="73" t="n">
        <f aca="false">IFERROR((F699-F698)/F698,"")</f>
        <v>-0.0212519319938176</v>
      </c>
      <c r="G700" s="73" t="n">
        <f aca="false">IFERROR((G699-G698)/G698,"")</f>
        <v>-0.0272861356932153</v>
      </c>
      <c r="H700" s="73" t="n">
        <f aca="false">IFERROR((H699-H698)/H698,"")</f>
        <v>-0.0623145400593472</v>
      </c>
      <c r="I700" s="73" t="n">
        <f aca="false">IFERROR((I699-I698)/I698,"")</f>
        <v>-0.0393427964680899</v>
      </c>
      <c r="J700" s="73" t="n">
        <f aca="false">IFERROR((J699-J698)/J698,"")</f>
        <v>-0.00942316160281814</v>
      </c>
      <c r="K700" s="73" t="n">
        <f aca="false">IFERROR((K699-K698)/K698,"")</f>
        <v>-0.0354963948973932</v>
      </c>
      <c r="L700" s="73" t="n">
        <f aca="false">IFERROR((L699-L698)/L698,"")</f>
        <v>1.04166666666667</v>
      </c>
      <c r="M700" s="73" t="n">
        <f aca="false">IFERROR((M699-M698)/M698,"")</f>
        <v>-0.0620608899297424</v>
      </c>
      <c r="N700" s="39" t="n">
        <f aca="false">IFERROR((N699-N698)/N698,"")</f>
        <v>-0.204081632653061</v>
      </c>
      <c r="O700" s="39" t="n">
        <f aca="false">IFERROR((O699-O698)/O698,"")</f>
        <v>-0.205882352941176</v>
      </c>
      <c r="P700" s="39" t="n">
        <f aca="false">IFERROR((P699-P698)/P698,"")</f>
        <v>0.0292682926829268</v>
      </c>
      <c r="Q700" s="73" t="n">
        <f aca="false">IFERROR((Q699-Q698)/Q698,"")</f>
        <v>0.0120898100172712</v>
      </c>
      <c r="R700" s="73" t="n">
        <f aca="false">IFERROR((R699-R698)/R698,"")</f>
        <v>-0.0524530587522714</v>
      </c>
      <c r="S700" s="73" t="n">
        <f aca="false">IFERROR((S699-S698)/S698,"")</f>
        <v>0.908163265306123</v>
      </c>
      <c r="T700" s="73" t="n">
        <f aca="false">IFERROR((T699-T698)/T698,"")</f>
        <v>0.225641025641026</v>
      </c>
      <c r="U700" s="73" t="n">
        <f aca="false">IFERROR((U699-U698)/U698,"")</f>
        <v>-0.0306111293320214</v>
      </c>
      <c r="V700" s="74" t="n">
        <f aca="false">IFERROR((V699-V698)/V698,"")</f>
        <v>0.0840080971659919</v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71"/>
      <c r="E701" s="71"/>
      <c r="F701" s="76" t="n">
        <f aca="false">IFERROR(SQRT(2*(F699-F698)^2/(F699+F698)),"")</f>
        <v>3.26078041700814</v>
      </c>
      <c r="G701" s="76" t="n">
        <f aca="false">IFERROR(SQRT(2*(G699-G698)^2/(G699+G698)),"")</f>
        <v>1.43077000378758</v>
      </c>
      <c r="H701" s="76" t="n">
        <f aca="false">IFERROR(SQRT(2*(H699-H698)^2/(H699+H698)),"")</f>
        <v>1.16219151911622</v>
      </c>
      <c r="I701" s="76" t="n">
        <f aca="false">IFERROR(SQRT(2*(I699-I698)^2/(I699+I698)),"")</f>
        <v>3.75853075212402</v>
      </c>
      <c r="J701" s="76" t="n">
        <f aca="false">IFERROR(SQRT(2*(J699-J698)^2/(J699+J698)),"")</f>
        <v>1.00650452798935</v>
      </c>
      <c r="K701" s="76" t="n">
        <f aca="false">IFERROR(SQRT(2*(K699-K698)^2/(K699+K698)),"")</f>
        <v>1.52079506086962</v>
      </c>
      <c r="L701" s="76" t="n">
        <f aca="false">IFERROR(SQRT(2*(L699-L698)^2/(L699+L698)),"")</f>
        <v>5.85205735980653</v>
      </c>
      <c r="M701" s="76" t="n">
        <f aca="false">IFERROR(SQRT(2*(M699-M698)^2/(M699+M698)),"")</f>
        <v>1.84243369854515</v>
      </c>
      <c r="N701" s="83" t="n">
        <f aca="false">IFERROR(SQRT(2*(N699-N698)^2/(N699+N698)),"")</f>
        <v>2.1320071635561</v>
      </c>
      <c r="O701" s="83" t="n">
        <f aca="false">IFERROR(SQRT(2*(O699-O698)^2/(O699+O698)),"")</f>
        <v>1.26750044459526</v>
      </c>
      <c r="P701" s="83" t="n">
        <f aca="false">IFERROR(SQRT(2*(P699-P698)^2/(P699+P698)),"")</f>
        <v>0.416025147168922</v>
      </c>
      <c r="Q701" s="76" t="n">
        <f aca="false">IFERROR(SQRT(2*(Q699-Q698)^2/(Q699+Q698)),"")</f>
        <v>0.290034776662765</v>
      </c>
      <c r="R701" s="76" t="n">
        <f aca="false">IFERROR(SQRT(2*(R699-R698)^2/(R699+R698)),"")</f>
        <v>4.82948018249538</v>
      </c>
      <c r="S701" s="76" t="n">
        <f aca="false">IFERROR(SQRT(2*(S699-S698)^2/(S699+S698)),"")</f>
        <v>7.45559956759218</v>
      </c>
      <c r="T701" s="76" t="n">
        <f aca="false">IFERROR(SQRT(2*(T699-T698)^2/(T699+T698)),"")</f>
        <v>2.98691462652938</v>
      </c>
      <c r="U701" s="76" t="n">
        <f aca="false">IFERROR(SQRT(2*(U699-U698)^2/(U699+U698)),"")</f>
        <v>2.95031202893155</v>
      </c>
      <c r="V701" s="78" t="n">
        <f aca="false">IFERROR(SQRT(2*(V699-V698)^2/(V699+V698)),"")</f>
        <v>3.65830503458646</v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562</v>
      </c>
      <c r="D702" s="71" t="n">
        <v>45966</v>
      </c>
      <c r="E702" s="81" t="s">
        <v>563</v>
      </c>
      <c r="F702" s="70" t="n">
        <v>26793</v>
      </c>
      <c r="G702" s="70" t="n">
        <v>1377</v>
      </c>
      <c r="H702" s="70" t="n">
        <v>2381</v>
      </c>
      <c r="I702" s="70" t="n">
        <v>10745</v>
      </c>
      <c r="J702" s="70" t="n">
        <v>12341</v>
      </c>
      <c r="K702" s="96" t="n">
        <v>1034</v>
      </c>
      <c r="L702" s="96" t="n">
        <v>118</v>
      </c>
      <c r="M702" s="96" t="n">
        <v>225</v>
      </c>
      <c r="N702" s="96" t="n">
        <v>588</v>
      </c>
      <c r="O702" s="96" t="n">
        <v>175</v>
      </c>
      <c r="P702" s="96" t="n">
        <v>1618</v>
      </c>
      <c r="Q702" s="96" t="n">
        <v>335</v>
      </c>
      <c r="R702" s="96" t="n">
        <v>9728</v>
      </c>
      <c r="S702" s="96" t="n">
        <v>650</v>
      </c>
      <c r="T702" s="96" t="n">
        <v>1157</v>
      </c>
      <c r="U702" s="96" t="n">
        <v>9851</v>
      </c>
      <c r="V702" s="96" t="n">
        <v>1314</v>
      </c>
    </row>
    <row r="703" customFormat="false" ht="13.5" hidden="false" customHeight="true" outlineLevel="0" collapsed="false">
      <c r="A703" s="68"/>
      <c r="B703" s="69"/>
      <c r="C703" s="5" t="s">
        <v>548</v>
      </c>
      <c r="D703" s="71"/>
      <c r="E703" s="71"/>
      <c r="F703" s="5" t="n">
        <v>26541</v>
      </c>
      <c r="G703" s="5" t="n">
        <v>1287</v>
      </c>
      <c r="H703" s="5" t="n">
        <v>2272</v>
      </c>
      <c r="I703" s="5" t="n">
        <v>10772</v>
      </c>
      <c r="J703" s="5" t="n">
        <v>12210</v>
      </c>
      <c r="K703" s="97" t="n">
        <v>961</v>
      </c>
      <c r="L703" s="97" t="n">
        <v>118</v>
      </c>
      <c r="M703" s="97" t="n">
        <v>208</v>
      </c>
      <c r="N703" s="97" t="n">
        <v>567</v>
      </c>
      <c r="O703" s="97" t="n">
        <v>193</v>
      </c>
      <c r="P703" s="97" t="n">
        <v>1512</v>
      </c>
      <c r="Q703" s="97" t="n">
        <v>373</v>
      </c>
      <c r="R703" s="97" t="n">
        <v>9609</v>
      </c>
      <c r="S703" s="97" t="n">
        <v>790</v>
      </c>
      <c r="T703" s="97" t="n">
        <v>1166</v>
      </c>
      <c r="U703" s="97" t="n">
        <v>9573</v>
      </c>
      <c r="V703" s="97" t="n">
        <v>1471</v>
      </c>
    </row>
    <row r="704" customFormat="false" ht="13.5" hidden="false" customHeight="true" outlineLevel="0" collapsed="false">
      <c r="A704" s="68"/>
      <c r="B704" s="69"/>
      <c r="C704" s="5" t="s">
        <v>549</v>
      </c>
      <c r="D704" s="71"/>
      <c r="E704" s="71"/>
      <c r="F704" s="73" t="n">
        <f aca="false">IFERROR((F703-F702)/F702,"")</f>
        <v>-0.0094054417198522</v>
      </c>
      <c r="G704" s="73" t="n">
        <f aca="false">IFERROR((G703-G702)/G702,"")</f>
        <v>-0.065359477124183</v>
      </c>
      <c r="H704" s="73" t="n">
        <f aca="false">IFERROR((H703-H702)/H702,"")</f>
        <v>-0.0457790844183116</v>
      </c>
      <c r="I704" s="73" t="n">
        <f aca="false">IFERROR((I703-I702)/I702,"")</f>
        <v>0.00251279664960447</v>
      </c>
      <c r="J704" s="73" t="n">
        <f aca="false">IFERROR((J703-J702)/J702,"")</f>
        <v>-0.0106150230937525</v>
      </c>
      <c r="K704" s="73" t="n">
        <f aca="false">IFERROR((K703-K702)/K702,"")</f>
        <v>-0.0705996131528046</v>
      </c>
      <c r="L704" s="73" t="n">
        <f aca="false">IFERROR((L703-L702)/L702,"")</f>
        <v>0</v>
      </c>
      <c r="M704" s="73" t="n">
        <f aca="false">IFERROR((M703-M702)/M702,"")</f>
        <v>-0.0755555555555556</v>
      </c>
      <c r="N704" s="39" t="n">
        <f aca="false">IFERROR((N703-N702)/N702,"")</f>
        <v>-0.0357142857142857</v>
      </c>
      <c r="O704" s="39" t="n">
        <f aca="false">IFERROR((O703-O702)/O702,"")</f>
        <v>0.102857142857143</v>
      </c>
      <c r="P704" s="39" t="n">
        <f aca="false">IFERROR((P703-P702)/P702,"")</f>
        <v>-0.065512978986403</v>
      </c>
      <c r="Q704" s="73" t="n">
        <f aca="false">IFERROR((Q703-Q702)/Q702,"")</f>
        <v>0.113432835820896</v>
      </c>
      <c r="R704" s="73" t="n">
        <f aca="false">IFERROR((R703-R702)/R702,"")</f>
        <v>-0.0122327302631579</v>
      </c>
      <c r="S704" s="73" t="n">
        <f aca="false">IFERROR((S703-S702)/S702,"")</f>
        <v>0.215384615384615</v>
      </c>
      <c r="T704" s="73" t="n">
        <f aca="false">IFERROR((T703-T702)/T702,"")</f>
        <v>0.00777873811581677</v>
      </c>
      <c r="U704" s="73" t="n">
        <f aca="false">IFERROR((U703-U702)/U702,"")</f>
        <v>-0.0282204852299259</v>
      </c>
      <c r="V704" s="74" t="n">
        <f aca="false">IFERROR((V703-V702)/V702,"")</f>
        <v>0.119482496194825</v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71"/>
      <c r="E705" s="71"/>
      <c r="F705" s="76" t="n">
        <f aca="false">IFERROR(SQRT(2*(F703-F702)^2/(F703+F702)),"")</f>
        <v>1.54316889317796</v>
      </c>
      <c r="G705" s="76" t="n">
        <f aca="false">IFERROR(SQRT(2*(G703-G702)^2/(G703+G702)),"")</f>
        <v>2.46598480958036</v>
      </c>
      <c r="H705" s="76" t="n">
        <f aca="false">IFERROR(SQRT(2*(H703-H702)^2/(H703+H702)),"")</f>
        <v>2.25982583597508</v>
      </c>
      <c r="I705" s="76" t="n">
        <f aca="false">IFERROR(SQRT(2*(I703-I702)^2/(I703+I702)),"")</f>
        <v>0.260308231750425</v>
      </c>
      <c r="J705" s="76" t="n">
        <f aca="false">IFERROR(SQRT(2*(J703-J702)^2/(J703+J702)),"")</f>
        <v>1.18236536738926</v>
      </c>
      <c r="K705" s="76" t="n">
        <f aca="false">IFERROR(SQRT(2*(K703-K702)^2/(K703+K702)),"")</f>
        <v>2.31135369204376</v>
      </c>
      <c r="L705" s="76" t="n">
        <f aca="false">IFERROR(SQRT(2*(L703-L702)^2/(L703+L702)),"")</f>
        <v>0</v>
      </c>
      <c r="M705" s="76" t="n">
        <f aca="false">IFERROR(SQRT(2*(M703-M702)^2/(M703+M702)),"")</f>
        <v>1.15536703225199</v>
      </c>
      <c r="N705" s="83" t="n">
        <f aca="false">IFERROR(SQRT(2*(N703-N702)^2/(N703+N702)),"")</f>
        <v>0.873862897505303</v>
      </c>
      <c r="O705" s="83" t="n">
        <f aca="false">IFERROR(SQRT(2*(O703-O702)^2/(O703+O702)),"")</f>
        <v>1.32697760539407</v>
      </c>
      <c r="P705" s="83" t="n">
        <f aca="false">IFERROR(SQRT(2*(P703-P702)^2/(P703+P702)),"")</f>
        <v>2.67946873757746</v>
      </c>
      <c r="Q705" s="76" t="n">
        <f aca="false">IFERROR(SQRT(2*(Q703-Q702)^2/(Q703+Q702)),"")</f>
        <v>2.01967721312039</v>
      </c>
      <c r="R705" s="76" t="n">
        <f aca="false">IFERROR(SQRT(2*(R703-R702)^2/(R703+R702)),"")</f>
        <v>1.21022859634743</v>
      </c>
      <c r="S705" s="76" t="n">
        <f aca="false">IFERROR(SQRT(2*(S703-S702)^2/(S703+S702)),"")</f>
        <v>5.21749194749951</v>
      </c>
      <c r="T705" s="76" t="n">
        <f aca="false">IFERROR(SQRT(2*(T703-T702)^2/(T703+T702)),"")</f>
        <v>0.26407841358858</v>
      </c>
      <c r="U705" s="76" t="n">
        <f aca="false">IFERROR(SQRT(2*(U703-U702)^2/(U703+U702)),"")</f>
        <v>2.82091798067699</v>
      </c>
      <c r="V705" s="78" t="n">
        <f aca="false">IFERROR(SQRT(2*(V703-V702)^2/(V703+V702)),"")</f>
        <v>4.20728614815958</v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562</v>
      </c>
      <c r="D706" s="71" t="n">
        <v>45959</v>
      </c>
      <c r="E706" s="81" t="s">
        <v>567</v>
      </c>
      <c r="F706" s="70" t="n">
        <v>36033</v>
      </c>
      <c r="G706" s="70" t="n">
        <v>7576</v>
      </c>
      <c r="H706" s="70" t="n">
        <v>7149</v>
      </c>
      <c r="I706" s="70" t="n">
        <v>11768</v>
      </c>
      <c r="J706" s="70" t="n">
        <v>9540</v>
      </c>
      <c r="K706" s="5" t="n">
        <v>926</v>
      </c>
      <c r="L706" s="5" t="n">
        <v>4039</v>
      </c>
      <c r="M706" s="5" t="n">
        <v>2611</v>
      </c>
      <c r="N706" s="5" t="n">
        <v>2577</v>
      </c>
      <c r="O706" s="5" t="n">
        <v>3788</v>
      </c>
      <c r="P706" s="5" t="n">
        <v>784</v>
      </c>
      <c r="Q706" s="5" t="n">
        <v>2108</v>
      </c>
      <c r="R706" s="5" t="n">
        <v>7473</v>
      </c>
      <c r="S706" s="5" t="n">
        <v>2187</v>
      </c>
      <c r="T706" s="5" t="n">
        <v>950</v>
      </c>
      <c r="U706" s="5" t="n">
        <v>7715</v>
      </c>
      <c r="V706" s="5" t="n">
        <v>875</v>
      </c>
    </row>
    <row r="707" customFormat="false" ht="13.5" hidden="false" customHeight="true" outlineLevel="0" collapsed="false">
      <c r="A707" s="68"/>
      <c r="B707" s="69"/>
      <c r="C707" s="5" t="s">
        <v>548</v>
      </c>
      <c r="D707" s="71"/>
      <c r="E707" s="71"/>
      <c r="F707" s="5" t="n">
        <v>35603</v>
      </c>
      <c r="G707" s="5" t="n">
        <v>7458</v>
      </c>
      <c r="H707" s="5" t="n">
        <v>6674</v>
      </c>
      <c r="I707" s="5" t="n">
        <v>11621</v>
      </c>
      <c r="J707" s="5" t="n">
        <v>9850</v>
      </c>
      <c r="K707" s="5" t="n">
        <v>956</v>
      </c>
      <c r="L707" s="5" t="n">
        <v>3852</v>
      </c>
      <c r="M707" s="5" t="n">
        <v>2650</v>
      </c>
      <c r="N707" s="4" t="n">
        <v>2094</v>
      </c>
      <c r="O707" s="4" t="n">
        <v>3727</v>
      </c>
      <c r="P707" s="4" t="n">
        <v>853</v>
      </c>
      <c r="Q707" s="5" t="n">
        <v>2025</v>
      </c>
      <c r="R707" s="5" t="n">
        <v>7277</v>
      </c>
      <c r="S707" s="5" t="n">
        <v>2319</v>
      </c>
      <c r="T707" s="5" t="n">
        <v>1057</v>
      </c>
      <c r="U707" s="5" t="n">
        <v>7800</v>
      </c>
      <c r="V707" s="82" t="n">
        <v>993</v>
      </c>
    </row>
    <row r="708" customFormat="false" ht="13.5" hidden="false" customHeight="true" outlineLevel="0" collapsed="false">
      <c r="A708" s="68"/>
      <c r="B708" s="69"/>
      <c r="C708" s="5" t="s">
        <v>549</v>
      </c>
      <c r="D708" s="71"/>
      <c r="E708" s="71"/>
      <c r="F708" s="73" t="n">
        <f aca="false">IFERROR((F707-F706)/F706,"")</f>
        <v>-0.0119335053978298</v>
      </c>
      <c r="G708" s="73" t="n">
        <f aca="false">IFERROR((G707-G706)/G706,"")</f>
        <v>-0.0155755015839493</v>
      </c>
      <c r="H708" s="73" t="n">
        <f aca="false">IFERROR((H707-H706)/H706,"")</f>
        <v>-0.0664428591411386</v>
      </c>
      <c r="I708" s="73" t="n">
        <f aca="false">IFERROR((I707-I706)/I706,"")</f>
        <v>-0.0124915023793338</v>
      </c>
      <c r="J708" s="73" t="n">
        <f aca="false">IFERROR((J707-J706)/J706,"")</f>
        <v>0.0324947589098533</v>
      </c>
      <c r="K708" s="73" t="n">
        <f aca="false">IFERROR((K707-K706)/K706,"")</f>
        <v>0.0323974082073434</v>
      </c>
      <c r="L708" s="73" t="n">
        <f aca="false">IFERROR((L707-L706)/L706,"")</f>
        <v>-0.046298588759594</v>
      </c>
      <c r="M708" s="73" t="n">
        <f aca="false">IFERROR((M707-M706)/M706,"")</f>
        <v>0.0149368058215243</v>
      </c>
      <c r="N708" s="39" t="n">
        <f aca="false">IFERROR((N707-N706)/N706,"")</f>
        <v>-0.187427240977881</v>
      </c>
      <c r="O708" s="39" t="n">
        <f aca="false">IFERROR((O707-O706)/O706,"")</f>
        <v>-0.01610348468849</v>
      </c>
      <c r="P708" s="39" t="n">
        <f aca="false">IFERROR((P707-P706)/P706,"")</f>
        <v>0.0880102040816327</v>
      </c>
      <c r="Q708" s="73" t="n">
        <f aca="false">IFERROR((Q707-Q706)/Q706,"")</f>
        <v>-0.0393738140417457</v>
      </c>
      <c r="R708" s="73" t="n">
        <f aca="false">IFERROR((R707-R706)/R706,"")</f>
        <v>-0.0262277532450154</v>
      </c>
      <c r="S708" s="73" t="n">
        <f aca="false">IFERROR((S707-S706)/S706,"")</f>
        <v>0.0603566529492455</v>
      </c>
      <c r="T708" s="73" t="n">
        <f aca="false">IFERROR((T707-T706)/T706,"")</f>
        <v>0.112631578947368</v>
      </c>
      <c r="U708" s="73" t="n">
        <f aca="false">IFERROR((U707-U706)/U706,"")</f>
        <v>0.0110174983797797</v>
      </c>
      <c r="V708" s="74" t="n">
        <f aca="false">IFERROR((V707-V706)/V706,"")</f>
        <v>0.134857142857143</v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71"/>
      <c r="E709" s="71"/>
      <c r="F709" s="76" t="n">
        <f aca="false">IFERROR(SQRT(2*(F707-F706)^2/(F707+F706)),"")</f>
        <v>2.27204950325099</v>
      </c>
      <c r="G709" s="76" t="n">
        <f aca="false">IFERROR(SQRT(2*(G707-G706)^2/(G707+G706)),"")</f>
        <v>1.36100503599186</v>
      </c>
      <c r="H709" s="76" t="n">
        <f aca="false">IFERROR(SQRT(2*(H707-H706)^2/(H707+H706)),"")</f>
        <v>5.71356869655342</v>
      </c>
      <c r="I709" s="76" t="n">
        <f aca="false">IFERROR(SQRT(2*(I707-I706)^2/(I707+I706)),"")</f>
        <v>1.3593350201299</v>
      </c>
      <c r="J709" s="76" t="n">
        <f aca="false">IFERROR(SQRT(2*(J707-J706)^2/(J707+J706)),"")</f>
        <v>3.1483846558524</v>
      </c>
      <c r="K709" s="76" t="n">
        <f aca="false">IFERROR(SQRT(2*(K707-K706)^2/(K707+K706)),"")</f>
        <v>0.977972049958213</v>
      </c>
      <c r="L709" s="76" t="n">
        <f aca="false">IFERROR(SQRT(2*(L707-L706)^2/(L707+L706)),"")</f>
        <v>2.97708053144109</v>
      </c>
      <c r="M709" s="76" t="n">
        <f aca="false">IFERROR(SQRT(2*(M707-M706)^2/(M707+M706)),"")</f>
        <v>0.760405858077309</v>
      </c>
      <c r="N709" s="83" t="n">
        <f aca="false">IFERROR(SQRT(2*(N707-N706)^2/(N707+N706)),"")</f>
        <v>9.99441076943163</v>
      </c>
      <c r="O709" s="83" t="n">
        <f aca="false">IFERROR(SQRT(2*(O707-O706)^2/(O707+O706)),"")</f>
        <v>0.995131194605873</v>
      </c>
      <c r="P709" s="83" t="n">
        <f aca="false">IFERROR(SQRT(2*(P707-P706)^2/(P707+P706)),"")</f>
        <v>2.4117914369297</v>
      </c>
      <c r="Q709" s="76" t="n">
        <f aca="false">IFERROR(SQRT(2*(Q707-Q706)^2/(Q707+Q706)),"")</f>
        <v>1.82583020568594</v>
      </c>
      <c r="R709" s="76" t="n">
        <f aca="false">IFERROR(SQRT(2*(R707-R706)^2/(R707+R706)),"")</f>
        <v>2.28231223817916</v>
      </c>
      <c r="S709" s="76" t="n">
        <f aca="false">IFERROR(SQRT(2*(S707-S706)^2/(S707+S706)),"")</f>
        <v>2.78095099119817</v>
      </c>
      <c r="T709" s="76" t="n">
        <f aca="false">IFERROR(SQRT(2*(T707-T706)^2/(T707+T706)),"")</f>
        <v>3.37773122984737</v>
      </c>
      <c r="U709" s="76" t="n">
        <f aca="false">IFERROR(SQRT(2*(U707-U706)^2/(U707+U706)),"")</f>
        <v>0.965068262627456</v>
      </c>
      <c r="V709" s="78" t="n">
        <f aca="false">IFERROR(SQRT(2*(V707-V706)^2/(V707+V706)),"")</f>
        <v>3.86107794692176</v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562</v>
      </c>
      <c r="D710" s="71" t="n">
        <v>45966</v>
      </c>
      <c r="E710" s="81" t="s">
        <v>563</v>
      </c>
      <c r="F710" s="70" t="n">
        <v>20971</v>
      </c>
      <c r="G710" s="70" t="n">
        <v>1915</v>
      </c>
      <c r="H710" s="70" t="n">
        <v>2150</v>
      </c>
      <c r="I710" s="70" t="n">
        <v>7865</v>
      </c>
      <c r="J710" s="70" t="n">
        <v>9041</v>
      </c>
      <c r="K710" s="96" t="n">
        <v>971</v>
      </c>
      <c r="L710" s="96" t="n">
        <v>570</v>
      </c>
      <c r="M710" s="96" t="n">
        <v>374</v>
      </c>
      <c r="N710" s="96" t="n">
        <v>349</v>
      </c>
      <c r="O710" s="96" t="n">
        <v>527</v>
      </c>
      <c r="P710" s="96" t="n">
        <v>1274</v>
      </c>
      <c r="Q710" s="96" t="n">
        <v>318</v>
      </c>
      <c r="R710" s="96" t="n">
        <v>6618</v>
      </c>
      <c r="S710" s="96" t="n">
        <v>929</v>
      </c>
      <c r="T710" s="96" t="n">
        <v>861</v>
      </c>
      <c r="U710" s="96" t="n">
        <v>7361</v>
      </c>
      <c r="V710" s="96" t="n">
        <v>819</v>
      </c>
    </row>
    <row r="711" customFormat="false" ht="13.5" hidden="false" customHeight="true" outlineLevel="0" collapsed="false">
      <c r="A711" s="68"/>
      <c r="B711" s="69"/>
      <c r="C711" s="5" t="s">
        <v>548</v>
      </c>
      <c r="D711" s="71"/>
      <c r="E711" s="71"/>
      <c r="F711" s="5" t="n">
        <v>17727</v>
      </c>
      <c r="G711" s="5" t="n">
        <v>1547</v>
      </c>
      <c r="H711" s="5" t="n">
        <v>1040</v>
      </c>
      <c r="I711" s="5" t="n">
        <v>7040</v>
      </c>
      <c r="J711" s="5" t="n">
        <v>8100</v>
      </c>
      <c r="K711" s="97" t="n">
        <v>911</v>
      </c>
      <c r="L711" s="97" t="n">
        <v>379</v>
      </c>
      <c r="M711" s="97" t="n">
        <v>257</v>
      </c>
      <c r="N711" s="97" t="n">
        <v>336</v>
      </c>
      <c r="O711" s="97" t="n">
        <v>511</v>
      </c>
      <c r="P711" s="97" t="n">
        <v>193</v>
      </c>
      <c r="Q711" s="97" t="n">
        <v>326</v>
      </c>
      <c r="R711" s="97" t="n">
        <v>6026</v>
      </c>
      <c r="S711" s="97" t="n">
        <v>688</v>
      </c>
      <c r="T711" s="97" t="n">
        <v>841</v>
      </c>
      <c r="U711" s="97" t="n">
        <v>6394</v>
      </c>
      <c r="V711" s="97" t="n">
        <v>865</v>
      </c>
    </row>
    <row r="712" customFormat="false" ht="13.5" hidden="false" customHeight="true" outlineLevel="0" collapsed="false">
      <c r="A712" s="68"/>
      <c r="B712" s="69"/>
      <c r="C712" s="5" t="s">
        <v>549</v>
      </c>
      <c r="D712" s="71"/>
      <c r="E712" s="71"/>
      <c r="F712" s="73" t="n">
        <f aca="false">IFERROR((F711-F710)/F710,"")</f>
        <v>-0.154689809737256</v>
      </c>
      <c r="G712" s="73" t="n">
        <f aca="false">IFERROR((G711-G710)/G710,"")</f>
        <v>-0.192167101827676</v>
      </c>
      <c r="H712" s="73" t="n">
        <f aca="false">IFERROR((H711-H710)/H710,"")</f>
        <v>-0.516279069767442</v>
      </c>
      <c r="I712" s="73" t="n">
        <f aca="false">IFERROR((I711-I710)/I710,"")</f>
        <v>-0.104895104895105</v>
      </c>
      <c r="J712" s="73" t="n">
        <f aca="false">IFERROR((J711-J710)/J710,"")</f>
        <v>-0.104081406924013</v>
      </c>
      <c r="K712" s="73" t="n">
        <f aca="false">IFERROR((K711-K710)/K710,"")</f>
        <v>-0.0617919670442842</v>
      </c>
      <c r="L712" s="73" t="n">
        <f aca="false">IFERROR((L711-L710)/L710,"")</f>
        <v>-0.335087719298246</v>
      </c>
      <c r="M712" s="73" t="n">
        <f aca="false">IFERROR((M711-M710)/M710,"")</f>
        <v>-0.31283422459893</v>
      </c>
      <c r="N712" s="39" t="n">
        <f aca="false">IFERROR((N711-N710)/N710,"")</f>
        <v>-0.0372492836676218</v>
      </c>
      <c r="O712" s="39" t="n">
        <f aca="false">IFERROR((O711-O710)/O710,"")</f>
        <v>-0.0303605313092979</v>
      </c>
      <c r="P712" s="39" t="n">
        <f aca="false">IFERROR((P711-P710)/P710,"")</f>
        <v>-0.84850863422292</v>
      </c>
      <c r="Q712" s="73" t="n">
        <f aca="false">IFERROR((Q711-Q710)/Q710,"")</f>
        <v>0.0251572327044025</v>
      </c>
      <c r="R712" s="73" t="n">
        <f aca="false">IFERROR((R711-R710)/R710,"")</f>
        <v>-0.0894530069507404</v>
      </c>
      <c r="S712" s="73" t="n">
        <f aca="false">IFERROR((S711-S710)/S710,"")</f>
        <v>-0.259418729817008</v>
      </c>
      <c r="T712" s="73" t="n">
        <f aca="false">IFERROR((T711-T710)/T710,"")</f>
        <v>-0.0232288037166086</v>
      </c>
      <c r="U712" s="73" t="n">
        <f aca="false">IFERROR((U711-U710)/U710,"")</f>
        <v>-0.131368020649368</v>
      </c>
      <c r="V712" s="74" t="n">
        <f aca="false">IFERROR((V711-V710)/V710,"")</f>
        <v>0.0561660561660562</v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71"/>
      <c r="E713" s="71"/>
      <c r="F713" s="76" t="n">
        <f aca="false">IFERROR(SQRT(2*(F711-F710)^2/(F711+F710)),"")</f>
        <v>23.3212370418605</v>
      </c>
      <c r="G713" s="76" t="n">
        <f aca="false">IFERROR(SQRT(2*(G711-G710)^2/(G711+G710)),"")</f>
        <v>8.84502948016062</v>
      </c>
      <c r="H713" s="76" t="n">
        <f aca="false">IFERROR(SQRT(2*(H711-H710)^2/(H711+H710)),"")</f>
        <v>27.7934612639055</v>
      </c>
      <c r="I713" s="76" t="n">
        <f aca="false">IFERROR(SQRT(2*(I711-I710)^2/(I711+I710)),"")</f>
        <v>9.55659004478757</v>
      </c>
      <c r="J713" s="76" t="n">
        <f aca="false">IFERROR(SQRT(2*(J711-J710)^2/(J711+J710)),"")</f>
        <v>10.1645122546624</v>
      </c>
      <c r="K713" s="76" t="n">
        <f aca="false">IFERROR(SQRT(2*(K711-K710)^2/(K711+K710)),"")</f>
        <v>1.95594409991643</v>
      </c>
      <c r="L713" s="76" t="n">
        <f aca="false">IFERROR(SQRT(2*(L711-L710)^2/(L711+L710)),"")</f>
        <v>8.76829714217337</v>
      </c>
      <c r="M713" s="76" t="n">
        <f aca="false">IFERROR(SQRT(2*(M711-M710)^2/(M711+M710)),"")</f>
        <v>6.58697749982504</v>
      </c>
      <c r="N713" s="83" t="n">
        <f aca="false">IFERROR(SQRT(2*(N711-N710)^2/(N711+N710)),"")</f>
        <v>0.702446195045789</v>
      </c>
      <c r="O713" s="83" t="n">
        <f aca="false">IFERROR(SQRT(2*(O711-O710)^2/(O711+O710)),"")</f>
        <v>0.702322050089835</v>
      </c>
      <c r="P713" s="83" t="n">
        <f aca="false">IFERROR(SQRT(2*(P711-P710)^2/(P711+P710)),"")</f>
        <v>39.9140350964713</v>
      </c>
      <c r="Q713" s="76" t="n">
        <f aca="false">IFERROR(SQRT(2*(Q711-Q710)^2/(Q711+Q710)),"")</f>
        <v>0.445822570060282</v>
      </c>
      <c r="R713" s="76" t="n">
        <f aca="false">IFERROR(SQRT(2*(R711-R710)^2/(R711+R710)),"")</f>
        <v>7.44551016645078</v>
      </c>
      <c r="S713" s="76" t="n">
        <f aca="false">IFERROR(SQRT(2*(S711-S710)^2/(S711+S710)),"")</f>
        <v>8.47572837886263</v>
      </c>
      <c r="T713" s="76" t="n">
        <f aca="false">IFERROR(SQRT(2*(T711-T710)^2/(T711+T710)),"")</f>
        <v>0.685591170191061</v>
      </c>
      <c r="U713" s="76" t="n">
        <f aca="false">IFERROR(SQRT(2*(U711-U710)^2/(U711+U710)),"")</f>
        <v>11.6603389393404</v>
      </c>
      <c r="V713" s="78" t="n">
        <f aca="false">IFERROR(SQRT(2*(V711-V710)^2/(V711+V710)),"")</f>
        <v>1.58526468862983</v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562</v>
      </c>
      <c r="D714" s="71" t="n">
        <v>45966</v>
      </c>
      <c r="E714" s="81" t="s">
        <v>563</v>
      </c>
      <c r="F714" s="70" t="n">
        <v>25988</v>
      </c>
      <c r="G714" s="70" t="n">
        <v>4126</v>
      </c>
      <c r="H714" s="70" t="n">
        <v>2397</v>
      </c>
      <c r="I714" s="70" t="n">
        <v>8913</v>
      </c>
      <c r="J714" s="70" t="n">
        <v>10577</v>
      </c>
      <c r="K714" s="96" t="n">
        <v>2019</v>
      </c>
      <c r="L714" s="96" t="n">
        <v>1289</v>
      </c>
      <c r="M714" s="96" t="n">
        <v>811</v>
      </c>
      <c r="N714" s="96" t="n">
        <v>612</v>
      </c>
      <c r="O714" s="96" t="n">
        <v>945</v>
      </c>
      <c r="P714" s="96" t="n">
        <v>840</v>
      </c>
      <c r="Q714" s="96" t="n">
        <v>666</v>
      </c>
      <c r="R714" s="96" t="n">
        <v>7746</v>
      </c>
      <c r="S714" s="96" t="n">
        <v>493</v>
      </c>
      <c r="T714" s="96" t="n">
        <v>598</v>
      </c>
      <c r="U714" s="96" t="n">
        <v>7653</v>
      </c>
      <c r="V714" s="96" t="n">
        <v>2316</v>
      </c>
    </row>
    <row r="715" customFormat="false" ht="13.5" hidden="false" customHeight="true" outlineLevel="0" collapsed="false">
      <c r="A715" s="68"/>
      <c r="B715" s="69"/>
      <c r="C715" s="5" t="s">
        <v>548</v>
      </c>
      <c r="D715" s="71"/>
      <c r="E715" s="71"/>
      <c r="F715" s="5" t="n">
        <v>21937</v>
      </c>
      <c r="G715" s="5" t="n">
        <v>3311</v>
      </c>
      <c r="H715" s="5" t="n">
        <v>2166</v>
      </c>
      <c r="I715" s="5" t="n">
        <v>8843</v>
      </c>
      <c r="J715" s="5" t="n">
        <v>7617</v>
      </c>
      <c r="K715" s="97" t="n">
        <v>2049</v>
      </c>
      <c r="L715" s="97" t="n">
        <v>766</v>
      </c>
      <c r="M715" s="97" t="n">
        <v>496</v>
      </c>
      <c r="N715" s="97" t="n">
        <v>551</v>
      </c>
      <c r="O715" s="97" t="n">
        <v>910</v>
      </c>
      <c r="P715" s="97" t="n">
        <v>705</v>
      </c>
      <c r="Q715" s="97" t="n">
        <v>669</v>
      </c>
      <c r="R715" s="97" t="n">
        <v>7795</v>
      </c>
      <c r="S715" s="97" t="n">
        <v>379</v>
      </c>
      <c r="T715" s="97" t="n">
        <v>607</v>
      </c>
      <c r="U715" s="97" t="n">
        <v>6795</v>
      </c>
      <c r="V715" s="97" t="n">
        <v>215</v>
      </c>
    </row>
    <row r="716" customFormat="false" ht="13.5" hidden="false" customHeight="true" outlineLevel="0" collapsed="false">
      <c r="A716" s="68"/>
      <c r="B716" s="69"/>
      <c r="C716" s="5" t="s">
        <v>549</v>
      </c>
      <c r="D716" s="71"/>
      <c r="E716" s="71"/>
      <c r="F716" s="73" t="n">
        <f aca="false">IFERROR((F715-F714)/F714,"")</f>
        <v>-0.155879636755426</v>
      </c>
      <c r="G716" s="73" t="n">
        <f aca="false">IFERROR((G715-G714)/G714,"")</f>
        <v>-0.197527872031023</v>
      </c>
      <c r="H716" s="73" t="n">
        <f aca="false">IFERROR((H715-H714)/H714,"")</f>
        <v>-0.0963704630788486</v>
      </c>
      <c r="I716" s="73" t="n">
        <f aca="false">IFERROR((I715-I714)/I714,"")</f>
        <v>-0.00785369684730169</v>
      </c>
      <c r="J716" s="73" t="n">
        <f aca="false">IFERROR((J715-J714)/J714,"")</f>
        <v>-0.279852510163562</v>
      </c>
      <c r="K716" s="73" t="n">
        <f aca="false">IFERROR((K715-K714)/K714,"")</f>
        <v>0.0148588410104012</v>
      </c>
      <c r="L716" s="73" t="n">
        <f aca="false">IFERROR((L715-L714)/L714,"")</f>
        <v>-0.405740884406517</v>
      </c>
      <c r="M716" s="73" t="n">
        <f aca="false">IFERROR((M715-M714)/M714,"")</f>
        <v>-0.388409371146732</v>
      </c>
      <c r="N716" s="39" t="n">
        <f aca="false">IFERROR((N715-N714)/N714,"")</f>
        <v>-0.0996732026143791</v>
      </c>
      <c r="O716" s="39" t="n">
        <f aca="false">IFERROR((O715-O714)/O714,"")</f>
        <v>-0.037037037037037</v>
      </c>
      <c r="P716" s="39" t="n">
        <f aca="false">IFERROR((P715-P714)/P714,"")</f>
        <v>-0.160714285714286</v>
      </c>
      <c r="Q716" s="73" t="n">
        <f aca="false">IFERROR((Q715-Q714)/Q714,"")</f>
        <v>0.0045045045045045</v>
      </c>
      <c r="R716" s="73" t="n">
        <f aca="false">IFERROR((R715-R714)/R714,"")</f>
        <v>0.00632584559772786</v>
      </c>
      <c r="S716" s="73" t="n">
        <f aca="false">IFERROR((S715-S714)/S714,"")</f>
        <v>-0.231237322515213</v>
      </c>
      <c r="T716" s="73" t="n">
        <f aca="false">IFERROR((T715-T714)/T714,"")</f>
        <v>0.0150501672240803</v>
      </c>
      <c r="U716" s="73" t="n">
        <f aca="false">IFERROR((U715-U714)/U714,"")</f>
        <v>-0.112112896903175</v>
      </c>
      <c r="V716" s="74" t="n">
        <f aca="false">IFERROR((V715-V714)/V714,"")</f>
        <v>-0.907167530224525</v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71"/>
      <c r="E717" s="71"/>
      <c r="F717" s="76" t="n">
        <f aca="false">IFERROR(SQRT(2*(F715-F714)^2/(F715+F714)),"")</f>
        <v>26.1695455091297</v>
      </c>
      <c r="G717" s="76" t="n">
        <f aca="false">IFERROR(SQRT(2*(G715-G714)^2/(G715+G714)),"")</f>
        <v>13.3651462617243</v>
      </c>
      <c r="H717" s="76" t="n">
        <f aca="false">IFERROR(SQRT(2*(H715-H714)^2/(H715+H714)),"")</f>
        <v>4.83617205626422</v>
      </c>
      <c r="I717" s="76" t="n">
        <f aca="false">IFERROR(SQRT(2*(I715-I714)^2/(I715+I714)),"")</f>
        <v>0.742917296530454</v>
      </c>
      <c r="J717" s="76" t="n">
        <f aca="false">IFERROR(SQRT(2*(J715-J714)^2/(J715+J714)),"")</f>
        <v>31.0343471403761</v>
      </c>
      <c r="K717" s="76" t="n">
        <f aca="false">IFERROR(SQRT(2*(K715-K714)^2/(K715+K714)),"")</f>
        <v>0.665190105237739</v>
      </c>
      <c r="L717" s="76" t="n">
        <f aca="false">IFERROR(SQRT(2*(L715-L714)^2/(L715+L714)),"")</f>
        <v>16.3158901842983</v>
      </c>
      <c r="M717" s="76" t="n">
        <f aca="false">IFERROR(SQRT(2*(M715-M714)^2/(M715+M714)),"")</f>
        <v>12.3221859367</v>
      </c>
      <c r="N717" s="83" t="n">
        <f aca="false">IFERROR(SQRT(2*(N715-N714)^2/(N715+N714)),"")</f>
        <v>2.52961818971294</v>
      </c>
      <c r="O717" s="83" t="n">
        <f aca="false">IFERROR(SQRT(2*(O715-O714)^2/(O715+O714)),"")</f>
        <v>1.14924093078046</v>
      </c>
      <c r="P717" s="83" t="n">
        <f aca="false">IFERROR(SQRT(2*(P715-P714)^2/(P715+P714)),"")</f>
        <v>4.85718364998779</v>
      </c>
      <c r="Q717" s="76" t="n">
        <f aca="false">IFERROR(SQRT(2*(Q715-Q714)^2/(Q715+Q714)),"")</f>
        <v>0.116116949957428</v>
      </c>
      <c r="R717" s="76" t="n">
        <f aca="false">IFERROR(SQRT(2*(R715-R714)^2/(R715+R714)),"")</f>
        <v>0.555867902957975</v>
      </c>
      <c r="S717" s="76" t="n">
        <f aca="false">IFERROR(SQRT(2*(S715-S714)^2/(S715+S714)),"")</f>
        <v>5.45960982576056</v>
      </c>
      <c r="T717" s="76" t="n">
        <f aca="false">IFERROR(SQRT(2*(T715-T714)^2/(T715+T714)),"")</f>
        <v>0.36666037967702</v>
      </c>
      <c r="U717" s="76" t="n">
        <f aca="false">IFERROR(SQRT(2*(U715-U714)^2/(U715+U714)),"")</f>
        <v>10.094816274436</v>
      </c>
      <c r="V717" s="78" t="n">
        <f aca="false">IFERROR(SQRT(2*(V715-V714)^2/(V715+V714)),"")</f>
        <v>59.0602087501026</v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N718" s="4"/>
      <c r="O718" s="4"/>
      <c r="P718" s="4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5" t="s">
        <v>548</v>
      </c>
      <c r="D719" s="86"/>
      <c r="E719" s="81"/>
      <c r="F719" s="5"/>
      <c r="G719" s="5"/>
      <c r="H719" s="5"/>
      <c r="I719" s="5"/>
      <c r="J719" s="5"/>
      <c r="K719" s="5"/>
      <c r="L719" s="5"/>
      <c r="M719" s="5"/>
      <c r="N719" s="4"/>
      <c r="O719" s="4"/>
      <c r="P719" s="4"/>
      <c r="Q719" s="5"/>
      <c r="R719" s="5"/>
      <c r="S719" s="5"/>
      <c r="T719" s="5"/>
      <c r="U719" s="5"/>
      <c r="V719" s="82"/>
    </row>
    <row r="720" customFormat="false" ht="13.5" hidden="false" customHeight="true" outlineLevel="0" collapsed="false">
      <c r="A720" s="68"/>
      <c r="B720" s="69"/>
      <c r="C720" s="5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N722" s="4"/>
      <c r="O722" s="4"/>
      <c r="P722" s="4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5" t="s">
        <v>548</v>
      </c>
      <c r="D723" s="86"/>
      <c r="E723" s="81"/>
      <c r="F723" s="5"/>
      <c r="G723" s="5"/>
      <c r="H723" s="5"/>
      <c r="I723" s="5"/>
      <c r="J723" s="5"/>
      <c r="K723" s="5"/>
      <c r="L723" s="5"/>
      <c r="M723" s="5"/>
      <c r="N723" s="4"/>
      <c r="O723" s="4"/>
      <c r="P723" s="4"/>
      <c r="Q723" s="5"/>
      <c r="R723" s="5"/>
      <c r="S723" s="5"/>
      <c r="T723" s="5"/>
      <c r="U723" s="5"/>
      <c r="V723" s="82"/>
    </row>
    <row r="724" customFormat="false" ht="13.5" hidden="false" customHeight="true" outlineLevel="0" collapsed="false">
      <c r="A724" s="68"/>
      <c r="B724" s="69"/>
      <c r="C724" s="5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N726" s="4"/>
      <c r="O726" s="4"/>
      <c r="P726" s="4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5" t="s">
        <v>548</v>
      </c>
      <c r="D727" s="86"/>
      <c r="E727" s="81"/>
      <c r="F727" s="5"/>
      <c r="G727" s="5"/>
      <c r="H727" s="5"/>
      <c r="I727" s="5"/>
      <c r="J727" s="5"/>
      <c r="K727" s="5"/>
      <c r="L727" s="5"/>
      <c r="M727" s="5"/>
      <c r="N727" s="4"/>
      <c r="O727" s="4"/>
      <c r="P727" s="4"/>
      <c r="Q727" s="5"/>
      <c r="R727" s="5"/>
      <c r="S727" s="5"/>
      <c r="T727" s="5"/>
      <c r="U727" s="5"/>
      <c r="V727" s="82"/>
    </row>
    <row r="728" customFormat="false" ht="13.5" hidden="false" customHeight="true" outlineLevel="0" collapsed="false">
      <c r="A728" s="68"/>
      <c r="B728" s="69"/>
      <c r="C728" s="5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N730" s="4"/>
      <c r="O730" s="4"/>
      <c r="P730" s="4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5" t="s">
        <v>548</v>
      </c>
      <c r="D731" s="86"/>
      <c r="E731" s="81"/>
      <c r="F731" s="5"/>
      <c r="G731" s="5"/>
      <c r="H731" s="5"/>
      <c r="I731" s="5"/>
      <c r="J731" s="5"/>
      <c r="K731" s="5"/>
      <c r="L731" s="5"/>
      <c r="M731" s="5"/>
      <c r="N731" s="4"/>
      <c r="O731" s="4"/>
      <c r="P731" s="4"/>
      <c r="Q731" s="5"/>
      <c r="R731" s="5"/>
      <c r="S731" s="5"/>
      <c r="T731" s="5"/>
      <c r="U731" s="5"/>
      <c r="V731" s="82"/>
    </row>
    <row r="732" customFormat="false" ht="13.5" hidden="false" customHeight="true" outlineLevel="0" collapsed="false">
      <c r="A732" s="68"/>
      <c r="B732" s="69"/>
      <c r="C732" s="5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N734" s="4"/>
      <c r="O734" s="4"/>
      <c r="P734" s="4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5" t="s">
        <v>548</v>
      </c>
      <c r="D735" s="86"/>
      <c r="E735" s="81"/>
      <c r="F735" s="5"/>
      <c r="G735" s="5"/>
      <c r="H735" s="5"/>
      <c r="I735" s="5"/>
      <c r="J735" s="5"/>
      <c r="K735" s="5"/>
      <c r="L735" s="5"/>
      <c r="M735" s="5"/>
      <c r="N735" s="4"/>
      <c r="O735" s="4"/>
      <c r="P735" s="4"/>
      <c r="Q735" s="5"/>
      <c r="R735" s="5"/>
      <c r="S735" s="5"/>
      <c r="T735" s="5"/>
      <c r="U735" s="5"/>
      <c r="V735" s="82"/>
    </row>
    <row r="736" customFormat="false" ht="13.5" hidden="false" customHeight="true" outlineLevel="0" collapsed="false">
      <c r="A736" s="68"/>
      <c r="B736" s="69"/>
      <c r="C736" s="5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N738" s="4"/>
      <c r="O738" s="4"/>
      <c r="P738" s="4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5" t="s">
        <v>548</v>
      </c>
      <c r="D739" s="86"/>
      <c r="E739" s="81"/>
      <c r="F739" s="5"/>
      <c r="G739" s="5"/>
      <c r="H739" s="5"/>
      <c r="I739" s="5"/>
      <c r="J739" s="5"/>
      <c r="K739" s="5"/>
      <c r="L739" s="5"/>
      <c r="M739" s="5"/>
      <c r="N739" s="4"/>
      <c r="O739" s="4"/>
      <c r="P739" s="4"/>
      <c r="Q739" s="5"/>
      <c r="R739" s="5"/>
      <c r="S739" s="5"/>
      <c r="T739" s="5"/>
      <c r="U739" s="5"/>
      <c r="V739" s="82"/>
    </row>
    <row r="740" customFormat="false" ht="13.5" hidden="false" customHeight="true" outlineLevel="0" collapsed="false">
      <c r="A740" s="68"/>
      <c r="B740" s="69"/>
      <c r="C740" s="5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N742" s="4"/>
      <c r="O742" s="4"/>
      <c r="P742" s="4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5" t="s">
        <v>548</v>
      </c>
      <c r="D743" s="86"/>
      <c r="E743" s="81"/>
      <c r="F743" s="5"/>
      <c r="G743" s="5"/>
      <c r="H743" s="5"/>
      <c r="I743" s="5"/>
      <c r="J743" s="5"/>
      <c r="K743" s="5"/>
      <c r="L743" s="5"/>
      <c r="M743" s="5"/>
      <c r="N743" s="4"/>
      <c r="O743" s="4"/>
      <c r="P743" s="4"/>
      <c r="Q743" s="5"/>
      <c r="R743" s="5"/>
      <c r="S743" s="5"/>
      <c r="T743" s="5"/>
      <c r="U743" s="5"/>
      <c r="V743" s="82"/>
    </row>
    <row r="744" customFormat="false" ht="13.5" hidden="false" customHeight="true" outlineLevel="0" collapsed="false">
      <c r="A744" s="68"/>
      <c r="B744" s="69"/>
      <c r="C744" s="5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N746" s="4"/>
      <c r="O746" s="4"/>
      <c r="P746" s="4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5" t="s">
        <v>548</v>
      </c>
      <c r="D747" s="86"/>
      <c r="E747" s="81"/>
      <c r="F747" s="5"/>
      <c r="G747" s="5"/>
      <c r="H747" s="5"/>
      <c r="I747" s="5"/>
      <c r="J747" s="5"/>
      <c r="K747" s="5"/>
      <c r="L747" s="5"/>
      <c r="M747" s="5"/>
      <c r="N747" s="4"/>
      <c r="O747" s="4"/>
      <c r="P747" s="4"/>
      <c r="Q747" s="5"/>
      <c r="R747" s="5"/>
      <c r="S747" s="5"/>
      <c r="T747" s="5"/>
      <c r="U747" s="5"/>
      <c r="V747" s="82"/>
    </row>
    <row r="748" customFormat="false" ht="13.5" hidden="false" customHeight="true" outlineLevel="0" collapsed="false">
      <c r="A748" s="68"/>
      <c r="B748" s="69"/>
      <c r="C748" s="5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N750" s="4"/>
      <c r="O750" s="4"/>
      <c r="P750" s="4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5" t="s">
        <v>548</v>
      </c>
      <c r="D751" s="86"/>
      <c r="E751" s="81"/>
      <c r="F751" s="5"/>
      <c r="G751" s="5"/>
      <c r="H751" s="5"/>
      <c r="I751" s="5"/>
      <c r="J751" s="5"/>
      <c r="K751" s="5"/>
      <c r="L751" s="5"/>
      <c r="M751" s="5"/>
      <c r="N751" s="4"/>
      <c r="O751" s="4"/>
      <c r="P751" s="4"/>
      <c r="Q751" s="5"/>
      <c r="R751" s="5"/>
      <c r="S751" s="5"/>
      <c r="T751" s="5"/>
      <c r="U751" s="5"/>
      <c r="V751" s="82"/>
    </row>
    <row r="752" customFormat="false" ht="13.5" hidden="false" customHeight="true" outlineLevel="0" collapsed="false">
      <c r="A752" s="68"/>
      <c r="B752" s="69"/>
      <c r="C752" s="5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N754" s="4"/>
      <c r="O754" s="4"/>
      <c r="P754" s="4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5" t="s">
        <v>548</v>
      </c>
      <c r="D755" s="86"/>
      <c r="E755" s="81"/>
      <c r="F755" s="5"/>
      <c r="G755" s="5"/>
      <c r="H755" s="5"/>
      <c r="I755" s="5"/>
      <c r="J755" s="5"/>
      <c r="K755" s="5"/>
      <c r="L755" s="5"/>
      <c r="M755" s="5"/>
      <c r="N755" s="4"/>
      <c r="O755" s="4"/>
      <c r="P755" s="4"/>
      <c r="Q755" s="5"/>
      <c r="R755" s="5"/>
      <c r="S755" s="5"/>
      <c r="T755" s="5"/>
      <c r="U755" s="5"/>
      <c r="V755" s="82"/>
    </row>
    <row r="756" customFormat="false" ht="13.5" hidden="false" customHeight="true" outlineLevel="0" collapsed="false">
      <c r="A756" s="68"/>
      <c r="B756" s="69"/>
      <c r="C756" s="5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562</v>
      </c>
      <c r="D758" s="71" t="n">
        <v>45778</v>
      </c>
      <c r="E758" s="81" t="s">
        <v>563</v>
      </c>
      <c r="F758" s="70" t="n">
        <v>17985</v>
      </c>
      <c r="G758" s="70" t="n">
        <v>2292</v>
      </c>
      <c r="H758" s="70" t="n">
        <v>3653</v>
      </c>
      <c r="I758" s="70" t="n">
        <v>4949</v>
      </c>
      <c r="J758" s="70" t="n">
        <v>7091</v>
      </c>
      <c r="K758" s="104" t="n">
        <v>1784</v>
      </c>
      <c r="L758" s="105" t="n">
        <v>395</v>
      </c>
      <c r="M758" s="105" t="n">
        <v>113</v>
      </c>
      <c r="N758" s="105" t="n">
        <v>480</v>
      </c>
      <c r="O758" s="105" t="n">
        <v>501</v>
      </c>
      <c r="P758" s="104" t="n">
        <v>2672</v>
      </c>
      <c r="Q758" s="105" t="n">
        <v>186</v>
      </c>
      <c r="R758" s="104" t="n">
        <v>4198</v>
      </c>
      <c r="S758" s="105" t="n">
        <v>565</v>
      </c>
      <c r="T758" s="104" t="n">
        <v>1865</v>
      </c>
      <c r="U758" s="104" t="n">
        <v>4063</v>
      </c>
      <c r="V758" s="104" t="n">
        <v>1163</v>
      </c>
    </row>
    <row r="759" customFormat="false" ht="13.5" hidden="false" customHeight="true" outlineLevel="0" collapsed="false">
      <c r="A759" s="68"/>
      <c r="B759" s="69"/>
      <c r="C759" s="5" t="s">
        <v>548</v>
      </c>
      <c r="D759" s="71"/>
      <c r="E759" s="71"/>
      <c r="F759" s="5" t="n">
        <v>17583</v>
      </c>
      <c r="G759" s="5" t="n">
        <v>2352</v>
      </c>
      <c r="H759" s="5" t="n">
        <v>3457</v>
      </c>
      <c r="I759" s="5" t="n">
        <v>5001</v>
      </c>
      <c r="J759" s="5" t="n">
        <v>6773</v>
      </c>
      <c r="K759" s="102" t="n">
        <v>1864</v>
      </c>
      <c r="L759" s="103" t="n">
        <v>383</v>
      </c>
      <c r="M759" s="103" t="n">
        <v>105</v>
      </c>
      <c r="N759" s="103" t="n">
        <v>460</v>
      </c>
      <c r="O759" s="103" t="n">
        <v>483</v>
      </c>
      <c r="P759" s="103" t="n">
        <v>2514</v>
      </c>
      <c r="Q759" s="103" t="n">
        <v>225</v>
      </c>
      <c r="R759" s="103" t="n">
        <v>4170</v>
      </c>
      <c r="S759" s="103" t="n">
        <v>606</v>
      </c>
      <c r="T759" s="103" t="n">
        <v>1838</v>
      </c>
      <c r="U759" s="103" t="n">
        <v>4091</v>
      </c>
      <c r="V759" s="103" t="n">
        <v>844</v>
      </c>
    </row>
    <row r="760" customFormat="false" ht="13.5" hidden="false" customHeight="true" outlineLevel="0" collapsed="false">
      <c r="A760" s="68"/>
      <c r="B760" s="69"/>
      <c r="C760" s="5" t="s">
        <v>549</v>
      </c>
      <c r="D760" s="71"/>
      <c r="E760" s="71"/>
      <c r="F760" s="73" t="n">
        <f aca="false">IFERROR((F759-F758)/F758,"")</f>
        <v>-0.0223519599666389</v>
      </c>
      <c r="G760" s="73" t="n">
        <f aca="false">IFERROR((G759-G758)/G758,"")</f>
        <v>0.0261780104712042</v>
      </c>
      <c r="H760" s="73" t="n">
        <f aca="false">IFERROR((H759-H758)/H758,"")</f>
        <v>-0.0536545305228579</v>
      </c>
      <c r="I760" s="73" t="n">
        <f aca="false">IFERROR((I759-I758)/I758,"")</f>
        <v>0.0105071731662962</v>
      </c>
      <c r="J760" s="73" t="n">
        <f aca="false">IFERROR((J759-J758)/J758,"")</f>
        <v>-0.0448455789028346</v>
      </c>
      <c r="K760" s="73" t="n">
        <f aca="false">IFERROR((K759-K758)/K758,"")</f>
        <v>0.0448430493273543</v>
      </c>
      <c r="L760" s="73" t="n">
        <f aca="false">IFERROR((L759-L758)/L758,"")</f>
        <v>-0.030379746835443</v>
      </c>
      <c r="M760" s="73" t="n">
        <f aca="false">IFERROR((M759-M758)/M758,"")</f>
        <v>-0.0707964601769912</v>
      </c>
      <c r="N760" s="39" t="n">
        <f aca="false">IFERROR((N759-N758)/N758,"")</f>
        <v>-0.0416666666666667</v>
      </c>
      <c r="O760" s="39" t="n">
        <f aca="false">IFERROR((O759-O758)/O758,"")</f>
        <v>-0.0359281437125749</v>
      </c>
      <c r="P760" s="39" t="n">
        <f aca="false">IFERROR((P759-P758)/P758,"")</f>
        <v>-0.0591317365269461</v>
      </c>
      <c r="Q760" s="73" t="n">
        <f aca="false">IFERROR((Q759-Q758)/Q758,"")</f>
        <v>0.209677419354839</v>
      </c>
      <c r="R760" s="73" t="n">
        <f aca="false">IFERROR((R759-R758)/R758,"")</f>
        <v>-0.00666984278227728</v>
      </c>
      <c r="S760" s="73" t="n">
        <f aca="false">IFERROR((S759-S758)/S758,"")</f>
        <v>0.0725663716814159</v>
      </c>
      <c r="T760" s="73" t="n">
        <f aca="false">IFERROR((T759-T758)/T758,"")</f>
        <v>-0.0144772117962466</v>
      </c>
      <c r="U760" s="73" t="n">
        <f aca="false">IFERROR((U759-U758)/U758,"")</f>
        <v>0.00689145951267536</v>
      </c>
      <c r="V760" s="74" t="n">
        <f aca="false">IFERROR((V759-V758)/V758,"")</f>
        <v>-0.274290627687016</v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71"/>
      <c r="E761" s="71"/>
      <c r="F761" s="76" t="n">
        <f aca="false">IFERROR(SQRT(2*(F759-F758)^2/(F759+F758)),"")</f>
        <v>3.01447251346118</v>
      </c>
      <c r="G761" s="76" t="n">
        <f aca="false">IFERROR(SQRT(2*(G759-G758)^2/(G759+G758)),"")</f>
        <v>1.24514561272938</v>
      </c>
      <c r="H761" s="76" t="n">
        <f aca="false">IFERROR(SQRT(2*(H759-H758)^2/(H759+H758)),"")</f>
        <v>3.28727675545397</v>
      </c>
      <c r="I761" s="76" t="n">
        <f aca="false">IFERROR(SQRT(2*(I759-I758)^2/(I759+I758)),"")</f>
        <v>0.737236453208669</v>
      </c>
      <c r="J761" s="76" t="n">
        <f aca="false">IFERROR(SQRT(2*(J759-J758)^2/(J759+J758)),"")</f>
        <v>3.8194237381919</v>
      </c>
      <c r="K761" s="76" t="n">
        <f aca="false">IFERROR(SQRT(2*(K759-K758)^2/(K759+K758)),"")</f>
        <v>1.87317162316339</v>
      </c>
      <c r="L761" s="76" t="n">
        <f aca="false">IFERROR(SQRT(2*(L759-L758)^2/(L759+L758)),"")</f>
        <v>0.608424151876073</v>
      </c>
      <c r="M761" s="76" t="n">
        <f aca="false">IFERROR(SQRT(2*(M759-M758)^2/(M759+M758)),"")</f>
        <v>0.766261028176921</v>
      </c>
      <c r="N761" s="83" t="n">
        <f aca="false">IFERROR(SQRT(2*(N759-N758)^2/(N759+N758)),"")</f>
        <v>0.922531208028885</v>
      </c>
      <c r="O761" s="83" t="n">
        <f aca="false">IFERROR(SQRT(2*(O759-O758)^2/(O759+O758)),"")</f>
        <v>0.811502671200689</v>
      </c>
      <c r="P761" s="83" t="n">
        <f aca="false">IFERROR(SQRT(2*(P759-P758)^2/(P759+P758)),"")</f>
        <v>3.10281461615564</v>
      </c>
      <c r="Q761" s="76" t="n">
        <f aca="false">IFERROR(SQRT(2*(Q759-Q758)^2/(Q759+Q758)),"")</f>
        <v>2.72056241501911</v>
      </c>
      <c r="R761" s="76" t="n">
        <f aca="false">IFERROR(SQRT(2*(R759-R758)^2/(R759+R758)),"")</f>
        <v>0.432874689872174</v>
      </c>
      <c r="S761" s="76" t="n">
        <f aca="false">IFERROR(SQRT(2*(S759-S758)^2/(S759+S758)),"")</f>
        <v>1.69441741737003</v>
      </c>
      <c r="T761" s="76" t="n">
        <f aca="false">IFERROR(SQRT(2*(T759-T758)^2/(T759+T758)),"")</f>
        <v>0.627482915794388</v>
      </c>
      <c r="U761" s="76" t="n">
        <f aca="false">IFERROR(SQRT(2*(U759-U758)^2/(U759+U758)),"")</f>
        <v>0.43851825335261</v>
      </c>
      <c r="V761" s="78" t="n">
        <f aca="false">IFERROR(SQRT(2*(V759-V758)^2/(V759+V758)),"")</f>
        <v>10.0700585263674</v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N762" s="4"/>
      <c r="O762" s="4"/>
      <c r="P762" s="4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5" t="s">
        <v>548</v>
      </c>
      <c r="D763" s="86"/>
      <c r="E763" s="81"/>
      <c r="F763" s="5"/>
      <c r="G763" s="5"/>
      <c r="H763" s="5"/>
      <c r="I763" s="5"/>
      <c r="J763" s="5"/>
      <c r="K763" s="5"/>
      <c r="L763" s="5"/>
      <c r="M763" s="5"/>
      <c r="N763" s="4"/>
      <c r="O763" s="4"/>
      <c r="P763" s="4"/>
      <c r="Q763" s="5"/>
      <c r="R763" s="5"/>
      <c r="S763" s="5"/>
      <c r="T763" s="5"/>
      <c r="U763" s="5"/>
      <c r="V763" s="82"/>
    </row>
    <row r="764" customFormat="false" ht="13.5" hidden="false" customHeight="true" outlineLevel="0" collapsed="false">
      <c r="A764" s="68"/>
      <c r="B764" s="69"/>
      <c r="C764" s="5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562</v>
      </c>
      <c r="D766" s="71" t="n">
        <v>45778</v>
      </c>
      <c r="E766" s="81" t="s">
        <v>563</v>
      </c>
      <c r="F766" s="70" t="n">
        <v>17803</v>
      </c>
      <c r="G766" s="70" t="n">
        <v>2832</v>
      </c>
      <c r="H766" s="70" t="n">
        <v>3153</v>
      </c>
      <c r="I766" s="70" t="n">
        <v>7857</v>
      </c>
      <c r="J766" s="70" t="n">
        <v>3961</v>
      </c>
      <c r="K766" s="5" t="n">
        <v>258</v>
      </c>
      <c r="L766" s="5" t="n">
        <v>395</v>
      </c>
      <c r="M766" s="5" t="n">
        <v>2179</v>
      </c>
      <c r="N766" s="5" t="n">
        <v>2012</v>
      </c>
      <c r="O766" s="5" t="n">
        <v>526</v>
      </c>
      <c r="P766" s="5" t="n">
        <v>615</v>
      </c>
      <c r="Q766" s="5" t="n">
        <v>2326</v>
      </c>
      <c r="R766" s="5" t="n">
        <v>3641</v>
      </c>
      <c r="S766" s="5" t="n">
        <v>1890</v>
      </c>
      <c r="T766" s="5" t="n">
        <v>664</v>
      </c>
      <c r="U766" s="5" t="n">
        <v>2958</v>
      </c>
      <c r="V766" s="5" t="n">
        <v>339</v>
      </c>
    </row>
    <row r="767" customFormat="false" ht="13.5" hidden="false" customHeight="true" outlineLevel="0" collapsed="false">
      <c r="A767" s="68"/>
      <c r="B767" s="69"/>
      <c r="C767" s="5" t="s">
        <v>548</v>
      </c>
      <c r="D767" s="71"/>
      <c r="E767" s="71"/>
      <c r="F767" s="5" t="n">
        <v>17694</v>
      </c>
      <c r="G767" s="5" t="n">
        <v>2749</v>
      </c>
      <c r="H767" s="5" t="n">
        <v>3019</v>
      </c>
      <c r="I767" s="5" t="n">
        <v>8091</v>
      </c>
      <c r="J767" s="5" t="n">
        <v>3835</v>
      </c>
      <c r="K767" s="5" t="n">
        <v>252</v>
      </c>
      <c r="L767" s="5" t="n">
        <v>406</v>
      </c>
      <c r="M767" s="5" t="n">
        <v>2091</v>
      </c>
      <c r="N767" s="5" t="n">
        <v>1880</v>
      </c>
      <c r="O767" s="5" t="n">
        <v>518</v>
      </c>
      <c r="P767" s="5" t="n">
        <v>621</v>
      </c>
      <c r="Q767" s="5" t="n">
        <v>2344</v>
      </c>
      <c r="R767" s="5" t="n">
        <v>3576</v>
      </c>
      <c r="S767" s="5" t="n">
        <v>2171</v>
      </c>
      <c r="T767" s="5" t="n">
        <v>660</v>
      </c>
      <c r="U767" s="5" t="n">
        <v>2843</v>
      </c>
      <c r="V767" s="5" t="n">
        <v>332</v>
      </c>
    </row>
    <row r="768" customFormat="false" ht="13.5" hidden="false" customHeight="true" outlineLevel="0" collapsed="false">
      <c r="A768" s="68"/>
      <c r="B768" s="69"/>
      <c r="C768" s="5" t="s">
        <v>549</v>
      </c>
      <c r="D768" s="71"/>
      <c r="E768" s="71"/>
      <c r="F768" s="73" t="n">
        <f aca="false">IFERROR((F767-F766)/F766,"")</f>
        <v>-0.00612256361287424</v>
      </c>
      <c r="G768" s="73" t="n">
        <f aca="false">IFERROR((G767-G766)/G766,"")</f>
        <v>-0.0293079096045198</v>
      </c>
      <c r="H768" s="73" t="n">
        <f aca="false">IFERROR((H767-H766)/H766,"")</f>
        <v>-0.0424992071043451</v>
      </c>
      <c r="I768" s="73" t="n">
        <f aca="false">IFERROR((I767-I766)/I766,"")</f>
        <v>0.0297823596792669</v>
      </c>
      <c r="J768" s="73" t="n">
        <f aca="false">IFERROR((J767-J766)/J766,"")</f>
        <v>-0.0318101489522848</v>
      </c>
      <c r="K768" s="73" t="n">
        <f aca="false">IFERROR((K767-K766)/K766,"")</f>
        <v>-0.0232558139534884</v>
      </c>
      <c r="L768" s="73" t="n">
        <f aca="false">IFERROR((L767-L766)/L766,"")</f>
        <v>0.0278481012658228</v>
      </c>
      <c r="M768" s="73" t="n">
        <f aca="false">IFERROR((M767-M766)/M766,"")</f>
        <v>-0.0403854979348325</v>
      </c>
      <c r="N768" s="39" t="n">
        <f aca="false">IFERROR((N767-N766)/N766,"")</f>
        <v>-0.0656063618290259</v>
      </c>
      <c r="O768" s="39" t="n">
        <f aca="false">IFERROR((O767-O766)/O766,"")</f>
        <v>-0.0152091254752852</v>
      </c>
      <c r="P768" s="39" t="n">
        <f aca="false">IFERROR((P767-P766)/P766,"")</f>
        <v>0.00975609756097561</v>
      </c>
      <c r="Q768" s="73" t="n">
        <f aca="false">IFERROR((Q767-Q766)/Q766,"")</f>
        <v>0.00773860705073087</v>
      </c>
      <c r="R768" s="73" t="n">
        <f aca="false">IFERROR((R767-R766)/R766,"")</f>
        <v>-0.017852238396045</v>
      </c>
      <c r="S768" s="73" t="n">
        <f aca="false">IFERROR((S767-S766)/S766,"")</f>
        <v>0.148677248677249</v>
      </c>
      <c r="T768" s="73" t="n">
        <f aca="false">IFERROR((T767-T766)/T766,"")</f>
        <v>-0.00602409638554217</v>
      </c>
      <c r="U768" s="73" t="n">
        <f aca="false">IFERROR((U767-U766)/U766,"")</f>
        <v>-0.0388776200135227</v>
      </c>
      <c r="V768" s="74" t="n">
        <f aca="false">IFERROR((V767-V766)/V766,"")</f>
        <v>-0.0206489675516224</v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71"/>
      <c r="E769" s="71"/>
      <c r="F769" s="76" t="n">
        <f aca="false">IFERROR(SQRT(2*(F767-F766)^2/(F767+F766)),"")</f>
        <v>0.818173992756961</v>
      </c>
      <c r="G769" s="76" t="n">
        <f aca="false">IFERROR(SQRT(2*(G767-G766)^2/(G767+G766)),"")</f>
        <v>1.57122029070883</v>
      </c>
      <c r="H769" s="76" t="n">
        <f aca="false">IFERROR(SQRT(2*(H767-H766)^2/(H767+H766)),"")</f>
        <v>2.41216403273153</v>
      </c>
      <c r="I769" s="76" t="n">
        <f aca="false">IFERROR(SQRT(2*(I767-I766)^2/(I767+I766)),"")</f>
        <v>2.62046124866524</v>
      </c>
      <c r="J769" s="76" t="n">
        <f aca="false">IFERROR(SQRT(2*(J767-J766)^2/(J767+J766)),"")</f>
        <v>2.01813227411727</v>
      </c>
      <c r="K769" s="76" t="n">
        <f aca="false">IFERROR(SQRT(2*(K767-K766)^2/(K767+K766)),"")</f>
        <v>0.37573457465109</v>
      </c>
      <c r="L769" s="76" t="n">
        <f aca="false">IFERROR(SQRT(2*(L767-L766)^2/(L767+L766)),"")</f>
        <v>0.549656571930298</v>
      </c>
      <c r="M769" s="76" t="n">
        <f aca="false">IFERROR(SQRT(2*(M767-M766)^2/(M767+M766)),"")</f>
        <v>1.90451208353914</v>
      </c>
      <c r="N769" s="83" t="n">
        <f aca="false">IFERROR(SQRT(2*(N767-N766)^2/(N767+N766)),"")</f>
        <v>2.99228195273884</v>
      </c>
      <c r="O769" s="83" t="n">
        <f aca="false">IFERROR(SQRT(2*(O767-O766)^2/(O767+O766)),"")</f>
        <v>0.350150487625927</v>
      </c>
      <c r="P769" s="83" t="n">
        <f aca="false">IFERROR(SQRT(2*(P767-P766)^2/(P767+P766)),"")</f>
        <v>0.241355396012739</v>
      </c>
      <c r="Q769" s="76" t="n">
        <f aca="false">IFERROR(SQRT(2*(Q767-Q766)^2/(Q767+Q766)),"")</f>
        <v>0.37250238922534</v>
      </c>
      <c r="R769" s="76" t="n">
        <f aca="false">IFERROR(SQRT(2*(R767-R766)^2/(R767+R766)),"")</f>
        <v>1.08205665848223</v>
      </c>
      <c r="S769" s="76" t="s">
        <v>568</v>
      </c>
      <c r="T769" s="76" t="n">
        <f aca="false">IFERROR(SQRT(2*(T767-T766)^2/(T767+T766)),"")</f>
        <v>0.155464414867294</v>
      </c>
      <c r="U769" s="76" t="n">
        <f aca="false">IFERROR(SQRT(2*(U767-U766)^2/(U767+U766)),"")</f>
        <v>2.13531231832171</v>
      </c>
      <c r="V769" s="78" t="n">
        <f aca="false">IFERROR(SQRT(2*(V767-V766)^2/(V767+V766)),"")</f>
        <v>0.38216576330283</v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562</v>
      </c>
      <c r="D770" s="71" t="n">
        <v>45778</v>
      </c>
      <c r="E770" s="81" t="s">
        <v>563</v>
      </c>
      <c r="F770" s="70" t="n">
        <v>14453</v>
      </c>
      <c r="G770" s="70" t="n">
        <v>2280</v>
      </c>
      <c r="H770" s="70" t="n">
        <v>3012</v>
      </c>
      <c r="I770" s="70" t="n">
        <v>4997</v>
      </c>
      <c r="J770" s="70" t="n">
        <v>4164</v>
      </c>
      <c r="K770" s="105" t="n">
        <v>672</v>
      </c>
      <c r="L770" s="105" t="n">
        <v>552</v>
      </c>
      <c r="M770" s="104" t="n">
        <v>1056</v>
      </c>
      <c r="N770" s="105" t="n">
        <v>979</v>
      </c>
      <c r="O770" s="105" t="n">
        <v>875</v>
      </c>
      <c r="P770" s="104" t="n">
        <v>1158</v>
      </c>
      <c r="Q770" s="104" t="n">
        <v>1031</v>
      </c>
      <c r="R770" s="104" t="n">
        <v>3000</v>
      </c>
      <c r="S770" s="105" t="n">
        <v>966</v>
      </c>
      <c r="T770" s="105" t="n">
        <v>878</v>
      </c>
      <c r="U770" s="104" t="n">
        <v>2768</v>
      </c>
      <c r="V770" s="105" t="n">
        <v>518</v>
      </c>
    </row>
    <row r="771" customFormat="false" ht="13.5" hidden="false" customHeight="true" outlineLevel="0" collapsed="false">
      <c r="A771" s="68"/>
      <c r="B771" s="69"/>
      <c r="C771" s="5" t="s">
        <v>548</v>
      </c>
      <c r="D771" s="71"/>
      <c r="E771" s="71"/>
      <c r="F771" s="5" t="n">
        <v>13221</v>
      </c>
      <c r="G771" s="5" t="n">
        <v>2275</v>
      </c>
      <c r="H771" s="5" t="n">
        <v>2961</v>
      </c>
      <c r="I771" s="5" t="n">
        <v>4285</v>
      </c>
      <c r="J771" s="5" t="n">
        <v>3700</v>
      </c>
      <c r="K771" s="102" t="n">
        <v>694</v>
      </c>
      <c r="L771" s="103" t="n">
        <v>519</v>
      </c>
      <c r="M771" s="103" t="n">
        <v>1062</v>
      </c>
      <c r="N771" s="103" t="n">
        <v>879</v>
      </c>
      <c r="O771" s="103" t="n">
        <v>874</v>
      </c>
      <c r="P771" s="103" t="n">
        <v>1208</v>
      </c>
      <c r="Q771" s="103" t="n">
        <v>1008</v>
      </c>
      <c r="R771" s="103" t="n">
        <v>3074</v>
      </c>
      <c r="S771" s="103" t="n">
        <v>203</v>
      </c>
      <c r="T771" s="103" t="n">
        <v>899</v>
      </c>
      <c r="U771" s="103" t="n">
        <v>2733</v>
      </c>
      <c r="V771" s="103" t="n">
        <v>68</v>
      </c>
    </row>
    <row r="772" customFormat="false" ht="13.5" hidden="false" customHeight="true" outlineLevel="0" collapsed="false">
      <c r="A772" s="68"/>
      <c r="B772" s="69"/>
      <c r="C772" s="5" t="s">
        <v>549</v>
      </c>
      <c r="D772" s="71"/>
      <c r="E772" s="71"/>
      <c r="F772" s="73" t="n">
        <f aca="false">IFERROR((F771-F770)/F770,"")</f>
        <v>-0.0852418183076178</v>
      </c>
      <c r="G772" s="73" t="n">
        <f aca="false">IFERROR((G771-G770)/G770,"")</f>
        <v>-0.00219298245614035</v>
      </c>
      <c r="H772" s="73" t="n">
        <f aca="false">IFERROR((H771-H770)/H770,"")</f>
        <v>-0.0169322709163347</v>
      </c>
      <c r="I772" s="73" t="n">
        <f aca="false">IFERROR((I771-I770)/I770,"")</f>
        <v>-0.142485491294777</v>
      </c>
      <c r="J772" s="73" t="n">
        <f aca="false">IFERROR((J771-J770)/J770,"")</f>
        <v>-0.111431316042267</v>
      </c>
      <c r="K772" s="73" t="n">
        <f aca="false">IFERROR((K771-K770)/K770,"")</f>
        <v>0.0327380952380952</v>
      </c>
      <c r="L772" s="73" t="n">
        <f aca="false">IFERROR((L771-L770)/L770,"")</f>
        <v>-0.0597826086956522</v>
      </c>
      <c r="M772" s="73" t="n">
        <f aca="false">IFERROR((M771-M770)/M770,"")</f>
        <v>0.00568181818181818</v>
      </c>
      <c r="N772" s="39" t="n">
        <f aca="false">IFERROR((N771-N770)/N770,"")</f>
        <v>-0.102145045965271</v>
      </c>
      <c r="O772" s="39" t="n">
        <f aca="false">IFERROR((O771-O770)/O770,"")</f>
        <v>-0.00114285714285714</v>
      </c>
      <c r="P772" s="39" t="n">
        <f aca="false">IFERROR((P771-P770)/P770,"")</f>
        <v>0.0431778929188256</v>
      </c>
      <c r="Q772" s="73" t="n">
        <f aca="false">IFERROR((Q771-Q770)/Q770,"")</f>
        <v>-0.0223084384093114</v>
      </c>
      <c r="R772" s="73" t="n">
        <f aca="false">IFERROR((R771-R770)/R770,"")</f>
        <v>0.0246666666666667</v>
      </c>
      <c r="S772" s="73" t="n">
        <f aca="false">IFERROR((S771-S770)/S770,"")</f>
        <v>-0.789855072463768</v>
      </c>
      <c r="T772" s="73" t="n">
        <f aca="false">IFERROR((T771-T770)/T770,"")</f>
        <v>0.0239179954441913</v>
      </c>
      <c r="U772" s="73" t="n">
        <f aca="false">IFERROR((U771-U770)/U770,"")</f>
        <v>-0.0126445086705202</v>
      </c>
      <c r="V772" s="74" t="n">
        <f aca="false">IFERROR((V771-V770)/V770,"")</f>
        <v>-0.868725868725869</v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71"/>
      <c r="E773" s="71"/>
      <c r="F773" s="76" t="n">
        <f aca="false">IFERROR(SQRT(2*(F771-F770)^2/(F771+F770)),"")</f>
        <v>10.4734493638405</v>
      </c>
      <c r="G773" s="76" t="n">
        <f aca="false">IFERROR(SQRT(2*(G771-G770)^2/(G771+G770)),"")</f>
        <v>0.104770933031745</v>
      </c>
      <c r="H773" s="76" t="n">
        <f aca="false">IFERROR(SQRT(2*(H771-H770)^2/(H771+H770)),"")</f>
        <v>0.933230483917294</v>
      </c>
      <c r="I773" s="76" t="n">
        <f aca="false">IFERROR(SQRT(2*(I771-I770)^2/(I771+I770)),"")</f>
        <v>10.4513937402618</v>
      </c>
      <c r="J773" s="76" t="n">
        <f aca="false">IFERROR(SQRT(2*(J771-J770)^2/(J771+J770)),"")</f>
        <v>7.39965081247016</v>
      </c>
      <c r="K773" s="76" t="n">
        <f aca="false">IFERROR(SQRT(2*(K771-K770)^2/(K771+K770)),"")</f>
        <v>0.841806604972719</v>
      </c>
      <c r="L773" s="76" t="n">
        <f aca="false">IFERROR(SQRT(2*(L771-L770)^2/(L771+L770)),"")</f>
        <v>1.42604819181476</v>
      </c>
      <c r="M773" s="76" t="n">
        <f aca="false">IFERROR(SQRT(2*(M771-M770)^2/(M771+M770)),"")</f>
        <v>0.184375525158901</v>
      </c>
      <c r="N773" s="83" t="n">
        <f aca="false">IFERROR(SQRT(2*(N771-N770)^2/(N771+N770)),"")</f>
        <v>3.28089357462393</v>
      </c>
      <c r="O773" s="83" t="n">
        <f aca="false">IFERROR(SQRT(2*(O771-O770)^2/(O771+O770)),"")</f>
        <v>0.0338158332364122</v>
      </c>
      <c r="P773" s="83" t="n">
        <f aca="false">IFERROR(SQRT(2*(P771-P770)^2/(P771+P770)),"")</f>
        <v>1.45370951157395</v>
      </c>
      <c r="Q773" s="76" t="n">
        <f aca="false">IFERROR(SQRT(2*(Q771-Q770)^2/(Q771+Q770)),"")</f>
        <v>0.720334508965298</v>
      </c>
      <c r="R773" s="76" t="n">
        <f aca="false">IFERROR(SQRT(2*(R771-R770)^2/(R771+R770)),"")</f>
        <v>1.34279378897025</v>
      </c>
      <c r="S773" s="76" t="n">
        <f aca="false">IFERROR(SQRT(2*(S771-S770)^2/(S771+S770)),"")</f>
        <v>31.5596574133482</v>
      </c>
      <c r="T773" s="76" t="n">
        <f aca="false">IFERROR(SQRT(2*(T771-T770)^2/(T771+T770)),"")</f>
        <v>0.704515542547139</v>
      </c>
      <c r="U773" s="76" t="n">
        <f aca="false">IFERROR(SQRT(2*(U771-U770)^2/(U771+U770)),"")</f>
        <v>0.667363145852467</v>
      </c>
      <c r="V773" s="78" t="n">
        <f aca="false">IFERROR(SQRT(2*(V771-V770)^2/(V771+V770)),"")</f>
        <v>26.2892807026644</v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562</v>
      </c>
      <c r="D774" s="71" t="n">
        <v>45778</v>
      </c>
      <c r="E774" s="81" t="s">
        <v>563</v>
      </c>
      <c r="F774" s="70" t="n">
        <v>5289</v>
      </c>
      <c r="G774" s="70" t="n">
        <v>459</v>
      </c>
      <c r="H774" s="70" t="n">
        <v>315</v>
      </c>
      <c r="I774" s="70" t="n">
        <v>0</v>
      </c>
      <c r="J774" s="70" t="n">
        <v>4515</v>
      </c>
      <c r="K774" s="98" t="n">
        <v>293</v>
      </c>
      <c r="L774" s="98" t="n">
        <v>7</v>
      </c>
      <c r="M774" s="98" t="n">
        <v>159</v>
      </c>
      <c r="N774" s="98" t="n">
        <v>83</v>
      </c>
      <c r="O774" s="98" t="n">
        <v>5</v>
      </c>
      <c r="P774" s="98" t="n">
        <v>227</v>
      </c>
      <c r="Q774" s="98" t="n">
        <v>0</v>
      </c>
      <c r="R774" s="98" t="n">
        <v>0</v>
      </c>
      <c r="S774" s="98" t="n">
        <v>0</v>
      </c>
      <c r="T774" s="98" t="n">
        <v>189</v>
      </c>
      <c r="U774" s="98" t="n">
        <v>4067</v>
      </c>
      <c r="V774" s="98" t="n">
        <v>259</v>
      </c>
    </row>
    <row r="775" customFormat="false" ht="13.5" hidden="false" customHeight="true" outlineLevel="0" collapsed="false">
      <c r="A775" s="68"/>
      <c r="B775" s="69"/>
      <c r="C775" s="5" t="s">
        <v>548</v>
      </c>
      <c r="D775" s="71"/>
      <c r="E775" s="71"/>
      <c r="F775" s="5" t="n">
        <v>4524</v>
      </c>
      <c r="G775" s="5" t="n">
        <v>509</v>
      </c>
      <c r="H775" s="5" t="n">
        <v>206</v>
      </c>
      <c r="I775" s="5" t="n">
        <v>0</v>
      </c>
      <c r="J775" s="5" t="n">
        <v>3809</v>
      </c>
      <c r="K775" s="97" t="n">
        <v>315</v>
      </c>
      <c r="L775" s="97" t="n">
        <v>17</v>
      </c>
      <c r="M775" s="97" t="n">
        <v>177</v>
      </c>
      <c r="N775" s="97" t="n">
        <v>83</v>
      </c>
      <c r="O775" s="97" t="n">
        <v>8</v>
      </c>
      <c r="P775" s="97" t="n">
        <v>115</v>
      </c>
      <c r="Q775" s="59" t="n">
        <f aca="false">SUM(Q771:Q774)</f>
        <v>1008.69802607056</v>
      </c>
      <c r="R775" s="59" t="n">
        <f aca="false">SUM(R771:R774)</f>
        <v>3075.36746045564</v>
      </c>
      <c r="S775" s="59" t="n">
        <f aca="false">SUM(S771:S774)</f>
        <v>233.769802340884</v>
      </c>
      <c r="T775" s="97" t="n">
        <v>193</v>
      </c>
      <c r="U775" s="97" t="n">
        <v>3407</v>
      </c>
      <c r="V775" s="97" t="n">
        <v>209</v>
      </c>
    </row>
    <row r="776" customFormat="false" ht="13.5" hidden="false" customHeight="true" outlineLevel="0" collapsed="false">
      <c r="A776" s="68"/>
      <c r="B776" s="69"/>
      <c r="C776" s="5" t="s">
        <v>549</v>
      </c>
      <c r="D776" s="71"/>
      <c r="E776" s="71"/>
      <c r="F776" s="73" t="n">
        <f aca="false">IFERROR((F775-F774)/F774,"")</f>
        <v>-0.144639818491208</v>
      </c>
      <c r="G776" s="73" t="n">
        <f aca="false">IFERROR((G775-G774)/G774,"")</f>
        <v>0.108932461873638</v>
      </c>
      <c r="H776" s="73" t="n">
        <f aca="false">IFERROR((H775-H774)/H774,"")</f>
        <v>-0.346031746031746</v>
      </c>
      <c r="I776" s="73" t="str">
        <f aca="false">IFERROR((I775-I774)/I774,"")</f>
        <v/>
      </c>
      <c r="J776" s="73" t="n">
        <f aca="false">IFERROR((J775-J774)/J774,"")</f>
        <v>-0.156367663344408</v>
      </c>
      <c r="K776" s="73" t="n">
        <f aca="false">IFERROR((K775-K774)/K774,"")</f>
        <v>0.0750853242320819</v>
      </c>
      <c r="L776" s="73" t="n">
        <f aca="false">IFERROR((L775-L774)/L774,"")</f>
        <v>1.42857142857143</v>
      </c>
      <c r="M776" s="73" t="n">
        <f aca="false">IFERROR((M775-M774)/M774,"")</f>
        <v>0.113207547169811</v>
      </c>
      <c r="N776" s="39" t="n">
        <f aca="false">IFERROR((N775-N774)/N774,"")</f>
        <v>0</v>
      </c>
      <c r="O776" s="39" t="n">
        <f aca="false">IFERROR((O775-O774)/O774,"")</f>
        <v>0.6</v>
      </c>
      <c r="P776" s="39" t="n">
        <f aca="false">IFERROR((P775-P774)/P774,"")</f>
        <v>-0.493392070484582</v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n">
        <f aca="false">IFERROR((T775-T774)/T774,"")</f>
        <v>0.0211640211640212</v>
      </c>
      <c r="U776" s="73" t="n">
        <f aca="false">IFERROR((U775-U774)/U774,"")</f>
        <v>-0.162281780181952</v>
      </c>
      <c r="V776" s="74" t="n">
        <f aca="false">IFERROR((V775-V774)/V774,"")</f>
        <v>-0.193050193050193</v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71"/>
      <c r="E777" s="71"/>
      <c r="F777" s="76" t="n">
        <f aca="false">IFERROR(SQRT(2*(F775-F774)^2/(F775+F774)),"")</f>
        <v>10.9213300898946</v>
      </c>
      <c r="G777" s="76" t="n">
        <f aca="false">IFERROR(SQRT(2*(G775-G774)^2/(G775+G774)),"")</f>
        <v>2.27272727272727</v>
      </c>
      <c r="H777" s="76" t="n">
        <f aca="false">IFERROR(SQRT(2*(H775-H774)^2/(H775+H774)),"")</f>
        <v>6.75340249781581</v>
      </c>
      <c r="I777" s="76" t="str">
        <f aca="false">IFERROR(SQRT(2*(I775-I774)^2/(I775+I774)),"")</f>
        <v/>
      </c>
      <c r="J777" s="76" t="n">
        <f aca="false">IFERROR(SQRT(2*(J775-J774)^2/(J775+J774)),"")</f>
        <v>10.9434350101877</v>
      </c>
      <c r="K777" s="76" t="n">
        <f aca="false">IFERROR(SQRT(2*(K775-K774)^2/(K775+K774)),"")</f>
        <v>1.26178653628809</v>
      </c>
      <c r="L777" s="76" t="n">
        <f aca="false">IFERROR(SQRT(2*(L775-L774)^2/(L775+L774)),"")</f>
        <v>2.88675134594813</v>
      </c>
      <c r="M777" s="76" t="n">
        <f aca="false">IFERROR(SQRT(2*(M775-M774)^2/(M775+M774)),"")</f>
        <v>1.38873014965883</v>
      </c>
      <c r="N777" s="83" t="n">
        <f aca="false">IFERROR(SQRT(2*(N775-N774)^2/(N775+N774)),"")</f>
        <v>0</v>
      </c>
      <c r="O777" s="83" t="n">
        <f aca="false">IFERROR(SQRT(2*(O775-O774)^2/(O775+O774)),"")</f>
        <v>1.1766968108291</v>
      </c>
      <c r="P777" s="83" t="n">
        <f aca="false">IFERROR(SQRT(2*(P775-P774)^2/(P775+P774)),"")</f>
        <v>8.56485406450097</v>
      </c>
      <c r="Q777" s="76" t="n">
        <f aca="false">IFERROR(SQRT(2*(Q775-Q774)^2/(Q775+Q774)),"")</f>
        <v>44.9154322270321</v>
      </c>
      <c r="R777" s="76" t="n">
        <f aca="false">IFERROR(SQRT(2*(R775-R774)^2/(R775+R774)),"")</f>
        <v>78.4266212514046</v>
      </c>
      <c r="S777" s="76" t="n">
        <f aca="false">IFERROR(SQRT(2*(S775-S774)^2/(S775+S774)),"")</f>
        <v>21.6226641439432</v>
      </c>
      <c r="T777" s="76" t="n">
        <f aca="false">IFERROR(SQRT(2*(T775-T774)^2/(T775+T774)),"")</f>
        <v>0.289429842116969</v>
      </c>
      <c r="U777" s="76" t="n">
        <f aca="false">IFERROR(SQRT(2*(U775-U774)^2/(U775+U774)),"")</f>
        <v>10.7964850225116</v>
      </c>
      <c r="V777" s="78" t="n">
        <f aca="false">IFERROR(SQRT(2*(V775-V774)^2/(V775+V774)),"")</f>
        <v>3.26860225230307</v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N778" s="4"/>
      <c r="O778" s="4"/>
      <c r="P778" s="4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5" t="s">
        <v>548</v>
      </c>
      <c r="D779" s="86"/>
      <c r="E779" s="81"/>
      <c r="F779" s="5"/>
      <c r="G779" s="5"/>
      <c r="H779" s="5"/>
      <c r="I779" s="5"/>
      <c r="J779" s="5"/>
      <c r="K779" s="5"/>
      <c r="L779" s="5"/>
      <c r="M779" s="5"/>
      <c r="N779" s="4"/>
      <c r="O779" s="4"/>
      <c r="P779" s="4"/>
      <c r="Q779" s="5"/>
      <c r="R779" s="5"/>
      <c r="S779" s="5"/>
      <c r="T779" s="5"/>
      <c r="U779" s="5"/>
      <c r="V779" s="82"/>
    </row>
    <row r="780" customFormat="false" ht="13.5" hidden="false" customHeight="true" outlineLevel="0" collapsed="false">
      <c r="A780" s="68"/>
      <c r="B780" s="69"/>
      <c r="C780" s="5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N782" s="4"/>
      <c r="O782" s="4"/>
      <c r="P782" s="4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5" t="s">
        <v>548</v>
      </c>
      <c r="D783" s="86"/>
      <c r="E783" s="81"/>
      <c r="F783" s="5"/>
      <c r="G783" s="5"/>
      <c r="H783" s="5"/>
      <c r="I783" s="5"/>
      <c r="J783" s="5"/>
      <c r="K783" s="5"/>
      <c r="L783" s="5"/>
      <c r="M783" s="5"/>
      <c r="N783" s="4"/>
      <c r="O783" s="4"/>
      <c r="P783" s="4"/>
      <c r="Q783" s="5"/>
      <c r="R783" s="5"/>
      <c r="S783" s="5"/>
      <c r="T783" s="5"/>
      <c r="U783" s="5"/>
      <c r="V783" s="82"/>
    </row>
    <row r="784" customFormat="false" ht="13.5" hidden="false" customHeight="true" outlineLevel="0" collapsed="false">
      <c r="A784" s="68"/>
      <c r="B784" s="69"/>
      <c r="C784" s="5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N786" s="4"/>
      <c r="O786" s="4"/>
      <c r="P786" s="4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5" t="s">
        <v>548</v>
      </c>
      <c r="D787" s="86"/>
      <c r="E787" s="81"/>
      <c r="F787" s="5"/>
      <c r="G787" s="5"/>
      <c r="H787" s="5"/>
      <c r="I787" s="5"/>
      <c r="J787" s="5"/>
      <c r="K787" s="5"/>
      <c r="L787" s="5"/>
      <c r="M787" s="5"/>
      <c r="N787" s="4"/>
      <c r="O787" s="4"/>
      <c r="P787" s="4"/>
      <c r="Q787" s="5"/>
      <c r="R787" s="5"/>
      <c r="S787" s="5"/>
      <c r="T787" s="5"/>
      <c r="U787" s="5"/>
      <c r="V787" s="82"/>
    </row>
    <row r="788" customFormat="false" ht="13.5" hidden="false" customHeight="true" outlineLevel="0" collapsed="false">
      <c r="A788" s="68"/>
      <c r="B788" s="69"/>
      <c r="C788" s="5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N790" s="4"/>
      <c r="O790" s="4"/>
      <c r="P790" s="4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5" t="s">
        <v>548</v>
      </c>
      <c r="D791" s="86"/>
      <c r="E791" s="81"/>
      <c r="F791" s="5"/>
      <c r="G791" s="5"/>
      <c r="H791" s="5"/>
      <c r="I791" s="5"/>
      <c r="J791" s="5"/>
      <c r="K791" s="5"/>
      <c r="L791" s="5"/>
      <c r="M791" s="5"/>
      <c r="N791" s="4"/>
      <c r="O791" s="4"/>
      <c r="P791" s="4"/>
      <c r="Q791" s="5"/>
      <c r="R791" s="5"/>
      <c r="S791" s="5"/>
      <c r="T791" s="5"/>
      <c r="U791" s="5"/>
      <c r="V791" s="82"/>
    </row>
    <row r="792" customFormat="false" ht="13.5" hidden="false" customHeight="true" outlineLevel="0" collapsed="false">
      <c r="A792" s="68"/>
      <c r="B792" s="69"/>
      <c r="C792" s="5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N794" s="4"/>
      <c r="O794" s="4"/>
      <c r="P794" s="4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5" t="s">
        <v>548</v>
      </c>
      <c r="D795" s="86"/>
      <c r="E795" s="81"/>
      <c r="F795" s="5"/>
      <c r="G795" s="5"/>
      <c r="H795" s="5"/>
      <c r="I795" s="5"/>
      <c r="J795" s="5"/>
      <c r="K795" s="5"/>
      <c r="L795" s="5"/>
      <c r="M795" s="5"/>
      <c r="N795" s="4"/>
      <c r="O795" s="4"/>
      <c r="P795" s="4"/>
      <c r="Q795" s="5"/>
      <c r="R795" s="5"/>
      <c r="S795" s="5"/>
      <c r="T795" s="5"/>
      <c r="U795" s="5"/>
      <c r="V795" s="82"/>
    </row>
    <row r="796" customFormat="false" ht="13.5" hidden="false" customHeight="true" outlineLevel="0" collapsed="false">
      <c r="A796" s="68"/>
      <c r="B796" s="69"/>
      <c r="C796" s="5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N798" s="4"/>
      <c r="O798" s="4"/>
      <c r="P798" s="4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5" t="s">
        <v>548</v>
      </c>
      <c r="D799" s="86"/>
      <c r="E799" s="81"/>
      <c r="F799" s="5"/>
      <c r="G799" s="5"/>
      <c r="H799" s="5"/>
      <c r="I799" s="5"/>
      <c r="J799" s="5"/>
      <c r="K799" s="5"/>
      <c r="L799" s="5"/>
      <c r="M799" s="5"/>
      <c r="N799" s="4"/>
      <c r="O799" s="4"/>
      <c r="P799" s="4"/>
      <c r="Q799" s="5"/>
      <c r="R799" s="5"/>
      <c r="S799" s="5"/>
      <c r="T799" s="5"/>
      <c r="U799" s="5"/>
      <c r="V799" s="82"/>
    </row>
    <row r="800" customFormat="false" ht="13.5" hidden="false" customHeight="true" outlineLevel="0" collapsed="false">
      <c r="A800" s="68"/>
      <c r="B800" s="69"/>
      <c r="C800" s="5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N802" s="4"/>
      <c r="O802" s="4"/>
      <c r="P802" s="4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5" t="s">
        <v>548</v>
      </c>
      <c r="D803" s="86"/>
      <c r="E803" s="81"/>
      <c r="F803" s="5"/>
      <c r="G803" s="5"/>
      <c r="H803" s="5"/>
      <c r="I803" s="5"/>
      <c r="J803" s="5"/>
      <c r="K803" s="5"/>
      <c r="L803" s="5"/>
      <c r="M803" s="5"/>
      <c r="N803" s="4"/>
      <c r="O803" s="4"/>
      <c r="P803" s="4"/>
      <c r="Q803" s="5"/>
      <c r="R803" s="5"/>
      <c r="S803" s="5"/>
      <c r="T803" s="5"/>
      <c r="U803" s="5"/>
      <c r="V803" s="82"/>
    </row>
    <row r="804" customFormat="false" ht="13.5" hidden="false" customHeight="true" outlineLevel="0" collapsed="false">
      <c r="A804" s="68"/>
      <c r="B804" s="69"/>
      <c r="C804" s="5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562</v>
      </c>
      <c r="D806" s="71"/>
      <c r="E806" s="81"/>
      <c r="F806" s="70"/>
      <c r="G806" s="70"/>
      <c r="H806" s="70"/>
      <c r="I806" s="70"/>
      <c r="J806" s="70"/>
      <c r="K806" s="70"/>
      <c r="L806" s="70"/>
      <c r="M806" s="70"/>
      <c r="N806" s="4"/>
      <c r="O806" s="4"/>
      <c r="P806" s="4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5" t="s">
        <v>548</v>
      </c>
      <c r="D807" s="71"/>
      <c r="E807" s="71"/>
      <c r="F807" s="5"/>
      <c r="G807" s="5"/>
      <c r="H807" s="5"/>
      <c r="I807" s="5"/>
      <c r="J807" s="5"/>
      <c r="K807" s="5"/>
      <c r="L807" s="5"/>
      <c r="M807" s="5"/>
      <c r="N807" s="4"/>
      <c r="O807" s="4"/>
      <c r="P807" s="4"/>
      <c r="Q807" s="5"/>
      <c r="R807" s="5"/>
      <c r="S807" s="5"/>
      <c r="T807" s="5"/>
      <c r="U807" s="5"/>
      <c r="V807" s="82"/>
    </row>
    <row r="808" customFormat="false" ht="13.5" hidden="false" customHeight="true" outlineLevel="0" collapsed="false">
      <c r="A808" s="68"/>
      <c r="B808" s="69"/>
      <c r="C808" s="5" t="s">
        <v>549</v>
      </c>
      <c r="D808" s="71"/>
      <c r="E808" s="7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71"/>
      <c r="E809" s="7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N810" s="4"/>
      <c r="O810" s="4"/>
      <c r="P810" s="4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5" t="s">
        <v>548</v>
      </c>
      <c r="D811" s="86"/>
      <c r="E811" s="81"/>
      <c r="F811" s="5"/>
      <c r="G811" s="5"/>
      <c r="H811" s="5"/>
      <c r="I811" s="5"/>
      <c r="J811" s="5"/>
      <c r="K811" s="5"/>
      <c r="L811" s="5"/>
      <c r="M811" s="5"/>
      <c r="N811" s="4"/>
      <c r="O811" s="4"/>
      <c r="P811" s="4"/>
      <c r="Q811" s="5"/>
      <c r="R811" s="5"/>
      <c r="S811" s="5"/>
      <c r="T811" s="5"/>
      <c r="U811" s="5"/>
      <c r="V811" s="82"/>
    </row>
    <row r="812" customFormat="false" ht="13.5" hidden="false" customHeight="true" outlineLevel="0" collapsed="false">
      <c r="A812" s="68"/>
      <c r="B812" s="69"/>
      <c r="C812" s="5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562</v>
      </c>
      <c r="D814" s="71" t="n">
        <v>45778</v>
      </c>
      <c r="E814" s="81" t="s">
        <v>563</v>
      </c>
      <c r="F814" s="70" t="n">
        <v>15326</v>
      </c>
      <c r="G814" s="70" t="n">
        <v>1005</v>
      </c>
      <c r="H814" s="70" t="n">
        <v>2227</v>
      </c>
      <c r="I814" s="70" t="n">
        <v>6541</v>
      </c>
      <c r="J814" s="70" t="n">
        <v>5553</v>
      </c>
      <c r="K814" s="98" t="n">
        <v>173</v>
      </c>
      <c r="L814" s="98" t="n">
        <v>388</v>
      </c>
      <c r="M814" s="98" t="n">
        <v>444</v>
      </c>
      <c r="N814" s="98" t="n">
        <v>592</v>
      </c>
      <c r="O814" s="98" t="n">
        <v>484</v>
      </c>
      <c r="P814" s="98" t="n">
        <v>1151</v>
      </c>
      <c r="Q814" s="98" t="n">
        <v>488</v>
      </c>
      <c r="R814" s="98" t="n">
        <v>5291</v>
      </c>
      <c r="S814" s="98" t="n">
        <v>762</v>
      </c>
      <c r="T814" s="98" t="n">
        <v>938</v>
      </c>
      <c r="U814" s="98" t="n">
        <v>4296</v>
      </c>
      <c r="V814" s="98" t="n">
        <v>319</v>
      </c>
    </row>
    <row r="815" customFormat="false" ht="13.5" hidden="false" customHeight="true" outlineLevel="0" collapsed="false">
      <c r="A815" s="68"/>
      <c r="B815" s="69"/>
      <c r="C815" s="5" t="s">
        <v>548</v>
      </c>
      <c r="D815" s="71"/>
      <c r="E815" s="71"/>
      <c r="F815" s="5" t="n">
        <v>15203</v>
      </c>
      <c r="G815" s="5" t="n">
        <v>618</v>
      </c>
      <c r="H815" s="5" t="n">
        <v>2191</v>
      </c>
      <c r="I815" s="5" t="n">
        <v>6749</v>
      </c>
      <c r="J815" s="5" t="n">
        <v>5645</v>
      </c>
      <c r="K815" s="97" t="n">
        <v>192</v>
      </c>
      <c r="L815" s="97" t="n">
        <v>6</v>
      </c>
      <c r="M815" s="97" t="n">
        <v>420</v>
      </c>
      <c r="N815" s="97" t="n">
        <v>579</v>
      </c>
      <c r="O815" s="97" t="n">
        <v>427</v>
      </c>
      <c r="P815" s="97" t="n">
        <v>1185</v>
      </c>
      <c r="Q815" s="97" t="n">
        <v>484</v>
      </c>
      <c r="R815" s="97" t="n">
        <v>5284</v>
      </c>
      <c r="S815" s="97" t="n">
        <v>981</v>
      </c>
      <c r="T815" s="97" t="n">
        <v>1095</v>
      </c>
      <c r="U815" s="97" t="n">
        <v>4202</v>
      </c>
      <c r="V815" s="97" t="n">
        <v>348</v>
      </c>
    </row>
    <row r="816" customFormat="false" ht="13.5" hidden="false" customHeight="true" outlineLevel="0" collapsed="false">
      <c r="A816" s="68"/>
      <c r="B816" s="69"/>
      <c r="C816" s="5" t="s">
        <v>549</v>
      </c>
      <c r="D816" s="71"/>
      <c r="E816" s="71"/>
      <c r="F816" s="73" t="n">
        <f aca="false">IFERROR((F815-F814)/F814,"")</f>
        <v>-0.00802557745008482</v>
      </c>
      <c r="G816" s="73" t="n">
        <f aca="false">IFERROR((G815-G814)/G814,"")</f>
        <v>-0.385074626865672</v>
      </c>
      <c r="H816" s="73" t="n">
        <f aca="false">IFERROR((H815-H814)/H814,"")</f>
        <v>-0.0161652447238437</v>
      </c>
      <c r="I816" s="73" t="n">
        <f aca="false">IFERROR((I815-I814)/I814,"")</f>
        <v>0.0317994190490751</v>
      </c>
      <c r="J816" s="73" t="n">
        <f aca="false">IFERROR((J815-J814)/J814,"")</f>
        <v>0.0165676211057086</v>
      </c>
      <c r="K816" s="73" t="n">
        <f aca="false">IFERROR((K815-K814)/K814,"")</f>
        <v>0.109826589595376</v>
      </c>
      <c r="L816" s="73" t="n">
        <f aca="false">IFERROR((L815-L814)/L814,"")</f>
        <v>-0.984536082474227</v>
      </c>
      <c r="M816" s="73" t="n">
        <f aca="false">IFERROR((M815-M814)/M814,"")</f>
        <v>-0.0540540540540541</v>
      </c>
      <c r="N816" s="39" t="n">
        <f aca="false">IFERROR((N815-N814)/N814,"")</f>
        <v>-0.0219594594594595</v>
      </c>
      <c r="O816" s="39" t="n">
        <f aca="false">IFERROR((O815-O814)/O814,"")</f>
        <v>-0.117768595041322</v>
      </c>
      <c r="P816" s="39" t="n">
        <f aca="false">IFERROR((P815-P814)/P814,"")</f>
        <v>0.0295395308427454</v>
      </c>
      <c r="Q816" s="73" t="n">
        <f aca="false">IFERROR((Q815-Q814)/Q814,"")</f>
        <v>-0.00819672131147541</v>
      </c>
      <c r="R816" s="73" t="n">
        <f aca="false">IFERROR((R815-R814)/R814,"")</f>
        <v>-0.00132300132300132</v>
      </c>
      <c r="S816" s="73" t="n">
        <f aca="false">IFERROR((S815-S814)/S814,"")</f>
        <v>0.28740157480315</v>
      </c>
      <c r="T816" s="73" t="n">
        <f aca="false">IFERROR((T815-T814)/T814,"")</f>
        <v>0.167377398720682</v>
      </c>
      <c r="U816" s="73" t="n">
        <f aca="false">IFERROR((U815-U814)/U814,"")</f>
        <v>-0.0218808193668529</v>
      </c>
      <c r="V816" s="74" t="n">
        <f aca="false">IFERROR((V815-V814)/V814,"")</f>
        <v>0.0909090909090909</v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71"/>
      <c r="E817" s="71"/>
      <c r="F817" s="76" t="n">
        <f aca="false">IFERROR(SQRT(2*(F815-F814)^2/(F815+F814)),"")</f>
        <v>0.995551703499024</v>
      </c>
      <c r="G817" s="76" t="n">
        <f aca="false">IFERROR(SQRT(2*(G815-G814)^2/(G815+G814)),"")</f>
        <v>13.5852208487134</v>
      </c>
      <c r="H817" s="76" t="n">
        <f aca="false">IFERROR(SQRT(2*(H815-H814)^2/(H815+H814)),"")</f>
        <v>0.765957446808511</v>
      </c>
      <c r="I817" s="76" t="n">
        <f aca="false">IFERROR(SQRT(2*(I815-I814)^2/(I815+I814)),"")</f>
        <v>2.55161908793264</v>
      </c>
      <c r="J817" s="76" t="n">
        <f aca="false">IFERROR(SQRT(2*(J815-J814)^2/(J815+J814)),"")</f>
        <v>1.22951149551048</v>
      </c>
      <c r="K817" s="76" t="n">
        <f aca="false">IFERROR(SQRT(2*(K815-K814)^2/(K815+K814)),"")</f>
        <v>1.40644309937545</v>
      </c>
      <c r="L817" s="76" t="n">
        <f aca="false">IFERROR(SQRT(2*(L815-L814)^2/(L815+L814)),"")</f>
        <v>27.2163730953815</v>
      </c>
      <c r="M817" s="76" t="n">
        <f aca="false">IFERROR(SQRT(2*(M815-M814)^2/(M815+M814)),"")</f>
        <v>1.15470053837925</v>
      </c>
      <c r="N817" s="83" t="n">
        <f aca="false">IFERROR(SQRT(2*(N815-N814)^2/(N815+N814)),"")</f>
        <v>0.537254303068547</v>
      </c>
      <c r="O817" s="83" t="n">
        <f aca="false">IFERROR(SQRT(2*(O815-O814)^2/(O815+O814)),"")</f>
        <v>2.67073418290569</v>
      </c>
      <c r="P817" s="83" t="n">
        <f aca="false">IFERROR(SQRT(2*(P815-P814)^2/(P815+P814)),"")</f>
        <v>0.99484975116711</v>
      </c>
      <c r="Q817" s="76" t="n">
        <f aca="false">IFERROR(SQRT(2*(Q815-Q814)^2/(Q815+Q814)),"")</f>
        <v>0.181443684650606</v>
      </c>
      <c r="R817" s="76" t="n">
        <f aca="false">IFERROR(SQRT(2*(R815-R814)^2/(R815+R814)),"")</f>
        <v>0.0962659829841541</v>
      </c>
      <c r="S817" s="76" t="n">
        <f aca="false">IFERROR(SQRT(2*(S815-S814)^2/(S815+S814)),"")</f>
        <v>7.41840294386342</v>
      </c>
      <c r="T817" s="76" t="n">
        <f aca="false">IFERROR(SQRT(2*(T815-T814)^2/(T815+T814)),"")</f>
        <v>4.92431652731527</v>
      </c>
      <c r="U817" s="76" t="n">
        <f aca="false">IFERROR(SQRT(2*(U815-U814)^2/(U815+U814)),"")</f>
        <v>1.44206384358374</v>
      </c>
      <c r="V817" s="78" t="n">
        <f aca="false">IFERROR(SQRT(2*(V815-V814)^2/(V815+V814)),"")</f>
        <v>1.58799846676084</v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562</v>
      </c>
      <c r="D818" s="71" t="n">
        <v>45778</v>
      </c>
      <c r="E818" s="81" t="s">
        <v>559</v>
      </c>
      <c r="F818" s="70" t="n">
        <v>18666</v>
      </c>
      <c r="G818" s="70" t="n">
        <v>3831</v>
      </c>
      <c r="H818" s="70" t="n">
        <v>2113</v>
      </c>
      <c r="I818" s="70" t="n">
        <v>8779</v>
      </c>
      <c r="J818" s="70" t="n">
        <v>3943</v>
      </c>
      <c r="K818" s="98" t="n">
        <v>748</v>
      </c>
      <c r="L818" s="98" t="n">
        <v>522</v>
      </c>
      <c r="M818" s="98" t="n">
        <v>2561</v>
      </c>
      <c r="N818" s="98" t="n">
        <v>1118</v>
      </c>
      <c r="O818" s="98" t="n">
        <v>713</v>
      </c>
      <c r="P818" s="98" t="n">
        <v>282</v>
      </c>
      <c r="Q818" s="98" t="n">
        <v>3443</v>
      </c>
      <c r="R818" s="98" t="n">
        <v>3501</v>
      </c>
      <c r="S818" s="98" t="n">
        <v>1835</v>
      </c>
      <c r="T818" s="98" t="n">
        <v>217</v>
      </c>
      <c r="U818" s="98" t="n">
        <v>2747</v>
      </c>
      <c r="V818" s="98" t="n">
        <v>979</v>
      </c>
    </row>
    <row r="819" customFormat="false" ht="13.5" hidden="false" customHeight="true" outlineLevel="0" collapsed="false">
      <c r="A819" s="68"/>
      <c r="B819" s="69"/>
      <c r="C819" s="5" t="s">
        <v>548</v>
      </c>
      <c r="D819" s="71"/>
      <c r="E819" s="71"/>
      <c r="F819" s="5" t="n">
        <v>16482</v>
      </c>
      <c r="G819" s="5" t="n">
        <v>3335</v>
      </c>
      <c r="H819" s="5" t="n">
        <v>2004</v>
      </c>
      <c r="I819" s="5" t="n">
        <v>7959</v>
      </c>
      <c r="J819" s="5" t="n">
        <v>3943</v>
      </c>
      <c r="K819" s="97" t="n">
        <v>648</v>
      </c>
      <c r="L819" s="97" t="n">
        <v>211</v>
      </c>
      <c r="M819" s="97" t="n">
        <v>2476</v>
      </c>
      <c r="N819" s="97" t="n">
        <v>1057</v>
      </c>
      <c r="O819" s="97" t="n">
        <v>653</v>
      </c>
      <c r="P819" s="97" t="n">
        <v>294</v>
      </c>
      <c r="Q819" s="97" t="n">
        <v>3454</v>
      </c>
      <c r="R819" s="97" t="n">
        <v>3475</v>
      </c>
      <c r="S819" s="97" t="n">
        <v>1030</v>
      </c>
      <c r="T819" s="97" t="n">
        <v>244</v>
      </c>
      <c r="U819" s="97" t="n">
        <v>2681</v>
      </c>
      <c r="V819" s="97" t="n">
        <v>259</v>
      </c>
    </row>
    <row r="820" customFormat="false" ht="13.5" hidden="false" customHeight="true" outlineLevel="0" collapsed="false">
      <c r="A820" s="68"/>
      <c r="B820" s="69"/>
      <c r="C820" s="5" t="s">
        <v>549</v>
      </c>
      <c r="D820" s="71"/>
      <c r="E820" s="71"/>
      <c r="F820" s="73" t="n">
        <f aca="false">IFERROR((F819-F818)/F818,"")</f>
        <v>-0.117004178720669</v>
      </c>
      <c r="G820" s="73" t="n">
        <f aca="false">IFERROR((G819-G818)/G818,"")</f>
        <v>-0.129470112242234</v>
      </c>
      <c r="H820" s="73" t="n">
        <f aca="false">IFERROR((H819-H818)/H818,"")</f>
        <v>-0.0515854235683862</v>
      </c>
      <c r="I820" s="73" t="n">
        <f aca="false">IFERROR((I819-I818)/I818,"")</f>
        <v>-0.093404715799066</v>
      </c>
      <c r="J820" s="73" t="n">
        <f aca="false">IFERROR((J819-J818)/J818,"")</f>
        <v>0</v>
      </c>
      <c r="K820" s="73" t="n">
        <f aca="false">IFERROR((K819-K818)/K818,"")</f>
        <v>-0.133689839572193</v>
      </c>
      <c r="L820" s="73" t="n">
        <f aca="false">IFERROR((L819-L818)/L818,"")</f>
        <v>-0.595785440613027</v>
      </c>
      <c r="M820" s="73" t="n">
        <f aca="false">IFERROR((M819-M818)/M818,"")</f>
        <v>-0.0331901600937134</v>
      </c>
      <c r="N820" s="39" t="n">
        <f aca="false">IFERROR((N819-N818)/N818,"")</f>
        <v>-0.054561717352415</v>
      </c>
      <c r="O820" s="39" t="n">
        <f aca="false">IFERROR((O819-O818)/O818,"")</f>
        <v>-0.0841514726507714</v>
      </c>
      <c r="P820" s="39" t="n">
        <f aca="false">IFERROR((P819-P818)/P818,"")</f>
        <v>0.0425531914893617</v>
      </c>
      <c r="Q820" s="73" t="n">
        <f aca="false">IFERROR((Q819-Q818)/Q818,"")</f>
        <v>0.00319488817891374</v>
      </c>
      <c r="R820" s="73" t="n">
        <f aca="false">IFERROR((R819-R818)/R818,"")</f>
        <v>-0.00742644958583262</v>
      </c>
      <c r="S820" s="73" t="n">
        <f aca="false">IFERROR((S819-S818)/S818,"")</f>
        <v>-0.438692098092643</v>
      </c>
      <c r="T820" s="73" t="n">
        <f aca="false">IFERROR((T819-T818)/T818,"")</f>
        <v>0.124423963133641</v>
      </c>
      <c r="U820" s="73" t="n">
        <f aca="false">IFERROR((U819-U818)/U818,"")</f>
        <v>-0.0240262104113578</v>
      </c>
      <c r="V820" s="74" t="n">
        <f aca="false">IFERROR((V819-V818)/V818,"")</f>
        <v>-0.735444330949949</v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71"/>
      <c r="E821" s="71"/>
      <c r="F821" s="76" t="n">
        <f aca="false">IFERROR(SQRT(2*(F819-F818)^2/(F819+F818)),"")</f>
        <v>16.4746927185519</v>
      </c>
      <c r="G821" s="76" t="n">
        <f aca="false">IFERROR(SQRT(2*(G819-G818)^2/(G819+G818)),"")</f>
        <v>8.28625458643225</v>
      </c>
      <c r="H821" s="76" t="n">
        <f aca="false">IFERROR(SQRT(2*(H819-H818)^2/(H819+H818)),"")</f>
        <v>2.40243176939674</v>
      </c>
      <c r="I821" s="76" t="n">
        <f aca="false">IFERROR(SQRT(2*(I819-I818)^2/(I819+I818)),"")</f>
        <v>8.96348855836044</v>
      </c>
      <c r="J821" s="76" t="n">
        <f aca="false">IFERROR(SQRT(2*(J819-J818)^2/(J819+J818)),"")</f>
        <v>0</v>
      </c>
      <c r="K821" s="76" t="n">
        <f aca="false">IFERROR(SQRT(2*(K819-K818)^2/(K819+K818)),"")</f>
        <v>3.78505582052232</v>
      </c>
      <c r="L821" s="76" t="n">
        <f aca="false">IFERROR(SQRT(2*(L819-L818)^2/(L819+L818)),"")</f>
        <v>16.2451377970882</v>
      </c>
      <c r="M821" s="76" t="n">
        <f aca="false">IFERROR(SQRT(2*(M819-M818)^2/(M819+M818)),"")</f>
        <v>1.69374469560944</v>
      </c>
      <c r="N821" s="83" t="n">
        <f aca="false">IFERROR(SQRT(2*(N819-N818)^2/(N819+N818)),"")</f>
        <v>1.84975922633252</v>
      </c>
      <c r="O821" s="83" t="n">
        <f aca="false">IFERROR(SQRT(2*(O819-O818)^2/(O819+O818)),"")</f>
        <v>2.29583619538014</v>
      </c>
      <c r="P821" s="83" t="n">
        <f aca="false">IFERROR(SQRT(2*(P819-P818)^2/(P819+P818)),"")</f>
        <v>0.707106781186548</v>
      </c>
      <c r="Q821" s="76" t="n">
        <f aca="false">IFERROR(SQRT(2*(Q819-Q818)^2/(Q819+Q818)),"")</f>
        <v>0.187317162316339</v>
      </c>
      <c r="R821" s="76" t="n">
        <f aca="false">IFERROR(SQRT(2*(R819-R818)^2/(R819+R818)),"")</f>
        <v>0.440235549961088</v>
      </c>
      <c r="S821" s="76" t="n">
        <f aca="false">IFERROR(SQRT(2*(S819-S818)^2/(S819+S818)),"")</f>
        <v>21.2690731568019</v>
      </c>
      <c r="T821" s="76" t="n">
        <f aca="false">IFERROR(SQRT(2*(T819-T818)^2/(T819+T818)),"")</f>
        <v>1.77839528923472</v>
      </c>
      <c r="U821" s="76" t="n">
        <f aca="false">IFERROR(SQRT(2*(U819-U818)^2/(U819+U818)),"")</f>
        <v>1.26689030850944</v>
      </c>
      <c r="V821" s="78" t="n">
        <f aca="false">IFERROR(SQRT(2*(V819-V818)^2/(V819+V818)),"")</f>
        <v>28.9392433580931</v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N822" s="4"/>
      <c r="O822" s="4"/>
      <c r="P822" s="4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5" t="s">
        <v>548</v>
      </c>
      <c r="D823" s="86"/>
      <c r="E823" s="81"/>
      <c r="F823" s="5"/>
      <c r="G823" s="5"/>
      <c r="H823" s="5"/>
      <c r="I823" s="5"/>
      <c r="J823" s="5"/>
      <c r="K823" s="5"/>
      <c r="L823" s="5"/>
      <c r="M823" s="5"/>
      <c r="N823" s="4"/>
      <c r="O823" s="4"/>
      <c r="P823" s="4"/>
      <c r="Q823" s="5"/>
      <c r="R823" s="5"/>
      <c r="S823" s="5"/>
      <c r="T823" s="5"/>
      <c r="U823" s="5"/>
      <c r="V823" s="82"/>
    </row>
    <row r="824" customFormat="false" ht="13.5" hidden="false" customHeight="true" outlineLevel="0" collapsed="false">
      <c r="A824" s="68"/>
      <c r="B824" s="69"/>
      <c r="C824" s="5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N826" s="4"/>
      <c r="O826" s="4"/>
      <c r="P826" s="4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5" t="s">
        <v>548</v>
      </c>
      <c r="D827" s="86"/>
      <c r="E827" s="81"/>
      <c r="F827" s="5"/>
      <c r="G827" s="5"/>
      <c r="H827" s="5"/>
      <c r="I827" s="5"/>
      <c r="J827" s="5"/>
      <c r="K827" s="5"/>
      <c r="L827" s="5"/>
      <c r="M827" s="5"/>
      <c r="N827" s="4"/>
      <c r="O827" s="4"/>
      <c r="P827" s="4"/>
      <c r="Q827" s="5"/>
      <c r="R827" s="5"/>
      <c r="S827" s="5"/>
      <c r="T827" s="5"/>
      <c r="U827" s="5"/>
      <c r="V827" s="82"/>
    </row>
    <row r="828" customFormat="false" ht="13.5" hidden="false" customHeight="true" outlineLevel="0" collapsed="false">
      <c r="A828" s="68"/>
      <c r="B828" s="69"/>
      <c r="C828" s="5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N830" s="4"/>
      <c r="O830" s="4"/>
      <c r="P830" s="4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5" t="s">
        <v>548</v>
      </c>
      <c r="D831" s="86"/>
      <c r="E831" s="81"/>
      <c r="F831" s="5"/>
      <c r="G831" s="5"/>
      <c r="H831" s="5"/>
      <c r="I831" s="5"/>
      <c r="J831" s="5"/>
      <c r="K831" s="5"/>
      <c r="L831" s="5"/>
      <c r="M831" s="5"/>
      <c r="N831" s="4"/>
      <c r="O831" s="4"/>
      <c r="P831" s="4"/>
      <c r="Q831" s="5"/>
      <c r="R831" s="5"/>
      <c r="S831" s="5"/>
      <c r="T831" s="5"/>
      <c r="U831" s="5"/>
      <c r="V831" s="82"/>
    </row>
    <row r="832" customFormat="false" ht="13.5" hidden="false" customHeight="true" outlineLevel="0" collapsed="false">
      <c r="A832" s="68"/>
      <c r="B832" s="69"/>
      <c r="C832" s="5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N834" s="4"/>
      <c r="O834" s="4"/>
      <c r="P834" s="4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5" t="s">
        <v>548</v>
      </c>
      <c r="D835" s="86"/>
      <c r="E835" s="81"/>
      <c r="F835" s="5"/>
      <c r="G835" s="5"/>
      <c r="H835" s="5"/>
      <c r="I835" s="5"/>
      <c r="J835" s="5"/>
      <c r="K835" s="5"/>
      <c r="L835" s="5"/>
      <c r="M835" s="5"/>
      <c r="N835" s="4"/>
      <c r="O835" s="4"/>
      <c r="P835" s="4"/>
      <c r="Q835" s="5"/>
      <c r="R835" s="5"/>
      <c r="S835" s="5"/>
      <c r="T835" s="5"/>
      <c r="U835" s="5"/>
      <c r="V835" s="82"/>
    </row>
    <row r="836" customFormat="false" ht="13.5" hidden="false" customHeight="true" outlineLevel="0" collapsed="false">
      <c r="A836" s="68"/>
      <c r="B836" s="69"/>
      <c r="C836" s="5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N838" s="4"/>
      <c r="O838" s="4"/>
      <c r="P838" s="4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5" t="s">
        <v>548</v>
      </c>
      <c r="D839" s="86"/>
      <c r="E839" s="81"/>
      <c r="F839" s="5"/>
      <c r="G839" s="5"/>
      <c r="H839" s="5"/>
      <c r="I839" s="5"/>
      <c r="J839" s="5"/>
      <c r="K839" s="5"/>
      <c r="L839" s="5"/>
      <c r="M839" s="5"/>
      <c r="N839" s="4"/>
      <c r="O839" s="4"/>
      <c r="P839" s="4"/>
      <c r="Q839" s="5"/>
      <c r="R839" s="5"/>
      <c r="S839" s="5"/>
      <c r="T839" s="5"/>
      <c r="U839" s="5"/>
      <c r="V839" s="82"/>
    </row>
    <row r="840" customFormat="false" ht="13.5" hidden="false" customHeight="true" outlineLevel="0" collapsed="false">
      <c r="A840" s="68"/>
      <c r="B840" s="69"/>
      <c r="C840" s="5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N842" s="4"/>
      <c r="O842" s="4"/>
      <c r="P842" s="4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5" t="s">
        <v>548</v>
      </c>
      <c r="D843" s="86"/>
      <c r="E843" s="81"/>
      <c r="F843" s="5"/>
      <c r="G843" s="5"/>
      <c r="H843" s="5"/>
      <c r="I843" s="5"/>
      <c r="J843" s="5"/>
      <c r="K843" s="5"/>
      <c r="L843" s="5"/>
      <c r="M843" s="5"/>
      <c r="N843" s="4"/>
      <c r="O843" s="4"/>
      <c r="P843" s="4"/>
      <c r="Q843" s="5"/>
      <c r="R843" s="5"/>
      <c r="S843" s="5"/>
      <c r="T843" s="5"/>
      <c r="U843" s="5"/>
      <c r="V843" s="82"/>
    </row>
    <row r="844" customFormat="false" ht="13.5" hidden="false" customHeight="true" outlineLevel="0" collapsed="false">
      <c r="A844" s="68"/>
      <c r="B844" s="69"/>
      <c r="C844" s="5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N846" s="4"/>
      <c r="O846" s="4"/>
      <c r="P846" s="4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5" t="s">
        <v>548</v>
      </c>
      <c r="D847" s="86"/>
      <c r="E847" s="81"/>
      <c r="F847" s="5"/>
      <c r="G847" s="5"/>
      <c r="H847" s="5"/>
      <c r="I847" s="5"/>
      <c r="J847" s="5"/>
      <c r="K847" s="5"/>
      <c r="L847" s="5"/>
      <c r="M847" s="5"/>
      <c r="N847" s="4"/>
      <c r="O847" s="4"/>
      <c r="P847" s="4"/>
      <c r="Q847" s="5"/>
      <c r="R847" s="5"/>
      <c r="S847" s="5"/>
      <c r="T847" s="5"/>
      <c r="U847" s="5"/>
      <c r="V847" s="82"/>
    </row>
    <row r="848" customFormat="false" ht="13.5" hidden="false" customHeight="true" outlineLevel="0" collapsed="false">
      <c r="A848" s="68"/>
      <c r="B848" s="69"/>
      <c r="C848" s="5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N850" s="4"/>
      <c r="O850" s="4"/>
      <c r="P850" s="4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5" t="s">
        <v>548</v>
      </c>
      <c r="D851" s="86"/>
      <c r="E851" s="81"/>
      <c r="F851" s="5"/>
      <c r="G851" s="5"/>
      <c r="H851" s="5"/>
      <c r="I851" s="5"/>
      <c r="J851" s="5"/>
      <c r="K851" s="5"/>
      <c r="L851" s="5"/>
      <c r="M851" s="5"/>
      <c r="N851" s="4"/>
      <c r="O851" s="4"/>
      <c r="P851" s="4"/>
      <c r="Q851" s="5"/>
      <c r="R851" s="5"/>
      <c r="S851" s="5"/>
      <c r="T851" s="5"/>
      <c r="U851" s="5"/>
      <c r="V851" s="82"/>
    </row>
    <row r="852" customFormat="false" ht="13.5" hidden="false" customHeight="true" outlineLevel="0" collapsed="false">
      <c r="A852" s="68"/>
      <c r="B852" s="69"/>
      <c r="C852" s="5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N854" s="4"/>
      <c r="O854" s="4"/>
      <c r="P854" s="4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5" t="s">
        <v>548</v>
      </c>
      <c r="D855" s="86"/>
      <c r="E855" s="81"/>
      <c r="F855" s="5"/>
      <c r="G855" s="5"/>
      <c r="H855" s="5"/>
      <c r="I855" s="5"/>
      <c r="J855" s="5"/>
      <c r="K855" s="5"/>
      <c r="L855" s="5"/>
      <c r="M855" s="5"/>
      <c r="N855" s="4"/>
      <c r="O855" s="4"/>
      <c r="P855" s="4"/>
      <c r="Q855" s="5"/>
      <c r="R855" s="5"/>
      <c r="S855" s="5"/>
      <c r="T855" s="5"/>
      <c r="U855" s="5"/>
      <c r="V855" s="82"/>
    </row>
    <row r="856" customFormat="false" ht="13.5" hidden="false" customHeight="true" outlineLevel="0" collapsed="false">
      <c r="A856" s="68"/>
      <c r="B856" s="69"/>
      <c r="C856" s="5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N858" s="4"/>
      <c r="O858" s="4"/>
      <c r="P858" s="4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5" t="s">
        <v>548</v>
      </c>
      <c r="D859" s="86"/>
      <c r="E859" s="81"/>
      <c r="F859" s="5"/>
      <c r="G859" s="5"/>
      <c r="H859" s="5"/>
      <c r="I859" s="5"/>
      <c r="J859" s="5"/>
      <c r="K859" s="5"/>
      <c r="L859" s="5"/>
      <c r="M859" s="5"/>
      <c r="N859" s="4"/>
      <c r="O859" s="4"/>
      <c r="P859" s="4"/>
      <c r="Q859" s="5"/>
      <c r="R859" s="5"/>
      <c r="S859" s="5"/>
      <c r="T859" s="5"/>
      <c r="U859" s="5"/>
      <c r="V859" s="82"/>
    </row>
    <row r="860" customFormat="false" ht="13.5" hidden="false" customHeight="true" outlineLevel="0" collapsed="false">
      <c r="A860" s="68"/>
      <c r="B860" s="69"/>
      <c r="C860" s="5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N862" s="4"/>
      <c r="O862" s="4"/>
      <c r="P862" s="4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5" t="s">
        <v>548</v>
      </c>
      <c r="D863" s="86"/>
      <c r="E863" s="81"/>
      <c r="F863" s="5"/>
      <c r="G863" s="5"/>
      <c r="H863" s="5"/>
      <c r="I863" s="5"/>
      <c r="J863" s="5"/>
      <c r="K863" s="5"/>
      <c r="L863" s="5"/>
      <c r="M863" s="5"/>
      <c r="N863" s="4"/>
      <c r="O863" s="4"/>
      <c r="P863" s="4"/>
      <c r="Q863" s="5"/>
      <c r="R863" s="5"/>
      <c r="S863" s="5"/>
      <c r="T863" s="5"/>
      <c r="U863" s="5"/>
      <c r="V863" s="82"/>
    </row>
    <row r="864" customFormat="false" ht="13.5" hidden="false" customHeight="true" outlineLevel="0" collapsed="false">
      <c r="A864" s="68"/>
      <c r="B864" s="69"/>
      <c r="C864" s="5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N866" s="4"/>
      <c r="O866" s="4"/>
      <c r="P866" s="4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5" t="s">
        <v>548</v>
      </c>
      <c r="D867" s="86"/>
      <c r="E867" s="81"/>
      <c r="F867" s="5"/>
      <c r="G867" s="5"/>
      <c r="H867" s="5"/>
      <c r="I867" s="5"/>
      <c r="J867" s="5"/>
      <c r="K867" s="5"/>
      <c r="L867" s="5"/>
      <c r="M867" s="5"/>
      <c r="N867" s="4"/>
      <c r="O867" s="4"/>
      <c r="P867" s="4"/>
      <c r="Q867" s="5"/>
      <c r="R867" s="5"/>
      <c r="S867" s="5"/>
      <c r="T867" s="5"/>
      <c r="U867" s="5"/>
      <c r="V867" s="82"/>
    </row>
    <row r="868" customFormat="false" ht="13.5" hidden="false" customHeight="true" outlineLevel="0" collapsed="false">
      <c r="A868" s="68"/>
      <c r="B868" s="69"/>
      <c r="C868" s="5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N870" s="4"/>
      <c r="O870" s="4"/>
      <c r="P870" s="4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5" t="s">
        <v>548</v>
      </c>
      <c r="D871" s="86"/>
      <c r="E871" s="81"/>
      <c r="F871" s="5"/>
      <c r="G871" s="5"/>
      <c r="H871" s="5"/>
      <c r="I871" s="5"/>
      <c r="J871" s="5"/>
      <c r="K871" s="5"/>
      <c r="L871" s="5"/>
      <c r="M871" s="5"/>
      <c r="N871" s="4"/>
      <c r="O871" s="4"/>
      <c r="P871" s="4"/>
      <c r="Q871" s="5"/>
      <c r="R871" s="5"/>
      <c r="S871" s="5"/>
      <c r="T871" s="5"/>
      <c r="U871" s="5"/>
      <c r="V871" s="82"/>
    </row>
    <row r="872" customFormat="false" ht="13.5" hidden="false" customHeight="true" outlineLevel="0" collapsed="false">
      <c r="A872" s="68"/>
      <c r="B872" s="69"/>
      <c r="C872" s="5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N874" s="4"/>
      <c r="O874" s="4"/>
      <c r="P874" s="4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5" t="s">
        <v>548</v>
      </c>
      <c r="D875" s="86"/>
      <c r="E875" s="81"/>
      <c r="F875" s="5"/>
      <c r="G875" s="5"/>
      <c r="H875" s="5"/>
      <c r="I875" s="5"/>
      <c r="J875" s="5"/>
      <c r="K875" s="5"/>
      <c r="L875" s="5"/>
      <c r="M875" s="5"/>
      <c r="N875" s="4"/>
      <c r="O875" s="4"/>
      <c r="P875" s="4"/>
      <c r="Q875" s="5"/>
      <c r="R875" s="5"/>
      <c r="S875" s="5"/>
      <c r="T875" s="5"/>
      <c r="U875" s="5"/>
      <c r="V875" s="82"/>
    </row>
    <row r="876" customFormat="false" ht="13.5" hidden="false" customHeight="true" outlineLevel="0" collapsed="false">
      <c r="A876" s="68"/>
      <c r="B876" s="69"/>
      <c r="C876" s="5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N878" s="4"/>
      <c r="O878" s="4"/>
      <c r="P878" s="4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5" t="s">
        <v>548</v>
      </c>
      <c r="D879" s="86"/>
      <c r="E879" s="81"/>
      <c r="F879" s="5"/>
      <c r="G879" s="5"/>
      <c r="H879" s="5"/>
      <c r="I879" s="5"/>
      <c r="J879" s="5"/>
      <c r="K879" s="5"/>
      <c r="L879" s="5"/>
      <c r="M879" s="5"/>
      <c r="N879" s="4"/>
      <c r="O879" s="4"/>
      <c r="P879" s="4"/>
      <c r="Q879" s="5"/>
      <c r="R879" s="5"/>
      <c r="S879" s="5"/>
      <c r="T879" s="5"/>
      <c r="U879" s="5"/>
      <c r="V879" s="82"/>
    </row>
    <row r="880" customFormat="false" ht="13.5" hidden="false" customHeight="true" outlineLevel="0" collapsed="false">
      <c r="A880" s="68"/>
      <c r="B880" s="69"/>
      <c r="C880" s="5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N882" s="4"/>
      <c r="O882" s="4"/>
      <c r="P882" s="4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5" t="s">
        <v>548</v>
      </c>
      <c r="D883" s="86"/>
      <c r="E883" s="81"/>
      <c r="F883" s="5"/>
      <c r="G883" s="5"/>
      <c r="H883" s="5"/>
      <c r="I883" s="5"/>
      <c r="J883" s="5"/>
      <c r="K883" s="5"/>
      <c r="L883" s="5"/>
      <c r="M883" s="5"/>
      <c r="N883" s="4"/>
      <c r="O883" s="4"/>
      <c r="P883" s="4"/>
      <c r="Q883" s="5"/>
      <c r="R883" s="5"/>
      <c r="S883" s="5"/>
      <c r="T883" s="5"/>
      <c r="U883" s="5"/>
      <c r="V883" s="82"/>
    </row>
    <row r="884" customFormat="false" ht="13.5" hidden="false" customHeight="true" outlineLevel="0" collapsed="false">
      <c r="A884" s="68"/>
      <c r="B884" s="69"/>
      <c r="C884" s="5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N886" s="4"/>
      <c r="O886" s="4"/>
      <c r="P886" s="4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5" t="s">
        <v>548</v>
      </c>
      <c r="D887" s="86"/>
      <c r="E887" s="81"/>
      <c r="F887" s="5"/>
      <c r="G887" s="5"/>
      <c r="H887" s="5"/>
      <c r="I887" s="5"/>
      <c r="J887" s="5"/>
      <c r="K887" s="5"/>
      <c r="L887" s="5"/>
      <c r="M887" s="5"/>
      <c r="N887" s="4"/>
      <c r="O887" s="4"/>
      <c r="P887" s="4"/>
      <c r="Q887" s="5"/>
      <c r="R887" s="5"/>
      <c r="S887" s="5"/>
      <c r="T887" s="5"/>
      <c r="U887" s="5"/>
      <c r="V887" s="82"/>
    </row>
    <row r="888" customFormat="false" ht="13.5" hidden="false" customHeight="true" outlineLevel="0" collapsed="false">
      <c r="A888" s="68"/>
      <c r="B888" s="69"/>
      <c r="C888" s="5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N890" s="4"/>
      <c r="O890" s="4"/>
      <c r="P890" s="4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5" t="s">
        <v>548</v>
      </c>
      <c r="D891" s="86"/>
      <c r="E891" s="81"/>
      <c r="F891" s="5"/>
      <c r="G891" s="5"/>
      <c r="H891" s="5"/>
      <c r="I891" s="5"/>
      <c r="J891" s="5"/>
      <c r="K891" s="5"/>
      <c r="L891" s="5"/>
      <c r="M891" s="5"/>
      <c r="N891" s="4"/>
      <c r="O891" s="4"/>
      <c r="P891" s="4"/>
      <c r="Q891" s="5"/>
      <c r="R891" s="5"/>
      <c r="S891" s="5"/>
      <c r="T891" s="5"/>
      <c r="U891" s="5"/>
      <c r="V891" s="82"/>
    </row>
    <row r="892" customFormat="false" ht="13.5" hidden="false" customHeight="true" outlineLevel="0" collapsed="false">
      <c r="A892" s="68"/>
      <c r="B892" s="69"/>
      <c r="C892" s="5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N894" s="4"/>
      <c r="O894" s="4"/>
      <c r="P894" s="4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5" t="s">
        <v>548</v>
      </c>
      <c r="D895" s="86"/>
      <c r="E895" s="81"/>
      <c r="F895" s="5"/>
      <c r="G895" s="5"/>
      <c r="H895" s="5"/>
      <c r="I895" s="5"/>
      <c r="J895" s="5"/>
      <c r="K895" s="5"/>
      <c r="L895" s="5"/>
      <c r="M895" s="5"/>
      <c r="N895" s="4"/>
      <c r="O895" s="4"/>
      <c r="P895" s="4"/>
      <c r="Q895" s="5"/>
      <c r="R895" s="5"/>
      <c r="S895" s="5"/>
      <c r="T895" s="5"/>
      <c r="U895" s="5"/>
      <c r="V895" s="82"/>
    </row>
    <row r="896" customFormat="false" ht="13.5" hidden="false" customHeight="true" outlineLevel="0" collapsed="false">
      <c r="A896" s="68"/>
      <c r="B896" s="69"/>
      <c r="C896" s="5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N898" s="4"/>
      <c r="O898" s="4"/>
      <c r="P898" s="4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5" t="s">
        <v>548</v>
      </c>
      <c r="D899" s="86"/>
      <c r="E899" s="81"/>
      <c r="F899" s="5"/>
      <c r="G899" s="5"/>
      <c r="H899" s="5"/>
      <c r="I899" s="5"/>
      <c r="J899" s="5"/>
      <c r="K899" s="5"/>
      <c r="L899" s="5"/>
      <c r="M899" s="5"/>
      <c r="N899" s="4"/>
      <c r="O899" s="4"/>
      <c r="P899" s="4"/>
      <c r="Q899" s="5"/>
      <c r="R899" s="5"/>
      <c r="S899" s="5"/>
      <c r="T899" s="5"/>
      <c r="U899" s="5"/>
      <c r="V899" s="82"/>
    </row>
    <row r="900" customFormat="false" ht="13.5" hidden="false" customHeight="true" outlineLevel="0" collapsed="false">
      <c r="A900" s="68"/>
      <c r="B900" s="69"/>
      <c r="C900" s="5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N902" s="4"/>
      <c r="O902" s="4"/>
      <c r="P902" s="4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5" t="s">
        <v>548</v>
      </c>
      <c r="D903" s="86"/>
      <c r="E903" s="81"/>
      <c r="F903" s="5"/>
      <c r="G903" s="5"/>
      <c r="H903" s="5"/>
      <c r="I903" s="5"/>
      <c r="J903" s="5"/>
      <c r="K903" s="5"/>
      <c r="L903" s="5"/>
      <c r="M903" s="5"/>
      <c r="N903" s="4"/>
      <c r="O903" s="4"/>
      <c r="P903" s="4"/>
      <c r="Q903" s="5"/>
      <c r="R903" s="5"/>
      <c r="S903" s="5"/>
      <c r="T903" s="5"/>
      <c r="U903" s="5"/>
      <c r="V903" s="82"/>
    </row>
    <row r="904" customFormat="false" ht="13.5" hidden="false" customHeight="true" outlineLevel="0" collapsed="false">
      <c r="A904" s="68"/>
      <c r="B904" s="69"/>
      <c r="C904" s="5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N906" s="4"/>
      <c r="O906" s="4"/>
      <c r="P906" s="4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5" t="s">
        <v>548</v>
      </c>
      <c r="D907" s="86"/>
      <c r="E907" s="81"/>
      <c r="F907" s="5"/>
      <c r="G907" s="5"/>
      <c r="H907" s="5"/>
      <c r="I907" s="5"/>
      <c r="J907" s="5"/>
      <c r="K907" s="5"/>
      <c r="L907" s="5"/>
      <c r="M907" s="5"/>
      <c r="N907" s="4"/>
      <c r="O907" s="4"/>
      <c r="P907" s="4"/>
      <c r="Q907" s="5"/>
      <c r="R907" s="5"/>
      <c r="S907" s="5"/>
      <c r="T907" s="5"/>
      <c r="U907" s="5"/>
      <c r="V907" s="82"/>
    </row>
    <row r="908" customFormat="false" ht="13.5" hidden="false" customHeight="true" outlineLevel="0" collapsed="false">
      <c r="A908" s="68"/>
      <c r="B908" s="69"/>
      <c r="C908" s="5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562</v>
      </c>
      <c r="D910" s="71"/>
      <c r="E910" s="81"/>
      <c r="F910" s="70"/>
      <c r="G910" s="70"/>
      <c r="H910" s="70"/>
      <c r="I910" s="70"/>
      <c r="J910" s="70"/>
      <c r="K910" s="70"/>
      <c r="L910" s="70"/>
      <c r="M910" s="70"/>
      <c r="N910" s="4"/>
      <c r="O910" s="4"/>
      <c r="P910" s="4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5" t="s">
        <v>548</v>
      </c>
      <c r="D911" s="71"/>
      <c r="E911" s="71"/>
      <c r="F911" s="5"/>
      <c r="G911" s="5"/>
      <c r="H911" s="5"/>
      <c r="I911" s="5"/>
      <c r="J911" s="5"/>
      <c r="K911" s="5"/>
      <c r="L911" s="5"/>
      <c r="M911" s="5"/>
      <c r="N911" s="4"/>
      <c r="O911" s="4"/>
      <c r="P911" s="4"/>
      <c r="Q911" s="5"/>
      <c r="R911" s="5"/>
      <c r="S911" s="5"/>
      <c r="T911" s="5"/>
      <c r="U911" s="5"/>
      <c r="V911" s="82"/>
    </row>
    <row r="912" customFormat="false" ht="13.5" hidden="false" customHeight="true" outlineLevel="0" collapsed="false">
      <c r="A912" s="68"/>
      <c r="B912" s="69"/>
      <c r="C912" s="5" t="s">
        <v>549</v>
      </c>
      <c r="D912" s="71"/>
      <c r="E912" s="7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71"/>
      <c r="E913" s="7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562</v>
      </c>
      <c r="D914" s="71" t="n">
        <v>45771</v>
      </c>
      <c r="E914" s="81" t="s">
        <v>559</v>
      </c>
      <c r="F914" s="70" t="n">
        <v>21360</v>
      </c>
      <c r="G914" s="70" t="n">
        <v>4996</v>
      </c>
      <c r="H914" s="70" t="n">
        <v>4495</v>
      </c>
      <c r="I914" s="70" t="n">
        <v>6492</v>
      </c>
      <c r="J914" s="70" t="n">
        <v>5377</v>
      </c>
      <c r="K914" s="96" t="n">
        <v>1342</v>
      </c>
      <c r="L914" s="96" t="n">
        <v>3654</v>
      </c>
      <c r="M914" s="96" t="n">
        <v>0</v>
      </c>
      <c r="N914" s="96" t="n">
        <v>290</v>
      </c>
      <c r="O914" s="96" t="n">
        <v>3741</v>
      </c>
      <c r="P914" s="96" t="n">
        <v>464</v>
      </c>
      <c r="Q914" s="96" t="n">
        <v>2389</v>
      </c>
      <c r="R914" s="96" t="n">
        <v>4103</v>
      </c>
      <c r="S914" s="96" t="n">
        <v>0</v>
      </c>
      <c r="T914" s="96" t="n">
        <v>318</v>
      </c>
      <c r="U914" s="96" t="n">
        <v>3907</v>
      </c>
      <c r="V914" s="96" t="n">
        <v>1152</v>
      </c>
    </row>
    <row r="915" customFormat="false" ht="13.5" hidden="false" customHeight="true" outlineLevel="0" collapsed="false">
      <c r="A915" s="68"/>
      <c r="B915" s="69"/>
      <c r="C915" s="5" t="s">
        <v>548</v>
      </c>
      <c r="D915" s="71"/>
      <c r="E915" s="71"/>
      <c r="F915" s="5" t="n">
        <v>19511</v>
      </c>
      <c r="G915" s="5" t="n">
        <v>4171</v>
      </c>
      <c r="H915" s="5" t="n">
        <v>3456</v>
      </c>
      <c r="I915" s="5" t="n">
        <v>6515</v>
      </c>
      <c r="J915" s="5" t="n">
        <v>5369</v>
      </c>
      <c r="K915" s="97" t="n">
        <v>1013</v>
      </c>
      <c r="L915" s="97" t="n">
        <v>3158</v>
      </c>
      <c r="M915" s="59" t="n">
        <f aca="false">SUM(M911:M914)</f>
        <v>0</v>
      </c>
      <c r="N915" s="97" t="n">
        <v>260</v>
      </c>
      <c r="O915" s="97" t="n">
        <v>2733</v>
      </c>
      <c r="P915" s="97" t="n">
        <v>463</v>
      </c>
      <c r="Q915" s="97" t="n">
        <v>2295</v>
      </c>
      <c r="R915" s="97" t="n">
        <v>4220</v>
      </c>
      <c r="S915" s="59" t="n">
        <f aca="false">SUM(S911:S914)</f>
        <v>0</v>
      </c>
      <c r="T915" s="97" t="n">
        <v>338</v>
      </c>
      <c r="U915" s="97" t="n">
        <v>3904</v>
      </c>
      <c r="V915" s="97" t="n">
        <v>1127</v>
      </c>
    </row>
    <row r="916" customFormat="false" ht="13.5" hidden="false" customHeight="true" outlineLevel="0" collapsed="false">
      <c r="A916" s="68"/>
      <c r="B916" s="69"/>
      <c r="C916" s="5" t="s">
        <v>549</v>
      </c>
      <c r="D916" s="71"/>
      <c r="E916" s="71"/>
      <c r="F916" s="73" t="n">
        <f aca="false">IFERROR((F915-F914)/F914,"")</f>
        <v>-0.086563670411985</v>
      </c>
      <c r="G916" s="73" t="n">
        <f aca="false">IFERROR((G915-G914)/G914,"")</f>
        <v>-0.165132105684548</v>
      </c>
      <c r="H916" s="73" t="n">
        <f aca="false">IFERROR((H915-H914)/H914,"")</f>
        <v>-0.231145717463849</v>
      </c>
      <c r="I916" s="73" t="n">
        <f aca="false">IFERROR((I915-I914)/I914,"")</f>
        <v>0.00354282193468885</v>
      </c>
      <c r="J916" s="73" t="n">
        <f aca="false">IFERROR((J915-J914)/J914,"")</f>
        <v>-0.00148781848614469</v>
      </c>
      <c r="K916" s="73" t="n">
        <f aca="false">IFERROR((K915-K914)/K914,"")</f>
        <v>-0.245156482861401</v>
      </c>
      <c r="L916" s="73" t="n">
        <f aca="false">IFERROR((L915-L914)/L914,"")</f>
        <v>-0.135741652983032</v>
      </c>
      <c r="M916" s="73" t="str">
        <f aca="false">IFERROR((M915-M914)/M914,"")</f>
        <v/>
      </c>
      <c r="N916" s="39" t="n">
        <f aca="false">IFERROR((N915-N914)/N914,"")</f>
        <v>-0.103448275862069</v>
      </c>
      <c r="O916" s="39" t="n">
        <f aca="false">IFERROR((O915-O914)/O914,"")</f>
        <v>-0.269446672012831</v>
      </c>
      <c r="P916" s="39" t="n">
        <f aca="false">IFERROR((P915-P914)/P914,"")</f>
        <v>-0.0021551724137931</v>
      </c>
      <c r="Q916" s="73" t="n">
        <f aca="false">IFERROR((Q915-Q914)/Q914,"")</f>
        <v>-0.0393470071159481</v>
      </c>
      <c r="R916" s="73" t="n">
        <f aca="false">IFERROR((R915-R914)/R914,"")</f>
        <v>0.0285157202047282</v>
      </c>
      <c r="S916" s="73" t="str">
        <f aca="false">IFERROR((S915-S914)/S914,"")</f>
        <v/>
      </c>
      <c r="T916" s="73" t="n">
        <f aca="false">IFERROR((T915-T914)/T914,"")</f>
        <v>0.0628930817610063</v>
      </c>
      <c r="U916" s="73" t="n">
        <f aca="false">IFERROR((U915-U914)/U914,"")</f>
        <v>-0.000767852572306117</v>
      </c>
      <c r="V916" s="74" t="n">
        <f aca="false">IFERROR((V915-V914)/V914,"")</f>
        <v>-0.0217013888888889</v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71"/>
      <c r="E917" s="71"/>
      <c r="F917" s="76" t="n">
        <f aca="false">IFERROR(SQRT(2*(F915-F914)^2/(F915+F914)),"")</f>
        <v>12.9343401247067</v>
      </c>
      <c r="G917" s="76" t="n">
        <f aca="false">IFERROR(SQRT(2*(G915-G914)^2/(G915+G914)),"")</f>
        <v>12.1858360483127</v>
      </c>
      <c r="H917" s="76" t="n">
        <f aca="false">IFERROR(SQRT(2*(H915-H914)^2/(H915+H914)),"")</f>
        <v>16.4785755954096</v>
      </c>
      <c r="I917" s="76" t="n">
        <f aca="false">IFERROR(SQRT(2*(I915-I914)^2/(I915+I914)),"")</f>
        <v>0.285203114435015</v>
      </c>
      <c r="J917" s="76" t="n">
        <f aca="false">IFERROR(SQRT(2*(J915-J914)^2/(J915+J914)),"")</f>
        <v>0.109139401209341</v>
      </c>
      <c r="K917" s="76" t="n">
        <f aca="false">IFERROR(SQRT(2*(K915-K914)^2/(K915+K914)),"")</f>
        <v>9.58772215575113</v>
      </c>
      <c r="L917" s="76" t="n">
        <f aca="false">IFERROR(SQRT(2*(L915-L914)^2/(L915+L914)),"")</f>
        <v>8.49883415720702</v>
      </c>
      <c r="M917" s="76" t="str">
        <f aca="false">IFERROR(SQRT(2*(M915-M914)^2/(M915+M914)),"")</f>
        <v/>
      </c>
      <c r="N917" s="83" t="n">
        <f aca="false">IFERROR(SQRT(2*(N915-N914)^2/(N915+N914)),"")</f>
        <v>1.80906806746658</v>
      </c>
      <c r="O917" s="83" t="n">
        <f aca="false">IFERROR(SQRT(2*(O915-O914)^2/(O915+O914)),"")</f>
        <v>17.7169590923782</v>
      </c>
      <c r="P917" s="83" t="n">
        <f aca="false">IFERROR(SQRT(2*(P915-P914)^2/(P915+P914)),"")</f>
        <v>0.0464488676194412</v>
      </c>
      <c r="Q917" s="76" t="n">
        <f aca="false">IFERROR(SQRT(2*(Q915-Q914)^2/(Q915+Q914)),"")</f>
        <v>1.94238094186321</v>
      </c>
      <c r="R917" s="76" t="n">
        <f aca="false">IFERROR(SQRT(2*(R915-R914)^2/(R915+R914)),"")</f>
        <v>1.81368103707385</v>
      </c>
      <c r="S917" s="76" t="str">
        <f aca="false">IFERROR(SQRT(2*(S915-S914)^2/(S915+S914)),"")</f>
        <v/>
      </c>
      <c r="T917" s="76" t="n">
        <f aca="false">IFERROR(SQRT(2*(T915-T914)^2/(T915+T914)),"")</f>
        <v>1.10431526074847</v>
      </c>
      <c r="U917" s="76" t="n">
        <f aca="false">IFERROR(SQRT(2*(U915-U914)^2/(U915+U914)),"")</f>
        <v>0.0480046086636582</v>
      </c>
      <c r="V917" s="78" t="n">
        <f aca="false">IFERROR(SQRT(2*(V915-V914)^2/(V915+V914)),"")</f>
        <v>0.740598526968769</v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N918" s="4"/>
      <c r="O918" s="4"/>
      <c r="P918" s="4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5" t="s">
        <v>548</v>
      </c>
      <c r="D919" s="86"/>
      <c r="E919" s="81"/>
      <c r="F919" s="5"/>
      <c r="G919" s="5"/>
      <c r="H919" s="5"/>
      <c r="I919" s="5"/>
      <c r="J919" s="5"/>
      <c r="K919" s="5"/>
      <c r="L919" s="5"/>
      <c r="M919" s="5"/>
      <c r="N919" s="4"/>
      <c r="O919" s="4"/>
      <c r="P919" s="4"/>
      <c r="Q919" s="5"/>
      <c r="R919" s="5"/>
      <c r="S919" s="5"/>
      <c r="T919" s="5"/>
      <c r="U919" s="5"/>
      <c r="V919" s="82"/>
    </row>
    <row r="920" customFormat="false" ht="13.5" hidden="false" customHeight="true" outlineLevel="0" collapsed="false">
      <c r="A920" s="68"/>
      <c r="B920" s="69"/>
      <c r="C920" s="5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N922" s="4"/>
      <c r="O922" s="4"/>
      <c r="P922" s="4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5" t="s">
        <v>548</v>
      </c>
      <c r="D923" s="86"/>
      <c r="E923" s="81"/>
      <c r="F923" s="5"/>
      <c r="G923" s="5"/>
      <c r="H923" s="5"/>
      <c r="I923" s="5"/>
      <c r="J923" s="5"/>
      <c r="K923" s="5"/>
      <c r="L923" s="5"/>
      <c r="M923" s="5"/>
      <c r="N923" s="4"/>
      <c r="O923" s="4"/>
      <c r="P923" s="4"/>
      <c r="Q923" s="5"/>
      <c r="R923" s="5"/>
      <c r="S923" s="5"/>
      <c r="T923" s="5"/>
      <c r="U923" s="5"/>
      <c r="V923" s="82"/>
    </row>
    <row r="924" customFormat="false" ht="13.5" hidden="false" customHeight="true" outlineLevel="0" collapsed="false">
      <c r="A924" s="68"/>
      <c r="B924" s="69"/>
      <c r="C924" s="5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N926" s="4"/>
      <c r="O926" s="4"/>
      <c r="P926" s="4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5" t="s">
        <v>548</v>
      </c>
      <c r="D927" s="86"/>
      <c r="E927" s="81"/>
      <c r="F927" s="5"/>
      <c r="G927" s="5"/>
      <c r="H927" s="5"/>
      <c r="I927" s="5"/>
      <c r="J927" s="5"/>
      <c r="K927" s="5"/>
      <c r="L927" s="5"/>
      <c r="M927" s="5"/>
      <c r="N927" s="4"/>
      <c r="O927" s="4"/>
      <c r="P927" s="4"/>
      <c r="Q927" s="5"/>
      <c r="R927" s="5"/>
      <c r="S927" s="5"/>
      <c r="T927" s="5"/>
      <c r="U927" s="5"/>
      <c r="V927" s="82"/>
    </row>
    <row r="928" customFormat="false" ht="13.5" hidden="false" customHeight="true" outlineLevel="0" collapsed="false">
      <c r="A928" s="68"/>
      <c r="B928" s="69"/>
      <c r="C928" s="5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N930" s="4"/>
      <c r="O930" s="4"/>
      <c r="P930" s="4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5" t="s">
        <v>548</v>
      </c>
      <c r="D931" s="86"/>
      <c r="E931" s="81"/>
      <c r="F931" s="5"/>
      <c r="G931" s="5"/>
      <c r="H931" s="5"/>
      <c r="I931" s="5"/>
      <c r="J931" s="5"/>
      <c r="K931" s="5"/>
      <c r="L931" s="5"/>
      <c r="M931" s="5"/>
      <c r="N931" s="4"/>
      <c r="O931" s="4"/>
      <c r="P931" s="4"/>
      <c r="Q931" s="5"/>
      <c r="R931" s="5"/>
      <c r="S931" s="5"/>
      <c r="T931" s="5"/>
      <c r="U931" s="5"/>
      <c r="V931" s="82"/>
    </row>
    <row r="932" customFormat="false" ht="13.5" hidden="false" customHeight="true" outlineLevel="0" collapsed="false">
      <c r="A932" s="68"/>
      <c r="B932" s="69"/>
      <c r="C932" s="5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N934" s="4"/>
      <c r="O934" s="4"/>
      <c r="P934" s="4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5" t="s">
        <v>548</v>
      </c>
      <c r="D935" s="86"/>
      <c r="E935" s="81"/>
      <c r="F935" s="5"/>
      <c r="G935" s="5"/>
      <c r="H935" s="5"/>
      <c r="I935" s="5"/>
      <c r="J935" s="5"/>
      <c r="K935" s="5"/>
      <c r="L935" s="5"/>
      <c r="M935" s="5"/>
      <c r="N935" s="4"/>
      <c r="O935" s="4"/>
      <c r="P935" s="4"/>
      <c r="Q935" s="5"/>
      <c r="R935" s="5"/>
      <c r="S935" s="5"/>
      <c r="T935" s="5"/>
      <c r="U935" s="5"/>
      <c r="V935" s="82"/>
    </row>
    <row r="936" customFormat="false" ht="13.5" hidden="false" customHeight="true" outlineLevel="0" collapsed="false">
      <c r="A936" s="68"/>
      <c r="B936" s="69"/>
      <c r="C936" s="5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N938" s="4"/>
      <c r="O938" s="4"/>
      <c r="P938" s="4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5" t="s">
        <v>548</v>
      </c>
      <c r="D939" s="86"/>
      <c r="E939" s="81"/>
      <c r="F939" s="5"/>
      <c r="G939" s="5"/>
      <c r="H939" s="5"/>
      <c r="I939" s="5"/>
      <c r="J939" s="5"/>
      <c r="K939" s="5"/>
      <c r="L939" s="5"/>
      <c r="M939" s="5"/>
      <c r="N939" s="4"/>
      <c r="O939" s="4"/>
      <c r="P939" s="4"/>
      <c r="Q939" s="5"/>
      <c r="R939" s="5"/>
      <c r="S939" s="5"/>
      <c r="T939" s="5"/>
      <c r="U939" s="5"/>
      <c r="V939" s="82"/>
    </row>
    <row r="940" customFormat="false" ht="13.5" hidden="false" customHeight="true" outlineLevel="0" collapsed="false">
      <c r="A940" s="68"/>
      <c r="B940" s="69"/>
      <c r="C940" s="5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N942" s="4"/>
      <c r="O942" s="4"/>
      <c r="P942" s="4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</row>
    <row r="944" customFormat="false" ht="13.5" hidden="false" customHeight="true" outlineLevel="0" collapsed="false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</row>
    <row r="945" customFormat="false" ht="13.5" hidden="false" customHeight="true" outlineLevel="0" collapsed="false"/>
  </sheetData>
  <mergeCells count="810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D198:D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D266:D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D386:D389"/>
    <mergeCell ref="E386:E389"/>
    <mergeCell ref="A390:A393"/>
    <mergeCell ref="B390:B393"/>
    <mergeCell ref="D390:D393"/>
    <mergeCell ref="E390:E393"/>
    <mergeCell ref="A394:A397"/>
    <mergeCell ref="B394:B397"/>
    <mergeCell ref="E394:E397"/>
    <mergeCell ref="A398:A401"/>
    <mergeCell ref="B398:B401"/>
    <mergeCell ref="D398:D401"/>
    <mergeCell ref="E398:E401"/>
    <mergeCell ref="A402:A405"/>
    <mergeCell ref="B402:B405"/>
    <mergeCell ref="D402:D405"/>
    <mergeCell ref="E402:E405"/>
    <mergeCell ref="A406:A409"/>
    <mergeCell ref="B406:B409"/>
    <mergeCell ref="D406:D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D438:D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D482:D485"/>
    <mergeCell ref="E482:E485"/>
    <mergeCell ref="A486:A489"/>
    <mergeCell ref="B486:B489"/>
    <mergeCell ref="D486:D489"/>
    <mergeCell ref="E486:E489"/>
    <mergeCell ref="A490:A493"/>
    <mergeCell ref="B490:B493"/>
    <mergeCell ref="D490:D493"/>
    <mergeCell ref="E490:E493"/>
    <mergeCell ref="A494:A497"/>
    <mergeCell ref="B494:B497"/>
    <mergeCell ref="E494:E497"/>
    <mergeCell ref="A498:A501"/>
    <mergeCell ref="B498:B501"/>
    <mergeCell ref="D498:D501"/>
    <mergeCell ref="E498:E501"/>
    <mergeCell ref="A502:A505"/>
    <mergeCell ref="B502:B505"/>
    <mergeCell ref="D502:D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D518:D521"/>
    <mergeCell ref="E518:E521"/>
    <mergeCell ref="A522:A525"/>
    <mergeCell ref="B522:B525"/>
    <mergeCell ref="D522:D525"/>
    <mergeCell ref="E522:E525"/>
    <mergeCell ref="A526:A529"/>
    <mergeCell ref="B526:B529"/>
    <mergeCell ref="D526:D529"/>
    <mergeCell ref="E526:E529"/>
    <mergeCell ref="A530:A533"/>
    <mergeCell ref="B530:B533"/>
    <mergeCell ref="D530:D533"/>
    <mergeCell ref="E530:E533"/>
    <mergeCell ref="A534:A537"/>
    <mergeCell ref="B534:B537"/>
    <mergeCell ref="D534:D537"/>
    <mergeCell ref="E534:E537"/>
    <mergeCell ref="A538:A541"/>
    <mergeCell ref="B538:B541"/>
    <mergeCell ref="E538:E541"/>
    <mergeCell ref="A542:A545"/>
    <mergeCell ref="B542:B545"/>
    <mergeCell ref="D542:D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D626:D629"/>
    <mergeCell ref="E626:E629"/>
    <mergeCell ref="A630:A633"/>
    <mergeCell ref="B630:B633"/>
    <mergeCell ref="D630:D633"/>
    <mergeCell ref="E630:E633"/>
    <mergeCell ref="A634:A637"/>
    <mergeCell ref="B634:B637"/>
    <mergeCell ref="D634:D637"/>
    <mergeCell ref="E634:E637"/>
    <mergeCell ref="A638:A641"/>
    <mergeCell ref="B638:B641"/>
    <mergeCell ref="D638:D641"/>
    <mergeCell ref="E638:E641"/>
    <mergeCell ref="A642:A645"/>
    <mergeCell ref="B642:B645"/>
    <mergeCell ref="D642:D645"/>
    <mergeCell ref="E642:E645"/>
    <mergeCell ref="A646:A649"/>
    <mergeCell ref="B646:B649"/>
    <mergeCell ref="E646:E649"/>
    <mergeCell ref="A650:A653"/>
    <mergeCell ref="B650:B653"/>
    <mergeCell ref="D650:D653"/>
    <mergeCell ref="E650:E653"/>
    <mergeCell ref="A654:A657"/>
    <mergeCell ref="B654:B657"/>
    <mergeCell ref="D654:D657"/>
    <mergeCell ref="E654:E657"/>
    <mergeCell ref="A658:A661"/>
    <mergeCell ref="B658:B661"/>
    <mergeCell ref="D658:D661"/>
    <mergeCell ref="E658:E661"/>
    <mergeCell ref="A662:A665"/>
    <mergeCell ref="B662:B665"/>
    <mergeCell ref="E662:E665"/>
    <mergeCell ref="A666:A669"/>
    <mergeCell ref="B666:B669"/>
    <mergeCell ref="D666:D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D686:D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D698:D701"/>
    <mergeCell ref="E698:E701"/>
    <mergeCell ref="A702:A705"/>
    <mergeCell ref="B702:B705"/>
    <mergeCell ref="D702:D705"/>
    <mergeCell ref="E702:E705"/>
    <mergeCell ref="A706:A709"/>
    <mergeCell ref="B706:B709"/>
    <mergeCell ref="D706:D709"/>
    <mergeCell ref="E706:E709"/>
    <mergeCell ref="A710:A713"/>
    <mergeCell ref="B710:B713"/>
    <mergeCell ref="D710:D713"/>
    <mergeCell ref="E710:E713"/>
    <mergeCell ref="A714:A717"/>
    <mergeCell ref="B714:B717"/>
    <mergeCell ref="D714:D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D758:D761"/>
    <mergeCell ref="E758:E761"/>
    <mergeCell ref="A762:A765"/>
    <mergeCell ref="B762:B765"/>
    <mergeCell ref="E762:E765"/>
    <mergeCell ref="A766:A769"/>
    <mergeCell ref="B766:B769"/>
    <mergeCell ref="D766:D769"/>
    <mergeCell ref="E766:E769"/>
    <mergeCell ref="A770:A773"/>
    <mergeCell ref="B770:B773"/>
    <mergeCell ref="D770:D773"/>
    <mergeCell ref="E770:E773"/>
    <mergeCell ref="A774:A777"/>
    <mergeCell ref="B774:B777"/>
    <mergeCell ref="D774:D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D806:D809"/>
    <mergeCell ref="E806:E809"/>
    <mergeCell ref="A810:A813"/>
    <mergeCell ref="B810:B813"/>
    <mergeCell ref="E810:E813"/>
    <mergeCell ref="A814:A817"/>
    <mergeCell ref="B814:B817"/>
    <mergeCell ref="D814:D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D910:D913"/>
    <mergeCell ref="E910:E913"/>
    <mergeCell ref="A914:A917"/>
    <mergeCell ref="B914:B917"/>
    <mergeCell ref="D914:D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084b69-ae8a-4b4e-8064-4be022ee2d3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1A3E798603F24EBD4DBC1F4D6D5C3E" ma:contentTypeVersion="11" ma:contentTypeDescription="Create a new document." ma:contentTypeScope="" ma:versionID="6e83d4d9ca0ff1e004d5fcf694cbcb25">
  <xsd:schema xmlns:xsd="http://www.w3.org/2001/XMLSchema" xmlns:xs="http://www.w3.org/2001/XMLSchema" xmlns:p="http://schemas.microsoft.com/office/2006/metadata/properties" xmlns:ns3="19084b69-ae8a-4b4e-8064-4be022ee2d33" targetNamespace="http://schemas.microsoft.com/office/2006/metadata/properties" ma:root="true" ma:fieldsID="8e4d636a3d88da17d3c1024488e3e98a" ns3:_="">
    <xsd:import namespace="19084b69-ae8a-4b4e-8064-4be022ee2d3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084b69-ae8a-4b4e-8064-4be022ee2d3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FA0FD9-1192-479C-AB79-34E582F16425}"/>
</file>

<file path=customXml/itemProps2.xml><?xml version="1.0" encoding="utf-8"?>
<ds:datastoreItem xmlns:ds="http://schemas.openxmlformats.org/officeDocument/2006/customXml" ds:itemID="{5CFEFDA5-6DDD-4221-A32B-C297D67114C8}"/>
</file>

<file path=customXml/itemProps3.xml><?xml version="1.0" encoding="utf-8"?>
<ds:datastoreItem xmlns:ds="http://schemas.openxmlformats.org/officeDocument/2006/customXml" ds:itemID="{09E57B48-86C6-47A4-B3DA-0CBEEE1B7606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LibreOffice/24.2.7.2$Linux_X86_64 LibreOffice_project/420$Build-2</Application>
  <AppVersion>15.0000</AppVersion>
  <Company>Hennepin County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2024-01-30T21:42:34Z</dcterms:created>
  <dc:creator>Ty Regehr</dc:creator>
  <dc:description/>
  <dc:language>en-US</dc:language>
  <cp:lastModifiedBy/>
  <dcterms:modified xsi:type="dcterms:W3CDTF">2026-07-22T15:21:41Z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0x010100521A3E798603F24EBD4DBC1F4D6D5C3E</vt:lpwstr>
  </property>
  <property fmtid="{D5CDD505-2E9C-101B-9397-08002B2CF9AE}" pid="3" name="MediaServiceImageTags">
    <vt:lpwstr/>
  </property>
</Properties>
</file>