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84D31ED9-A03D-4756-8826-F6DF39CE6524}" xr6:coauthVersionLast="47" xr6:coauthVersionMax="47" xr10:uidLastSave="{00000000-0000-0000-0000-000000000000}"/>
  <bookViews>
    <workbookView xWindow="-109" yWindow="-109" windowWidth="23452" windowHeight="13287" xr2:uid="{00000000-000D-0000-FFFF-FFFF00000000}"/>
  </bookViews>
  <sheets>
    <sheet name="颗粒直径原始表格" sheetId="1" r:id="rId1"/>
    <sheet name="颗粒直径美式" sheetId="2" r:id="rId2"/>
    <sheet name="颗粒直径国际单位制" sheetId="3" r:id="rId3"/>
    <sheet name="颗粒直径流速单独考虑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7" i="4" l="1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<sst xmlns="http://schemas.openxmlformats.org/spreadsheetml/2006/main" count="53" uniqueCount="25">
  <si>
    <t>side</t>
    <phoneticPr fontId="1" type="noConversion"/>
  </si>
  <si>
    <t>low-side</t>
    <phoneticPr fontId="1" type="noConversion"/>
  </si>
  <si>
    <t>high-side</t>
    <phoneticPr fontId="1" type="noConversion"/>
  </si>
  <si>
    <t>casing diameter (inch)</t>
    <phoneticPr fontId="1" type="noConversion"/>
  </si>
  <si>
    <t>wellbore flow rate (bbl/min)</t>
    <phoneticPr fontId="1" type="noConversion"/>
  </si>
  <si>
    <t>orientation</t>
    <phoneticPr fontId="1" type="noConversion"/>
  </si>
  <si>
    <t>proppant density (g/cm3)</t>
    <phoneticPr fontId="1" type="noConversion"/>
  </si>
  <si>
    <t>proppant concentration (ppa)</t>
    <phoneticPr fontId="1" type="noConversion"/>
  </si>
  <si>
    <t>fluid velocity (cp)</t>
    <phoneticPr fontId="1" type="noConversion"/>
  </si>
  <si>
    <t>perfoation diameter (inch)</t>
    <phoneticPr fontId="1" type="noConversion"/>
  </si>
  <si>
    <t>proppant diameter (um)</t>
    <phoneticPr fontId="1" type="noConversion"/>
  </si>
  <si>
    <t>PFR</t>
    <phoneticPr fontId="1" type="noConversion"/>
  </si>
  <si>
    <t>PTE</t>
    <phoneticPr fontId="1" type="noConversion"/>
  </si>
  <si>
    <t>number</t>
    <phoneticPr fontId="1" type="noConversion"/>
  </si>
  <si>
    <t>casing diameter (m)</t>
    <phoneticPr fontId="1" type="noConversion"/>
  </si>
  <si>
    <t>wellbore flow rate (m3/s)</t>
    <phoneticPr fontId="1" type="noConversion"/>
  </si>
  <si>
    <t>proppant density (kg/m3)</t>
    <phoneticPr fontId="1" type="noConversion"/>
  </si>
  <si>
    <t>proppant diameter (m)</t>
    <phoneticPr fontId="1" type="noConversion"/>
  </si>
  <si>
    <t>fluid velocity (m.pa.s)</t>
    <phoneticPr fontId="1" type="noConversion"/>
  </si>
  <si>
    <t>perfoation diameter (m)</t>
    <phoneticPr fontId="1" type="noConversion"/>
  </si>
  <si>
    <t>c^{-0.356}</t>
    <phoneticPr fontId="1" type="noConversion"/>
  </si>
  <si>
    <t>K_i^(-0.05)</t>
    <phoneticPr fontId="1" type="noConversion"/>
  </si>
  <si>
    <t xml:space="preserve"> K_i</t>
    <phoneticPr fontId="1" type="noConversion"/>
  </si>
  <si>
    <t>log( K_i)</t>
    <phoneticPr fontId="1" type="noConversion"/>
  </si>
  <si>
    <t>log(Qf)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</si>
</sst>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 applyAlignment="1">
      <alignment horizontal="center"/>
    </xf>
    <xf numFmtId="12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2" borderId="0" xfId="0" applyFont="1" applyFill="1" applyAlignment="1">
      <alignment horizontal="center"/>
    </xf>
    <xf numFmtId="1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  <xf numFmtId="0" fontId="7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颗粒直径原始表格!$A$17:$A$20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1-4C52-80F6-5E66DB376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颗粒直径原始表格!$A$23:$A$26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1-4C52-80F6-5E66DB37647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颗粒直径原始表格!$A$29:$A$32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1-4C52-80F6-5E66DB376473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颗粒直径原始表格!$A$35:$A$38</c:f>
              <c:numCache>
                <c:formatCode>General</c:formatCode>
                <c:ptCount val="4"/>
                <c:pt idx="0">
                  <c:v>0.119186</c:v>
                </c:pt>
                <c:pt idx="1">
                  <c:v>0.24127899999999999</c:v>
                </c:pt>
                <c:pt idx="2">
                  <c:v>0.34593000000000002</c:v>
                </c:pt>
                <c:pt idx="3">
                  <c:v>0.51162799999999997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1-4C52-80F6-5E66DB37647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颗粒直径原始表格!$A$41:$A$44</c:f>
              <c:numCache>
                <c:formatCode>General</c:formatCode>
                <c:ptCount val="4"/>
                <c:pt idx="0">
                  <c:v>0.119186</c:v>
                </c:pt>
                <c:pt idx="1">
                  <c:v>0.23546500000000001</c:v>
                </c:pt>
                <c:pt idx="2">
                  <c:v>0.34593000000000002</c:v>
                </c:pt>
                <c:pt idx="3">
                  <c:v>0.51162799999999997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61-4C52-80F6-5E66DB37647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颗粒直径原始表格!$A$47:$A$50</c:f>
              <c:numCache>
                <c:formatCode>General</c:formatCode>
                <c:ptCount val="4"/>
                <c:pt idx="0">
                  <c:v>0.119186</c:v>
                </c:pt>
                <c:pt idx="1">
                  <c:v>0.23546500000000001</c:v>
                </c:pt>
                <c:pt idx="2">
                  <c:v>0.34593000000000002</c:v>
                </c:pt>
                <c:pt idx="3">
                  <c:v>0.51162799999999997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1-4C52-80F6-5E66DB37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颗粒直径原始表格!$A$53:$A$56</c:f>
              <c:numCache>
                <c:formatCode>General</c:formatCode>
                <c:ptCount val="4"/>
                <c:pt idx="0">
                  <c:v>0.16229499999999999</c:v>
                </c:pt>
                <c:pt idx="1">
                  <c:v>0.28852499999999998</c:v>
                </c:pt>
                <c:pt idx="2">
                  <c:v>0.44262299999999999</c:v>
                </c:pt>
                <c:pt idx="3">
                  <c:v>0.56229499999999999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56B-849C-3DC538D85A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颗粒直径原始表格!$A$59:$A$62</c:f>
              <c:numCache>
                <c:formatCode>General</c:formatCode>
                <c:ptCount val="4"/>
                <c:pt idx="0">
                  <c:v>0.46393400000000001</c:v>
                </c:pt>
                <c:pt idx="1">
                  <c:v>0.60655700000000001</c:v>
                </c:pt>
                <c:pt idx="2">
                  <c:v>0.79180300000000003</c:v>
                </c:pt>
                <c:pt idx="3">
                  <c:v>0.91639300000000001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F-456B-849C-3DC538D85A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颗粒直径原始表格!$A$65:$A$68</c:f>
              <c:numCache>
                <c:formatCode>General</c:formatCode>
                <c:ptCount val="4"/>
                <c:pt idx="0">
                  <c:v>2.5468000000000001E-2</c:v>
                </c:pt>
                <c:pt idx="1">
                  <c:v>7.7452999999999994E-2</c:v>
                </c:pt>
                <c:pt idx="2">
                  <c:v>0.24262300000000001</c:v>
                </c:pt>
                <c:pt idx="3">
                  <c:v>0.32131100000000001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F-456B-849C-3DC538D85A17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颗粒直径原始表格!$A$71:$A$74</c:f>
              <c:numCache>
                <c:formatCode>General</c:formatCode>
                <c:ptCount val="4"/>
                <c:pt idx="0">
                  <c:v>0.440415</c:v>
                </c:pt>
                <c:pt idx="1">
                  <c:v>0.79015500000000005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F-456B-849C-3DC538D85A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颗粒直径原始表格!$A$77:$A$80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4F-456B-849C-3DC538D85A1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颗粒直径原始表格!$B$17:$B$20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颗粒直径原始表格!$A$83:$A$86</c:f>
              <c:numCache>
                <c:formatCode>General</c:formatCode>
                <c:ptCount val="4"/>
                <c:pt idx="0">
                  <c:v>0</c:v>
                </c:pt>
                <c:pt idx="1">
                  <c:v>0.01</c:v>
                </c:pt>
                <c:pt idx="2">
                  <c:v>7.2538900000000003E-2</c:v>
                </c:pt>
                <c:pt idx="3">
                  <c:v>0.142487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F-456B-849C-3DC538D8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99892</xdr:colOff>
      <xdr:row>19</xdr:row>
      <xdr:rowOff>84524</xdr:rowOff>
    </xdr:from>
    <xdr:to>
      <xdr:col>9</xdr:col>
      <xdr:colOff>439756</xdr:colOff>
      <xdr:row>35</xdr:row>
      <xdr:rowOff>14407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5E88B0E-4F73-4E6F-894F-D88D1BDF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253573</xdr:colOff>
      <xdr:row>37</xdr:row>
      <xdr:rowOff>107576</xdr:rowOff>
    </xdr:from>
    <xdr:to>
      <xdr:col>9</xdr:col>
      <xdr:colOff>593437</xdr:colOff>
      <xdr:row>53</xdr:row>
      <xdr:rowOff>37459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ABDDE4-A2FB-4C42-A3A2-E3C30BFFA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A23" workbookViewId="0">
      <selection activeCell="P41" sqref="P41"/>
    </sheetView>
  </sheetViews>
  <sheetFormatPr defaultRowHeight="13.95" x14ac:dyDescent="0.25"/>
  <sheetData>
    <row r="1" spans="1:12" x14ac:dyDescent="0.25">
      <c r="A1" s="1">
        <v>0.13670099999999999</v>
      </c>
      <c r="B1" s="1">
        <v>0.21784500000000001</v>
      </c>
      <c r="C1" s="1">
        <v>0.339395</v>
      </c>
      <c r="D1" s="1">
        <v>0.49292900000000001</v>
      </c>
      <c r="E1" s="1">
        <v>3</v>
      </c>
      <c r="F1" s="1">
        <v>60</v>
      </c>
      <c r="G1" s="1" t="s">
        <v>0</v>
      </c>
      <c r="H1" s="1">
        <v>2.65</v>
      </c>
      <c r="I1" s="1">
        <v>1</v>
      </c>
      <c r="J1" s="1">
        <v>1</v>
      </c>
      <c r="K1" s="2">
        <v>0.375</v>
      </c>
      <c r="L1" s="1">
        <v>600</v>
      </c>
    </row>
    <row r="2" spans="1:12" x14ac:dyDescent="0.25">
      <c r="A2" s="1">
        <v>0.13770099999999999</v>
      </c>
      <c r="B2" s="1">
        <v>0.220529</v>
      </c>
      <c r="C2" s="1">
        <v>0.34034500000000001</v>
      </c>
      <c r="D2" s="1">
        <v>0.49492900000000001</v>
      </c>
      <c r="E2" s="1">
        <v>3</v>
      </c>
      <c r="F2" s="1">
        <v>60</v>
      </c>
      <c r="G2" s="1" t="s">
        <v>1</v>
      </c>
      <c r="H2" s="1">
        <v>2.65</v>
      </c>
      <c r="I2" s="1">
        <v>1</v>
      </c>
      <c r="J2" s="1">
        <v>1</v>
      </c>
      <c r="K2" s="2">
        <v>0.375</v>
      </c>
      <c r="L2" s="1">
        <v>600</v>
      </c>
    </row>
    <row r="3" spans="1:12" x14ac:dyDescent="0.25">
      <c r="A3" s="1">
        <v>0.136183</v>
      </c>
      <c r="B3" s="1">
        <v>0.209428</v>
      </c>
      <c r="C3" s="1">
        <v>0.344443</v>
      </c>
      <c r="D3" s="1">
        <v>0.49292900000000001</v>
      </c>
      <c r="E3" s="1">
        <v>3</v>
      </c>
      <c r="F3" s="1">
        <v>60</v>
      </c>
      <c r="G3" s="1" t="s">
        <v>2</v>
      </c>
      <c r="H3" s="1">
        <v>2.65</v>
      </c>
      <c r="I3" s="1">
        <v>1</v>
      </c>
      <c r="J3" s="1">
        <v>1</v>
      </c>
      <c r="K3" s="2">
        <v>0.375</v>
      </c>
      <c r="L3" s="1">
        <v>600</v>
      </c>
    </row>
    <row r="4" spans="1:12" x14ac:dyDescent="0.25">
      <c r="A4" s="1">
        <v>0.119186</v>
      </c>
      <c r="B4" s="1">
        <v>0.24127899999999999</v>
      </c>
      <c r="C4" s="1">
        <v>0.34593000000000002</v>
      </c>
      <c r="D4" s="1">
        <v>0.51162799999999997</v>
      </c>
      <c r="E4" s="1">
        <v>3</v>
      </c>
      <c r="F4" s="1">
        <v>60</v>
      </c>
      <c r="G4" s="1" t="s">
        <v>0</v>
      </c>
      <c r="H4" s="1">
        <v>2.65</v>
      </c>
      <c r="I4" s="1">
        <v>1</v>
      </c>
      <c r="J4" s="1">
        <v>1</v>
      </c>
      <c r="K4" s="2">
        <v>0.375</v>
      </c>
      <c r="L4" s="1">
        <v>1260</v>
      </c>
    </row>
    <row r="5" spans="1:12" x14ac:dyDescent="0.25">
      <c r="A5" s="1">
        <v>0.119186</v>
      </c>
      <c r="B5" s="1">
        <v>0.23546500000000001</v>
      </c>
      <c r="C5" s="1">
        <v>0.34593000000000002</v>
      </c>
      <c r="D5" s="1">
        <v>0.51162799999999997</v>
      </c>
      <c r="E5" s="1">
        <v>3</v>
      </c>
      <c r="F5" s="1">
        <v>60</v>
      </c>
      <c r="G5" s="1" t="s">
        <v>1</v>
      </c>
      <c r="H5" s="1">
        <v>2.65</v>
      </c>
      <c r="I5" s="1">
        <v>1</v>
      </c>
      <c r="J5" s="1">
        <v>1</v>
      </c>
      <c r="K5" s="2">
        <v>0.375</v>
      </c>
      <c r="L5" s="1">
        <v>1260</v>
      </c>
    </row>
    <row r="6" spans="1:12" x14ac:dyDescent="0.25">
      <c r="A6" s="1">
        <v>0.119186</v>
      </c>
      <c r="B6" s="1">
        <v>0.23546500000000001</v>
      </c>
      <c r="C6" s="1">
        <v>0.34593000000000002</v>
      </c>
      <c r="D6" s="1">
        <v>0.51162799999999997</v>
      </c>
      <c r="E6" s="1">
        <v>3</v>
      </c>
      <c r="F6" s="1">
        <v>60</v>
      </c>
      <c r="G6" s="1" t="s">
        <v>2</v>
      </c>
      <c r="H6" s="1">
        <v>2.65</v>
      </c>
      <c r="I6" s="1">
        <v>1</v>
      </c>
      <c r="J6" s="1">
        <v>1</v>
      </c>
      <c r="K6" s="2">
        <v>0.375</v>
      </c>
      <c r="L6" s="1">
        <v>1260</v>
      </c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22">
        <v>0.16229499999999999</v>
      </c>
      <c r="B8" s="1">
        <v>0.28852499999999998</v>
      </c>
      <c r="C8" s="1">
        <v>0.44262299999999999</v>
      </c>
      <c r="D8" s="1">
        <v>0.56229499999999999</v>
      </c>
      <c r="E8" s="1">
        <v>3</v>
      </c>
      <c r="F8" s="1">
        <v>0.6</v>
      </c>
      <c r="G8" s="1" t="s">
        <v>0</v>
      </c>
      <c r="H8" s="1">
        <v>2.65</v>
      </c>
      <c r="I8" s="1">
        <v>1</v>
      </c>
      <c r="J8" s="1">
        <v>1</v>
      </c>
      <c r="K8" s="2">
        <v>0.375</v>
      </c>
      <c r="L8" s="1">
        <v>600</v>
      </c>
    </row>
    <row r="9" spans="1:12" x14ac:dyDescent="0.25">
      <c r="A9" s="3">
        <v>0.46393400000000001</v>
      </c>
      <c r="B9" s="1">
        <v>0.60655700000000001</v>
      </c>
      <c r="C9" s="1">
        <v>0.79180300000000003</v>
      </c>
      <c r="D9" s="1">
        <v>0.91639300000000001</v>
      </c>
      <c r="E9" s="1">
        <v>3</v>
      </c>
      <c r="F9" s="1">
        <v>0.6</v>
      </c>
      <c r="G9" s="1" t="s">
        <v>1</v>
      </c>
      <c r="H9" s="1">
        <v>2.65</v>
      </c>
      <c r="I9" s="1">
        <v>1</v>
      </c>
      <c r="J9" s="1">
        <v>1</v>
      </c>
      <c r="K9" s="2">
        <v>0.375</v>
      </c>
      <c r="L9" s="1">
        <v>600</v>
      </c>
    </row>
    <row r="10" spans="1:12" x14ac:dyDescent="0.25">
      <c r="A10" s="4">
        <v>2.5468000000000001E-2</v>
      </c>
      <c r="B10" s="4">
        <v>7.7452999999999994E-2</v>
      </c>
      <c r="C10" s="4">
        <v>0.24262300000000001</v>
      </c>
      <c r="D10" s="4">
        <v>0.32131100000000001</v>
      </c>
      <c r="E10" s="4">
        <v>3</v>
      </c>
      <c r="F10" s="4">
        <v>0.6</v>
      </c>
      <c r="G10" s="4" t="s">
        <v>2</v>
      </c>
      <c r="H10" s="4">
        <v>2.65</v>
      </c>
      <c r="I10" s="4">
        <v>1</v>
      </c>
      <c r="J10" s="4">
        <v>1</v>
      </c>
      <c r="K10" s="5">
        <v>0.375</v>
      </c>
      <c r="L10" s="4">
        <v>600</v>
      </c>
    </row>
    <row r="11" spans="1:12" x14ac:dyDescent="0.25">
      <c r="A11" s="22">
        <v>0.440415</v>
      </c>
      <c r="B11" s="1">
        <v>0.79015500000000005</v>
      </c>
      <c r="C11" s="1">
        <v>1</v>
      </c>
      <c r="D11" s="1">
        <v>1</v>
      </c>
      <c r="E11" s="1">
        <v>3</v>
      </c>
      <c r="F11" s="1">
        <v>0.6</v>
      </c>
      <c r="G11" s="1" t="s">
        <v>0</v>
      </c>
      <c r="H11" s="1">
        <v>2.65</v>
      </c>
      <c r="I11" s="1">
        <v>1</v>
      </c>
      <c r="J11" s="1">
        <v>1</v>
      </c>
      <c r="K11" s="2">
        <v>0.375</v>
      </c>
      <c r="L11" s="1">
        <v>1260</v>
      </c>
    </row>
    <row r="12" spans="1:12" x14ac:dyDescent="0.25">
      <c r="A12" s="1">
        <v>1</v>
      </c>
      <c r="B12" s="1">
        <v>1</v>
      </c>
      <c r="C12" s="1">
        <v>1</v>
      </c>
      <c r="D12" s="1">
        <v>1</v>
      </c>
      <c r="E12" s="1">
        <v>3</v>
      </c>
      <c r="F12" s="1">
        <v>0.6</v>
      </c>
      <c r="G12" s="1" t="s">
        <v>1</v>
      </c>
      <c r="H12" s="1">
        <v>2.65</v>
      </c>
      <c r="I12" s="1">
        <v>1</v>
      </c>
      <c r="J12" s="1">
        <v>1</v>
      </c>
      <c r="K12" s="2">
        <v>0.375</v>
      </c>
      <c r="L12" s="1">
        <v>1260</v>
      </c>
    </row>
    <row r="13" spans="1:12" x14ac:dyDescent="0.25">
      <c r="A13" s="4">
        <v>0</v>
      </c>
      <c r="B13" s="4">
        <v>0.01</v>
      </c>
      <c r="C13" s="4">
        <v>7.2538900000000003E-2</v>
      </c>
      <c r="D13" s="4">
        <v>0.142487</v>
      </c>
      <c r="E13" s="4">
        <v>3</v>
      </c>
      <c r="F13" s="4">
        <v>0.6</v>
      </c>
      <c r="G13" s="4" t="s">
        <v>2</v>
      </c>
      <c r="H13" s="4">
        <v>2.65</v>
      </c>
      <c r="I13" s="4">
        <v>1</v>
      </c>
      <c r="J13" s="4">
        <v>1</v>
      </c>
      <c r="K13" s="5">
        <v>0.375</v>
      </c>
      <c r="L13" s="4">
        <v>1260</v>
      </c>
    </row>
    <row r="17" spans="1:9" x14ac:dyDescent="0.25">
      <c r="A17" s="1">
        <v>0.13670099999999999</v>
      </c>
      <c r="B17">
        <v>0.2</v>
      </c>
    </row>
    <row r="18" spans="1:9" x14ac:dyDescent="0.25">
      <c r="A18" s="1">
        <v>0.21784500000000001</v>
      </c>
      <c r="B18">
        <v>0.4</v>
      </c>
    </row>
    <row r="19" spans="1:9" x14ac:dyDescent="0.25">
      <c r="A19" s="1">
        <v>0.339395</v>
      </c>
      <c r="B19">
        <v>0.6</v>
      </c>
    </row>
    <row r="20" spans="1:9" x14ac:dyDescent="0.25">
      <c r="A20" s="1">
        <v>0.49292900000000001</v>
      </c>
      <c r="B20">
        <v>0.8</v>
      </c>
    </row>
    <row r="23" spans="1:9" x14ac:dyDescent="0.25">
      <c r="A23" s="1">
        <v>0.13770099999999999</v>
      </c>
    </row>
    <row r="24" spans="1:9" x14ac:dyDescent="0.25">
      <c r="A24" s="1">
        <v>0.220529</v>
      </c>
    </row>
    <row r="25" spans="1:9" x14ac:dyDescent="0.25">
      <c r="A25" s="1">
        <v>0.34034500000000001</v>
      </c>
    </row>
    <row r="26" spans="1:9" x14ac:dyDescent="0.25">
      <c r="A26" s="1">
        <v>0.49492900000000001</v>
      </c>
    </row>
    <row r="27" spans="1:9" x14ac:dyDescent="0.25">
      <c r="F27" s="3"/>
      <c r="G27" s="3"/>
      <c r="H27" s="3"/>
      <c r="I27" s="3"/>
    </row>
    <row r="29" spans="1:9" x14ac:dyDescent="0.25">
      <c r="A29" s="1">
        <v>0.136183</v>
      </c>
    </row>
    <row r="30" spans="1:9" x14ac:dyDescent="0.25">
      <c r="A30" s="1">
        <v>0.209428</v>
      </c>
    </row>
    <row r="31" spans="1:9" x14ac:dyDescent="0.25">
      <c r="A31" s="1">
        <v>0.344443</v>
      </c>
    </row>
    <row r="32" spans="1:9" x14ac:dyDescent="0.25">
      <c r="A32" s="1">
        <v>0.49292900000000001</v>
      </c>
    </row>
    <row r="35" spans="1:1" x14ac:dyDescent="0.25">
      <c r="A35" s="1">
        <v>0.119186</v>
      </c>
    </row>
    <row r="36" spans="1:1" x14ac:dyDescent="0.25">
      <c r="A36" s="1">
        <v>0.24127899999999999</v>
      </c>
    </row>
    <row r="37" spans="1:1" x14ac:dyDescent="0.25">
      <c r="A37" s="1">
        <v>0.34593000000000002</v>
      </c>
    </row>
    <row r="38" spans="1:1" x14ac:dyDescent="0.25">
      <c r="A38" s="1">
        <v>0.51162799999999997</v>
      </c>
    </row>
    <row r="41" spans="1:1" x14ac:dyDescent="0.25">
      <c r="A41" s="1">
        <v>0.119186</v>
      </c>
    </row>
    <row r="42" spans="1:1" x14ac:dyDescent="0.25">
      <c r="A42" s="1">
        <v>0.23546500000000001</v>
      </c>
    </row>
    <row r="43" spans="1:1" x14ac:dyDescent="0.25">
      <c r="A43" s="1">
        <v>0.34593000000000002</v>
      </c>
    </row>
    <row r="44" spans="1:1" x14ac:dyDescent="0.25">
      <c r="A44" s="1">
        <v>0.51162799999999997</v>
      </c>
    </row>
    <row r="47" spans="1:1" x14ac:dyDescent="0.25">
      <c r="A47" s="1">
        <v>0.119186</v>
      </c>
    </row>
    <row r="48" spans="1:1" x14ac:dyDescent="0.25">
      <c r="A48" s="1">
        <v>0.23546500000000001</v>
      </c>
    </row>
    <row r="49" spans="1:1" x14ac:dyDescent="0.25">
      <c r="A49" s="1">
        <v>0.34593000000000002</v>
      </c>
    </row>
    <row r="50" spans="1:1" x14ac:dyDescent="0.25">
      <c r="A50" s="1">
        <v>0.51162799999999997</v>
      </c>
    </row>
    <row r="53" spans="1:1" x14ac:dyDescent="0.25">
      <c r="A53" s="22">
        <v>0.16229499999999999</v>
      </c>
    </row>
    <row r="54" spans="1:1" x14ac:dyDescent="0.25">
      <c r="A54" s="1">
        <v>0.28852499999999998</v>
      </c>
    </row>
    <row r="55" spans="1:1" x14ac:dyDescent="0.25">
      <c r="A55" s="1">
        <v>0.44262299999999999</v>
      </c>
    </row>
    <row r="56" spans="1:1" x14ac:dyDescent="0.25">
      <c r="A56" s="1">
        <v>0.56229499999999999</v>
      </c>
    </row>
    <row r="59" spans="1:1" x14ac:dyDescent="0.25">
      <c r="A59" s="3">
        <v>0.46393400000000001</v>
      </c>
    </row>
    <row r="60" spans="1:1" x14ac:dyDescent="0.25">
      <c r="A60" s="1">
        <v>0.60655700000000001</v>
      </c>
    </row>
    <row r="61" spans="1:1" x14ac:dyDescent="0.25">
      <c r="A61" s="1">
        <v>0.79180300000000003</v>
      </c>
    </row>
    <row r="62" spans="1:1" x14ac:dyDescent="0.25">
      <c r="A62" s="1">
        <v>0.91639300000000001</v>
      </c>
    </row>
    <row r="65" spans="1:1" x14ac:dyDescent="0.25">
      <c r="A65" s="4">
        <v>2.5468000000000001E-2</v>
      </c>
    </row>
    <row r="66" spans="1:1" x14ac:dyDescent="0.25">
      <c r="A66" s="4">
        <v>7.7452999999999994E-2</v>
      </c>
    </row>
    <row r="67" spans="1:1" x14ac:dyDescent="0.25">
      <c r="A67" s="4">
        <v>0.24262300000000001</v>
      </c>
    </row>
    <row r="68" spans="1:1" x14ac:dyDescent="0.25">
      <c r="A68" s="4">
        <v>0.32131100000000001</v>
      </c>
    </row>
    <row r="71" spans="1:1" x14ac:dyDescent="0.25">
      <c r="A71" s="22">
        <v>0.440415</v>
      </c>
    </row>
    <row r="72" spans="1:1" x14ac:dyDescent="0.25">
      <c r="A72" s="1">
        <v>0.79015500000000005</v>
      </c>
    </row>
    <row r="73" spans="1:1" x14ac:dyDescent="0.25">
      <c r="A73" s="1">
        <v>1</v>
      </c>
    </row>
    <row r="74" spans="1:1" x14ac:dyDescent="0.25">
      <c r="A74" s="1">
        <v>1</v>
      </c>
    </row>
    <row r="77" spans="1:1" x14ac:dyDescent="0.25">
      <c r="A77" s="1">
        <v>1</v>
      </c>
    </row>
    <row r="78" spans="1:1" x14ac:dyDescent="0.25">
      <c r="A78" s="1">
        <v>1</v>
      </c>
    </row>
    <row r="79" spans="1:1" x14ac:dyDescent="0.25">
      <c r="A79" s="1">
        <v>1</v>
      </c>
    </row>
    <row r="80" spans="1:1" x14ac:dyDescent="0.25">
      <c r="A80" s="1">
        <v>1</v>
      </c>
    </row>
    <row r="83" spans="1:1" x14ac:dyDescent="0.25">
      <c r="A83" s="4">
        <v>0</v>
      </c>
    </row>
    <row r="84" spans="1:1" x14ac:dyDescent="0.25">
      <c r="A84" s="4">
        <v>0.01</v>
      </c>
    </row>
    <row r="85" spans="1:1" x14ac:dyDescent="0.25">
      <c r="A85" s="4">
        <v>7.2538900000000003E-2</v>
      </c>
    </row>
    <row r="86" spans="1:1" x14ac:dyDescent="0.25">
      <c r="A86" s="4">
        <v>0.142487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DD58-3B20-4E00-BDDA-955EA5C83A93}">
  <dimension ref="A1:N61"/>
  <sheetViews>
    <sheetView topLeftCell="A16" workbookViewId="0">
      <selection activeCell="R41" sqref="R41"/>
    </sheetView>
  </sheetViews>
  <sheetFormatPr defaultRowHeight="13.95" x14ac:dyDescent="0.25"/>
  <sheetData>
    <row r="1" spans="1:11" x14ac:dyDescent="0.25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</row>
    <row r="2" spans="1:11" x14ac:dyDescent="0.25">
      <c r="A2">
        <v>1</v>
      </c>
      <c r="B2" s="1">
        <v>3</v>
      </c>
      <c r="C2" s="1">
        <v>60</v>
      </c>
      <c r="D2" s="1">
        <v>0</v>
      </c>
      <c r="E2" s="1">
        <v>2.65</v>
      </c>
      <c r="F2" s="1">
        <v>1</v>
      </c>
      <c r="G2" s="1">
        <v>1</v>
      </c>
      <c r="H2" s="2">
        <v>0.375</v>
      </c>
      <c r="I2" s="1">
        <v>600</v>
      </c>
      <c r="J2" s="6">
        <v>0.2</v>
      </c>
      <c r="K2" s="1">
        <v>0.13670099999999999</v>
      </c>
    </row>
    <row r="3" spans="1:11" x14ac:dyDescent="0.25">
      <c r="A3">
        <v>2</v>
      </c>
      <c r="B3" s="1">
        <v>3</v>
      </c>
      <c r="C3" s="1">
        <v>60</v>
      </c>
      <c r="D3" s="1">
        <v>0</v>
      </c>
      <c r="E3" s="1">
        <v>2.65</v>
      </c>
      <c r="F3" s="1">
        <v>1</v>
      </c>
      <c r="G3" s="1">
        <v>1</v>
      </c>
      <c r="H3" s="2">
        <v>0.375</v>
      </c>
      <c r="I3" s="1">
        <v>600</v>
      </c>
      <c r="J3" s="6">
        <v>0.4</v>
      </c>
      <c r="K3" s="1">
        <v>0.21784500000000001</v>
      </c>
    </row>
    <row r="4" spans="1:11" x14ac:dyDescent="0.25">
      <c r="A4">
        <v>3</v>
      </c>
      <c r="B4" s="1">
        <v>3</v>
      </c>
      <c r="C4" s="1">
        <v>60</v>
      </c>
      <c r="D4" s="1">
        <v>0</v>
      </c>
      <c r="E4" s="1">
        <v>2.65</v>
      </c>
      <c r="F4" s="1">
        <v>1</v>
      </c>
      <c r="G4" s="1">
        <v>1</v>
      </c>
      <c r="H4" s="2">
        <v>0.375</v>
      </c>
      <c r="I4" s="1">
        <v>600</v>
      </c>
      <c r="J4" s="6">
        <v>0.6</v>
      </c>
      <c r="K4" s="1">
        <v>0.339395</v>
      </c>
    </row>
    <row r="5" spans="1:11" x14ac:dyDescent="0.25">
      <c r="A5">
        <v>4</v>
      </c>
      <c r="B5" s="1">
        <v>3</v>
      </c>
      <c r="C5" s="1">
        <v>60</v>
      </c>
      <c r="D5" s="1">
        <v>0</v>
      </c>
      <c r="E5" s="1">
        <v>2.65</v>
      </c>
      <c r="F5" s="1">
        <v>1</v>
      </c>
      <c r="G5" s="1">
        <v>1</v>
      </c>
      <c r="H5" s="2">
        <v>0.375</v>
      </c>
      <c r="I5" s="1">
        <v>600</v>
      </c>
      <c r="J5" s="6">
        <v>0.8</v>
      </c>
      <c r="K5" s="1">
        <v>0.49292900000000001</v>
      </c>
    </row>
    <row r="6" spans="1:11" x14ac:dyDescent="0.25">
      <c r="A6">
        <v>5</v>
      </c>
      <c r="B6" s="1">
        <v>3</v>
      </c>
      <c r="C6" s="1">
        <v>60</v>
      </c>
      <c r="D6" s="1">
        <v>-1</v>
      </c>
      <c r="E6" s="1">
        <v>2.65</v>
      </c>
      <c r="F6" s="1">
        <v>1</v>
      </c>
      <c r="G6" s="1">
        <v>1</v>
      </c>
      <c r="H6" s="2">
        <v>0.375</v>
      </c>
      <c r="I6" s="1">
        <v>600</v>
      </c>
      <c r="J6" s="6">
        <v>0.2</v>
      </c>
      <c r="K6" s="1">
        <v>0.13770099999999999</v>
      </c>
    </row>
    <row r="7" spans="1:11" x14ac:dyDescent="0.25">
      <c r="A7">
        <v>6</v>
      </c>
      <c r="B7" s="1">
        <v>3</v>
      </c>
      <c r="C7" s="1">
        <v>60</v>
      </c>
      <c r="D7" s="1">
        <v>-1</v>
      </c>
      <c r="E7" s="1">
        <v>2.65</v>
      </c>
      <c r="F7" s="1">
        <v>1</v>
      </c>
      <c r="G7" s="1">
        <v>1</v>
      </c>
      <c r="H7" s="2">
        <v>0.375</v>
      </c>
      <c r="I7" s="1">
        <v>600</v>
      </c>
      <c r="J7" s="6">
        <v>0.4</v>
      </c>
      <c r="K7" s="1">
        <v>0.220529</v>
      </c>
    </row>
    <row r="8" spans="1:11" x14ac:dyDescent="0.25">
      <c r="A8">
        <v>7</v>
      </c>
      <c r="B8" s="1">
        <v>3</v>
      </c>
      <c r="C8" s="1">
        <v>60</v>
      </c>
      <c r="D8" s="1">
        <v>-1</v>
      </c>
      <c r="E8" s="1">
        <v>2.65</v>
      </c>
      <c r="F8" s="1">
        <v>1</v>
      </c>
      <c r="G8" s="1">
        <v>1</v>
      </c>
      <c r="H8" s="2">
        <v>0.375</v>
      </c>
      <c r="I8" s="1">
        <v>600</v>
      </c>
      <c r="J8" s="6">
        <v>0.6</v>
      </c>
      <c r="K8" s="1">
        <v>0.34034500000000001</v>
      </c>
    </row>
    <row r="9" spans="1:11" x14ac:dyDescent="0.25">
      <c r="A9">
        <v>8</v>
      </c>
      <c r="B9" s="1">
        <v>3</v>
      </c>
      <c r="C9" s="1">
        <v>60</v>
      </c>
      <c r="D9" s="1">
        <v>-1</v>
      </c>
      <c r="E9" s="1">
        <v>2.65</v>
      </c>
      <c r="F9" s="1">
        <v>1</v>
      </c>
      <c r="G9" s="1">
        <v>1</v>
      </c>
      <c r="H9" s="2">
        <v>0.375</v>
      </c>
      <c r="I9" s="1">
        <v>600</v>
      </c>
      <c r="J9" s="6">
        <v>0.8</v>
      </c>
      <c r="K9" s="1">
        <v>0.49492900000000001</v>
      </c>
    </row>
    <row r="10" spans="1:11" x14ac:dyDescent="0.25">
      <c r="A10">
        <v>9</v>
      </c>
      <c r="B10" s="1">
        <v>3</v>
      </c>
      <c r="C10" s="1">
        <v>60</v>
      </c>
      <c r="D10" s="1">
        <v>1</v>
      </c>
      <c r="E10" s="1">
        <v>2.65</v>
      </c>
      <c r="F10" s="1">
        <v>1</v>
      </c>
      <c r="G10" s="1">
        <v>1</v>
      </c>
      <c r="H10" s="2">
        <v>0.375</v>
      </c>
      <c r="I10" s="1">
        <v>600</v>
      </c>
      <c r="J10" s="6">
        <v>0.2</v>
      </c>
      <c r="K10" s="1">
        <v>0.136183</v>
      </c>
    </row>
    <row r="11" spans="1:11" x14ac:dyDescent="0.25">
      <c r="A11">
        <v>10</v>
      </c>
      <c r="B11" s="1">
        <v>3</v>
      </c>
      <c r="C11" s="1">
        <v>60</v>
      </c>
      <c r="D11" s="1">
        <v>1</v>
      </c>
      <c r="E11" s="1">
        <v>2.65</v>
      </c>
      <c r="F11" s="1">
        <v>1</v>
      </c>
      <c r="G11" s="1">
        <v>1</v>
      </c>
      <c r="H11" s="2">
        <v>0.375</v>
      </c>
      <c r="I11" s="1">
        <v>600</v>
      </c>
      <c r="J11" s="6">
        <v>0.4</v>
      </c>
      <c r="K11" s="1">
        <v>0.209428</v>
      </c>
    </row>
    <row r="12" spans="1:11" x14ac:dyDescent="0.25">
      <c r="A12">
        <v>11</v>
      </c>
      <c r="B12" s="1">
        <v>3</v>
      </c>
      <c r="C12" s="1">
        <v>60</v>
      </c>
      <c r="D12" s="1">
        <v>1</v>
      </c>
      <c r="E12" s="1">
        <v>2.65</v>
      </c>
      <c r="F12" s="1">
        <v>1</v>
      </c>
      <c r="G12" s="1">
        <v>1</v>
      </c>
      <c r="H12" s="2">
        <v>0.375</v>
      </c>
      <c r="I12" s="1">
        <v>600</v>
      </c>
      <c r="J12" s="6">
        <v>0.6</v>
      </c>
      <c r="K12" s="1">
        <v>0.344443</v>
      </c>
    </row>
    <row r="13" spans="1:11" x14ac:dyDescent="0.25">
      <c r="A13">
        <v>12</v>
      </c>
      <c r="B13" s="1">
        <v>3</v>
      </c>
      <c r="C13" s="1">
        <v>60</v>
      </c>
      <c r="D13" s="1">
        <v>1</v>
      </c>
      <c r="E13" s="1">
        <v>2.65</v>
      </c>
      <c r="F13" s="1">
        <v>1</v>
      </c>
      <c r="G13" s="1">
        <v>1</v>
      </c>
      <c r="H13" s="2">
        <v>0.375</v>
      </c>
      <c r="I13" s="1">
        <v>600</v>
      </c>
      <c r="J13" s="6">
        <v>0.8</v>
      </c>
      <c r="K13" s="1">
        <v>0.49292900000000001</v>
      </c>
    </row>
    <row r="14" spans="1:11" x14ac:dyDescent="0.25">
      <c r="A14">
        <v>13</v>
      </c>
      <c r="B14" s="1">
        <v>3</v>
      </c>
      <c r="C14" s="1">
        <v>60</v>
      </c>
      <c r="D14" s="1">
        <v>0</v>
      </c>
      <c r="E14" s="1">
        <v>2.65</v>
      </c>
      <c r="F14" s="1">
        <v>1</v>
      </c>
      <c r="G14" s="1">
        <v>1</v>
      </c>
      <c r="H14" s="2">
        <v>0.375</v>
      </c>
      <c r="I14" s="1">
        <v>1260</v>
      </c>
      <c r="J14" s="6">
        <v>0.2</v>
      </c>
      <c r="K14" s="1">
        <v>0.119186</v>
      </c>
    </row>
    <row r="15" spans="1:11" x14ac:dyDescent="0.25">
      <c r="A15">
        <v>14</v>
      </c>
      <c r="B15" s="1">
        <v>3</v>
      </c>
      <c r="C15" s="1">
        <v>60</v>
      </c>
      <c r="D15" s="1">
        <v>0</v>
      </c>
      <c r="E15" s="1">
        <v>2.65</v>
      </c>
      <c r="F15" s="1">
        <v>1</v>
      </c>
      <c r="G15" s="1">
        <v>1</v>
      </c>
      <c r="H15" s="2">
        <v>0.375</v>
      </c>
      <c r="I15" s="1">
        <v>1260</v>
      </c>
      <c r="J15" s="6">
        <v>0.4</v>
      </c>
      <c r="K15" s="1">
        <v>0.24127899999999999</v>
      </c>
    </row>
    <row r="16" spans="1:11" x14ac:dyDescent="0.25">
      <c r="A16">
        <v>15</v>
      </c>
      <c r="B16" s="1">
        <v>3</v>
      </c>
      <c r="C16" s="1">
        <v>60</v>
      </c>
      <c r="D16" s="1">
        <v>0</v>
      </c>
      <c r="E16" s="1">
        <v>2.65</v>
      </c>
      <c r="F16" s="1">
        <v>1</v>
      </c>
      <c r="G16" s="1">
        <v>1</v>
      </c>
      <c r="H16" s="2">
        <v>0.375</v>
      </c>
      <c r="I16" s="1">
        <v>1260</v>
      </c>
      <c r="J16" s="6">
        <v>0.6</v>
      </c>
      <c r="K16" s="1">
        <v>0.34593000000000002</v>
      </c>
    </row>
    <row r="17" spans="1:14" x14ac:dyDescent="0.25">
      <c r="A17">
        <v>16</v>
      </c>
      <c r="B17" s="1">
        <v>3</v>
      </c>
      <c r="C17" s="1">
        <v>60</v>
      </c>
      <c r="D17" s="1">
        <v>0</v>
      </c>
      <c r="E17" s="1">
        <v>2.65</v>
      </c>
      <c r="F17" s="1">
        <v>1</v>
      </c>
      <c r="G17" s="1">
        <v>1</v>
      </c>
      <c r="H17" s="2">
        <v>0.375</v>
      </c>
      <c r="I17" s="1">
        <v>1260</v>
      </c>
      <c r="J17" s="6">
        <v>0.8</v>
      </c>
      <c r="K17" s="1">
        <v>0.51162799999999997</v>
      </c>
    </row>
    <row r="18" spans="1:14" x14ac:dyDescent="0.25">
      <c r="A18">
        <v>17</v>
      </c>
      <c r="B18" s="1">
        <v>3</v>
      </c>
      <c r="C18" s="1">
        <v>60</v>
      </c>
      <c r="D18" s="1">
        <v>-1</v>
      </c>
      <c r="E18" s="1">
        <v>2.65</v>
      </c>
      <c r="F18" s="1">
        <v>1</v>
      </c>
      <c r="G18" s="1">
        <v>1</v>
      </c>
      <c r="H18" s="2">
        <v>0.375</v>
      </c>
      <c r="I18" s="1">
        <v>1260</v>
      </c>
      <c r="J18" s="6">
        <v>0.2</v>
      </c>
      <c r="K18" s="1">
        <v>0.119186</v>
      </c>
    </row>
    <row r="19" spans="1:14" x14ac:dyDescent="0.25">
      <c r="A19">
        <v>18</v>
      </c>
      <c r="B19" s="1">
        <v>3</v>
      </c>
      <c r="C19" s="1">
        <v>60</v>
      </c>
      <c r="D19" s="1">
        <v>-1</v>
      </c>
      <c r="E19" s="1">
        <v>2.65</v>
      </c>
      <c r="F19" s="1">
        <v>1</v>
      </c>
      <c r="G19" s="1">
        <v>1</v>
      </c>
      <c r="H19" s="2">
        <v>0.375</v>
      </c>
      <c r="I19" s="1">
        <v>1260</v>
      </c>
      <c r="J19" s="6">
        <v>0.4</v>
      </c>
      <c r="K19" s="1">
        <v>0.23546500000000001</v>
      </c>
    </row>
    <row r="20" spans="1:14" x14ac:dyDescent="0.25">
      <c r="A20">
        <v>19</v>
      </c>
      <c r="B20" s="1">
        <v>3</v>
      </c>
      <c r="C20" s="1">
        <v>60</v>
      </c>
      <c r="D20" s="1">
        <v>-1</v>
      </c>
      <c r="E20" s="1">
        <v>2.65</v>
      </c>
      <c r="F20" s="1">
        <v>1</v>
      </c>
      <c r="G20" s="1">
        <v>1</v>
      </c>
      <c r="H20" s="2">
        <v>0.375</v>
      </c>
      <c r="I20" s="1">
        <v>1260</v>
      </c>
      <c r="J20" s="6">
        <v>0.6</v>
      </c>
      <c r="K20" s="1">
        <v>0.34593000000000002</v>
      </c>
    </row>
    <row r="21" spans="1:14" x14ac:dyDescent="0.25">
      <c r="A21">
        <v>20</v>
      </c>
      <c r="B21" s="1">
        <v>3</v>
      </c>
      <c r="C21" s="1">
        <v>60</v>
      </c>
      <c r="D21" s="1">
        <v>-1</v>
      </c>
      <c r="E21" s="1">
        <v>2.65</v>
      </c>
      <c r="F21" s="1">
        <v>1</v>
      </c>
      <c r="G21" s="1">
        <v>1</v>
      </c>
      <c r="H21" s="2">
        <v>0.375</v>
      </c>
      <c r="I21" s="1">
        <v>1260</v>
      </c>
      <c r="J21" s="6">
        <v>0.8</v>
      </c>
      <c r="K21" s="1">
        <v>0.51162799999999997</v>
      </c>
    </row>
    <row r="22" spans="1:14" x14ac:dyDescent="0.25">
      <c r="A22">
        <v>21</v>
      </c>
      <c r="B22" s="1">
        <v>3</v>
      </c>
      <c r="C22" s="1">
        <v>60</v>
      </c>
      <c r="D22" s="1">
        <v>1</v>
      </c>
      <c r="E22" s="1">
        <v>2.65</v>
      </c>
      <c r="F22" s="1">
        <v>1</v>
      </c>
      <c r="G22" s="1">
        <v>1</v>
      </c>
      <c r="H22" s="2">
        <v>0.375</v>
      </c>
      <c r="I22" s="1">
        <v>1260</v>
      </c>
      <c r="J22" s="6">
        <v>0.2</v>
      </c>
      <c r="K22" s="1">
        <v>0.119186</v>
      </c>
    </row>
    <row r="23" spans="1:14" x14ac:dyDescent="0.25">
      <c r="A23">
        <v>22</v>
      </c>
      <c r="B23" s="1">
        <v>3</v>
      </c>
      <c r="C23" s="1">
        <v>60</v>
      </c>
      <c r="D23" s="1">
        <v>1</v>
      </c>
      <c r="E23" s="1">
        <v>2.65</v>
      </c>
      <c r="F23" s="1">
        <v>1</v>
      </c>
      <c r="G23" s="1">
        <v>1</v>
      </c>
      <c r="H23" s="2">
        <v>0.375</v>
      </c>
      <c r="I23" s="1">
        <v>1260</v>
      </c>
      <c r="J23" s="6">
        <v>0.4</v>
      </c>
      <c r="K23" s="1">
        <v>0.23546500000000001</v>
      </c>
      <c r="L23" s="3"/>
      <c r="M23" s="3"/>
      <c r="N23" s="3"/>
    </row>
    <row r="24" spans="1:14" x14ac:dyDescent="0.25">
      <c r="A24">
        <v>23</v>
      </c>
      <c r="B24" s="1">
        <v>3</v>
      </c>
      <c r="C24" s="1">
        <v>60</v>
      </c>
      <c r="D24" s="1">
        <v>1</v>
      </c>
      <c r="E24" s="1">
        <v>2.65</v>
      </c>
      <c r="F24" s="1">
        <v>1</v>
      </c>
      <c r="G24" s="1">
        <v>1</v>
      </c>
      <c r="H24" s="2">
        <v>0.375</v>
      </c>
      <c r="I24" s="1">
        <v>1260</v>
      </c>
      <c r="J24" s="6">
        <v>0.6</v>
      </c>
      <c r="K24" s="1">
        <v>0.34593000000000002</v>
      </c>
    </row>
    <row r="25" spans="1:14" x14ac:dyDescent="0.25">
      <c r="A25">
        <v>24</v>
      </c>
      <c r="B25" s="1">
        <v>3</v>
      </c>
      <c r="C25" s="1">
        <v>60</v>
      </c>
      <c r="D25" s="1">
        <v>1</v>
      </c>
      <c r="E25" s="1">
        <v>2.65</v>
      </c>
      <c r="F25" s="1">
        <v>1</v>
      </c>
      <c r="G25" s="1">
        <v>1</v>
      </c>
      <c r="H25" s="2">
        <v>0.375</v>
      </c>
      <c r="I25" s="1">
        <v>1260</v>
      </c>
      <c r="J25" s="6">
        <v>0.8</v>
      </c>
      <c r="K25" s="1">
        <v>0.51162799999999997</v>
      </c>
    </row>
    <row r="26" spans="1:14" x14ac:dyDescent="0.25">
      <c r="A26">
        <v>25</v>
      </c>
      <c r="B26" s="1">
        <v>3</v>
      </c>
      <c r="C26" s="1">
        <v>0.6</v>
      </c>
      <c r="D26" s="1">
        <v>0</v>
      </c>
      <c r="E26" s="1">
        <v>2.65</v>
      </c>
      <c r="F26" s="1">
        <v>1</v>
      </c>
      <c r="G26" s="1">
        <v>1</v>
      </c>
      <c r="H26" s="2">
        <v>0.375</v>
      </c>
      <c r="I26" s="1">
        <v>600</v>
      </c>
      <c r="J26" s="6">
        <v>0.4</v>
      </c>
      <c r="K26" s="1">
        <v>0.28852499999999998</v>
      </c>
    </row>
    <row r="27" spans="1:14" x14ac:dyDescent="0.25">
      <c r="A27">
        <v>26</v>
      </c>
      <c r="B27" s="1">
        <v>3</v>
      </c>
      <c r="C27" s="1">
        <v>0.6</v>
      </c>
      <c r="D27" s="1">
        <v>0</v>
      </c>
      <c r="E27" s="1">
        <v>2.65</v>
      </c>
      <c r="F27" s="1">
        <v>1</v>
      </c>
      <c r="G27" s="1">
        <v>1</v>
      </c>
      <c r="H27" s="2">
        <v>0.375</v>
      </c>
      <c r="I27" s="1">
        <v>600</v>
      </c>
      <c r="J27" s="6">
        <v>0.6</v>
      </c>
      <c r="K27" s="1">
        <v>0.44262299999999999</v>
      </c>
    </row>
    <row r="28" spans="1:14" x14ac:dyDescent="0.25">
      <c r="A28">
        <v>27</v>
      </c>
      <c r="B28" s="1">
        <v>3</v>
      </c>
      <c r="C28" s="1">
        <v>0.6</v>
      </c>
      <c r="D28" s="1">
        <v>0</v>
      </c>
      <c r="E28" s="1">
        <v>2.65</v>
      </c>
      <c r="F28" s="1">
        <v>1</v>
      </c>
      <c r="G28" s="1">
        <v>1</v>
      </c>
      <c r="H28" s="2">
        <v>0.375</v>
      </c>
      <c r="I28" s="1">
        <v>600</v>
      </c>
      <c r="J28" s="6">
        <v>0.8</v>
      </c>
      <c r="K28" s="1">
        <v>0.56229499999999999</v>
      </c>
    </row>
    <row r="29" spans="1:14" x14ac:dyDescent="0.25">
      <c r="A29">
        <v>28</v>
      </c>
      <c r="B29" s="1">
        <v>3</v>
      </c>
      <c r="C29" s="1">
        <v>0.6</v>
      </c>
      <c r="D29" s="1">
        <v>-1</v>
      </c>
      <c r="E29" s="1">
        <v>2.65</v>
      </c>
      <c r="F29" s="1">
        <v>1</v>
      </c>
      <c r="G29" s="1">
        <v>1</v>
      </c>
      <c r="H29" s="2">
        <v>0.375</v>
      </c>
      <c r="I29" s="1">
        <v>600</v>
      </c>
      <c r="J29" s="6">
        <v>0.2</v>
      </c>
      <c r="K29" s="3">
        <v>0.46393400000000001</v>
      </c>
    </row>
    <row r="30" spans="1:14" x14ac:dyDescent="0.25">
      <c r="A30">
        <v>29</v>
      </c>
      <c r="B30" s="1">
        <v>3</v>
      </c>
      <c r="C30" s="1">
        <v>0.6</v>
      </c>
      <c r="D30" s="1">
        <v>-1</v>
      </c>
      <c r="E30" s="1">
        <v>2.65</v>
      </c>
      <c r="F30" s="1">
        <v>1</v>
      </c>
      <c r="G30" s="1">
        <v>1</v>
      </c>
      <c r="H30" s="2">
        <v>0.375</v>
      </c>
      <c r="I30" s="1">
        <v>600</v>
      </c>
      <c r="J30" s="6">
        <v>0.4</v>
      </c>
      <c r="K30" s="1">
        <v>0.60655700000000001</v>
      </c>
    </row>
    <row r="31" spans="1:14" x14ac:dyDescent="0.25">
      <c r="A31">
        <v>30</v>
      </c>
      <c r="B31" s="1">
        <v>3</v>
      </c>
      <c r="C31" s="1">
        <v>0.6</v>
      </c>
      <c r="D31" s="1">
        <v>-1</v>
      </c>
      <c r="E31" s="1">
        <v>2.65</v>
      </c>
      <c r="F31" s="1">
        <v>1</v>
      </c>
      <c r="G31" s="1">
        <v>1</v>
      </c>
      <c r="H31" s="2">
        <v>0.375</v>
      </c>
      <c r="I31" s="1">
        <v>600</v>
      </c>
      <c r="J31" s="6">
        <v>0.6</v>
      </c>
      <c r="K31" s="1">
        <v>0.79180300000000003</v>
      </c>
    </row>
    <row r="32" spans="1:14" x14ac:dyDescent="0.25">
      <c r="A32">
        <v>31</v>
      </c>
      <c r="B32" s="1">
        <v>3</v>
      </c>
      <c r="C32" s="1">
        <v>0.6</v>
      </c>
      <c r="D32" s="1">
        <v>-1</v>
      </c>
      <c r="E32" s="1">
        <v>2.65</v>
      </c>
      <c r="F32" s="1">
        <v>1</v>
      </c>
      <c r="G32" s="1">
        <v>1</v>
      </c>
      <c r="H32" s="2">
        <v>0.375</v>
      </c>
      <c r="I32" s="1">
        <v>600</v>
      </c>
      <c r="J32" s="6">
        <v>0.8</v>
      </c>
      <c r="K32" s="1">
        <v>0.91639300000000001</v>
      </c>
    </row>
    <row r="33" spans="1:11" x14ac:dyDescent="0.25">
      <c r="A33">
        <v>32</v>
      </c>
      <c r="B33" s="4">
        <v>3</v>
      </c>
      <c r="C33" s="4">
        <v>0.6</v>
      </c>
      <c r="D33" s="1">
        <v>1</v>
      </c>
      <c r="E33" s="4">
        <v>2.65</v>
      </c>
      <c r="F33" s="4">
        <v>1</v>
      </c>
      <c r="G33" s="4">
        <v>1</v>
      </c>
      <c r="H33" s="5">
        <v>0.375</v>
      </c>
      <c r="I33" s="4">
        <v>600</v>
      </c>
      <c r="J33" s="6">
        <v>0.2</v>
      </c>
      <c r="K33" s="4">
        <v>2.5468000000000001E-2</v>
      </c>
    </row>
    <row r="34" spans="1:11" x14ac:dyDescent="0.25">
      <c r="A34">
        <v>33</v>
      </c>
      <c r="B34" s="4">
        <v>3</v>
      </c>
      <c r="C34" s="4">
        <v>0.6</v>
      </c>
      <c r="D34" s="1">
        <v>1</v>
      </c>
      <c r="E34" s="4">
        <v>2.65</v>
      </c>
      <c r="F34" s="4">
        <v>1</v>
      </c>
      <c r="G34" s="4">
        <v>1</v>
      </c>
      <c r="H34" s="5">
        <v>0.375</v>
      </c>
      <c r="I34" s="4">
        <v>600</v>
      </c>
      <c r="J34" s="6">
        <v>0.4</v>
      </c>
      <c r="K34" s="4">
        <v>7.7452999999999994E-2</v>
      </c>
    </row>
    <row r="35" spans="1:11" x14ac:dyDescent="0.25">
      <c r="A35">
        <v>34</v>
      </c>
      <c r="B35" s="4">
        <v>3</v>
      </c>
      <c r="C35" s="4">
        <v>0.6</v>
      </c>
      <c r="D35" s="1">
        <v>1</v>
      </c>
      <c r="E35" s="4">
        <v>2.65</v>
      </c>
      <c r="F35" s="4">
        <v>1</v>
      </c>
      <c r="G35" s="4">
        <v>1</v>
      </c>
      <c r="H35" s="5">
        <v>0.375</v>
      </c>
      <c r="I35" s="4">
        <v>600</v>
      </c>
      <c r="J35" s="6">
        <v>0.6</v>
      </c>
      <c r="K35" s="21">
        <v>0.24262300000000001</v>
      </c>
    </row>
    <row r="36" spans="1:11" x14ac:dyDescent="0.25">
      <c r="A36">
        <v>35</v>
      </c>
      <c r="B36" s="4">
        <v>3</v>
      </c>
      <c r="C36" s="4">
        <v>0.6</v>
      </c>
      <c r="D36" s="1">
        <v>1</v>
      </c>
      <c r="E36" s="4">
        <v>2.65</v>
      </c>
      <c r="F36" s="4">
        <v>1</v>
      </c>
      <c r="G36" s="4">
        <v>1</v>
      </c>
      <c r="H36" s="5">
        <v>0.375</v>
      </c>
      <c r="I36" s="4">
        <v>600</v>
      </c>
      <c r="J36" s="6">
        <v>0.8</v>
      </c>
      <c r="K36" s="4">
        <v>0.32131100000000001</v>
      </c>
    </row>
    <row r="37" spans="1:11" x14ac:dyDescent="0.25">
      <c r="A37">
        <v>36</v>
      </c>
      <c r="B37" s="1">
        <v>3</v>
      </c>
      <c r="C37" s="1">
        <v>0.6</v>
      </c>
      <c r="D37" s="1">
        <v>0</v>
      </c>
      <c r="E37" s="1">
        <v>2.65</v>
      </c>
      <c r="F37" s="1">
        <v>1</v>
      </c>
      <c r="G37" s="1">
        <v>1</v>
      </c>
      <c r="H37" s="2">
        <v>0.375</v>
      </c>
      <c r="I37" s="1">
        <v>1260</v>
      </c>
      <c r="J37" s="6">
        <v>0.4</v>
      </c>
      <c r="K37" s="1">
        <v>0.79015500000000005</v>
      </c>
    </row>
    <row r="38" spans="1:11" x14ac:dyDescent="0.25">
      <c r="A38">
        <v>37</v>
      </c>
      <c r="B38" s="1">
        <v>3</v>
      </c>
      <c r="C38" s="1">
        <v>0.6</v>
      </c>
      <c r="D38" s="1">
        <v>0</v>
      </c>
      <c r="E38" s="1">
        <v>2.65</v>
      </c>
      <c r="F38" s="1">
        <v>1</v>
      </c>
      <c r="G38" s="1">
        <v>1</v>
      </c>
      <c r="H38" s="2">
        <v>0.375</v>
      </c>
      <c r="I38" s="1">
        <v>1260</v>
      </c>
      <c r="J38" s="6">
        <v>0.6</v>
      </c>
      <c r="K38" s="1">
        <v>1</v>
      </c>
    </row>
    <row r="39" spans="1:11" x14ac:dyDescent="0.25">
      <c r="A39">
        <v>38</v>
      </c>
      <c r="B39" s="1">
        <v>3</v>
      </c>
      <c r="C39" s="1">
        <v>0.6</v>
      </c>
      <c r="D39" s="1">
        <v>0</v>
      </c>
      <c r="E39" s="1">
        <v>2.65</v>
      </c>
      <c r="F39" s="1">
        <v>1</v>
      </c>
      <c r="G39" s="1">
        <v>1</v>
      </c>
      <c r="H39" s="2">
        <v>0.375</v>
      </c>
      <c r="I39" s="1">
        <v>1260</v>
      </c>
      <c r="J39" s="6">
        <v>0.8</v>
      </c>
      <c r="K39" s="1">
        <v>1</v>
      </c>
    </row>
    <row r="40" spans="1:11" x14ac:dyDescent="0.25">
      <c r="A40">
        <v>39</v>
      </c>
      <c r="B40" s="1">
        <v>3</v>
      </c>
      <c r="C40" s="1">
        <v>0.6</v>
      </c>
      <c r="D40" s="1">
        <v>-1</v>
      </c>
      <c r="E40" s="1">
        <v>2.65</v>
      </c>
      <c r="F40" s="1">
        <v>1</v>
      </c>
      <c r="G40" s="1">
        <v>1</v>
      </c>
      <c r="H40" s="2">
        <v>0.375</v>
      </c>
      <c r="I40" s="1">
        <v>1260</v>
      </c>
      <c r="J40" s="6">
        <v>0.2</v>
      </c>
      <c r="K40" s="1">
        <v>1</v>
      </c>
    </row>
    <row r="41" spans="1:11" x14ac:dyDescent="0.25">
      <c r="A41">
        <v>40</v>
      </c>
      <c r="B41" s="1">
        <v>3</v>
      </c>
      <c r="C41" s="1">
        <v>0.6</v>
      </c>
      <c r="D41" s="1">
        <v>-1</v>
      </c>
      <c r="E41" s="1">
        <v>2.65</v>
      </c>
      <c r="F41" s="1">
        <v>1</v>
      </c>
      <c r="G41" s="1">
        <v>1</v>
      </c>
      <c r="H41" s="2">
        <v>0.375</v>
      </c>
      <c r="I41" s="1">
        <v>1260</v>
      </c>
      <c r="J41" s="6">
        <v>0.4</v>
      </c>
      <c r="K41" s="1">
        <v>1</v>
      </c>
    </row>
    <row r="42" spans="1:11" x14ac:dyDescent="0.25">
      <c r="A42">
        <v>41</v>
      </c>
      <c r="B42" s="1">
        <v>3</v>
      </c>
      <c r="C42" s="1">
        <v>0.6</v>
      </c>
      <c r="D42" s="1">
        <v>-1</v>
      </c>
      <c r="E42" s="1">
        <v>2.65</v>
      </c>
      <c r="F42" s="1">
        <v>1</v>
      </c>
      <c r="G42" s="1">
        <v>1</v>
      </c>
      <c r="H42" s="2">
        <v>0.375</v>
      </c>
      <c r="I42" s="1">
        <v>1260</v>
      </c>
      <c r="J42" s="6">
        <v>0.6</v>
      </c>
      <c r="K42" s="1">
        <v>1</v>
      </c>
    </row>
    <row r="43" spans="1:11" x14ac:dyDescent="0.25">
      <c r="A43">
        <v>42</v>
      </c>
      <c r="B43" s="1">
        <v>3</v>
      </c>
      <c r="C43" s="1">
        <v>0.6</v>
      </c>
      <c r="D43" s="1">
        <v>-1</v>
      </c>
      <c r="E43" s="1">
        <v>2.65</v>
      </c>
      <c r="F43" s="1">
        <v>1</v>
      </c>
      <c r="G43" s="1">
        <v>1</v>
      </c>
      <c r="H43" s="2">
        <v>0.375</v>
      </c>
      <c r="I43" s="1">
        <v>1260</v>
      </c>
      <c r="J43" s="6">
        <v>0.8</v>
      </c>
      <c r="K43" s="1">
        <v>1</v>
      </c>
    </row>
    <row r="44" spans="1:11" x14ac:dyDescent="0.25">
      <c r="A44">
        <v>43</v>
      </c>
      <c r="B44" s="4">
        <v>3</v>
      </c>
      <c r="C44" s="4">
        <v>0.6</v>
      </c>
      <c r="D44" s="1">
        <v>1</v>
      </c>
      <c r="E44" s="4">
        <v>2.65</v>
      </c>
      <c r="F44" s="4">
        <v>1</v>
      </c>
      <c r="G44" s="4">
        <v>1</v>
      </c>
      <c r="H44" s="5">
        <v>0.375</v>
      </c>
      <c r="I44" s="4">
        <v>1260</v>
      </c>
      <c r="J44" s="6">
        <v>0.2</v>
      </c>
      <c r="K44" s="4">
        <v>0</v>
      </c>
    </row>
    <row r="45" spans="1:11" x14ac:dyDescent="0.25">
      <c r="A45">
        <v>44</v>
      </c>
      <c r="B45" s="4">
        <v>3</v>
      </c>
      <c r="C45" s="4">
        <v>0.6</v>
      </c>
      <c r="D45" s="1">
        <v>1</v>
      </c>
      <c r="E45" s="4">
        <v>2.65</v>
      </c>
      <c r="F45" s="4">
        <v>1</v>
      </c>
      <c r="G45" s="4">
        <v>1</v>
      </c>
      <c r="H45" s="5">
        <v>0.375</v>
      </c>
      <c r="I45" s="4">
        <v>1260</v>
      </c>
      <c r="J45" s="6">
        <v>0.4</v>
      </c>
      <c r="K45" s="4">
        <v>0.01</v>
      </c>
    </row>
    <row r="46" spans="1:11" x14ac:dyDescent="0.25">
      <c r="A46">
        <v>45</v>
      </c>
      <c r="B46" s="4">
        <v>3</v>
      </c>
      <c r="C46" s="4">
        <v>0.6</v>
      </c>
      <c r="D46" s="1">
        <v>1</v>
      </c>
      <c r="E46" s="4">
        <v>2.65</v>
      </c>
      <c r="F46" s="4">
        <v>1</v>
      </c>
      <c r="G46" s="4">
        <v>1</v>
      </c>
      <c r="H46" s="5">
        <v>0.375</v>
      </c>
      <c r="I46" s="4">
        <v>1260</v>
      </c>
      <c r="J46" s="6">
        <v>0.6</v>
      </c>
      <c r="K46" s="4">
        <v>7.0000000000000007E-2</v>
      </c>
    </row>
    <row r="47" spans="1:11" x14ac:dyDescent="0.25">
      <c r="A47">
        <v>46</v>
      </c>
      <c r="B47" s="4">
        <v>3</v>
      </c>
      <c r="C47" s="4">
        <v>0.6</v>
      </c>
      <c r="D47" s="1">
        <v>1</v>
      </c>
      <c r="E47" s="4">
        <v>2.65</v>
      </c>
      <c r="F47" s="4">
        <v>1</v>
      </c>
      <c r="G47" s="4">
        <v>1</v>
      </c>
      <c r="H47" s="5">
        <v>0.375</v>
      </c>
      <c r="I47" s="4">
        <v>1260</v>
      </c>
      <c r="J47" s="6">
        <v>0.8</v>
      </c>
      <c r="K47" s="4">
        <v>0.142487</v>
      </c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7FF5-E176-4993-9390-988FFC383C3B}">
  <dimension ref="A1:O50"/>
  <sheetViews>
    <sheetView workbookViewId="0">
      <selection activeCell="Q16" sqref="Q16"/>
    </sheetView>
  </sheetViews>
  <sheetFormatPr defaultRowHeight="13.95" x14ac:dyDescent="0.25"/>
  <cols>
    <col min="12" max="12" width="12.6640625" customWidth="1"/>
    <col min="13" max="13" width="11" customWidth="1"/>
  </cols>
  <sheetData>
    <row r="1" spans="1:15" x14ac:dyDescent="0.25">
      <c r="A1" s="7" t="s">
        <v>13</v>
      </c>
      <c r="B1" s="6" t="s">
        <v>14</v>
      </c>
      <c r="C1" s="6" t="s">
        <v>15</v>
      </c>
      <c r="D1" s="8" t="s">
        <v>5</v>
      </c>
      <c r="E1" s="6" t="s">
        <v>16</v>
      </c>
      <c r="F1" s="6" t="s">
        <v>17</v>
      </c>
      <c r="G1" s="9" t="s">
        <v>18</v>
      </c>
      <c r="H1" s="10" t="s">
        <v>19</v>
      </c>
      <c r="I1" s="6" t="s">
        <v>7</v>
      </c>
      <c r="J1" s="11" t="s">
        <v>20</v>
      </c>
      <c r="K1" s="8" t="s">
        <v>11</v>
      </c>
      <c r="L1" s="8" t="s">
        <v>21</v>
      </c>
      <c r="M1" s="12" t="s">
        <v>22</v>
      </c>
      <c r="N1" s="13" t="s">
        <v>23</v>
      </c>
      <c r="O1" s="14" t="s">
        <v>12</v>
      </c>
    </row>
    <row r="2" spans="1:15" x14ac:dyDescent="0.25">
      <c r="A2">
        <v>1</v>
      </c>
      <c r="B2" s="15">
        <f>颗粒直径美式!B2*0.0254</f>
        <v>7.619999999999999E-2</v>
      </c>
      <c r="C2" s="16">
        <f>颗粒直径美式!C2*0.159/60</f>
        <v>0.159</v>
      </c>
      <c r="D2" s="17">
        <f>颗粒直径美式!D2</f>
        <v>0</v>
      </c>
      <c r="E2" s="17">
        <f>颗粒直径美式!E2*1000</f>
        <v>2650</v>
      </c>
      <c r="F2" s="15">
        <f>颗粒直径美式!I2/1000000</f>
        <v>5.9999999999999995E-4</v>
      </c>
      <c r="G2" s="9">
        <f>颗粒直径美式!G2</f>
        <v>1</v>
      </c>
      <c r="H2" s="10">
        <f>颗粒直径美式!H2*0.0254</f>
        <v>9.5249999999999987E-3</v>
      </c>
      <c r="I2" s="17">
        <f>颗粒直径美式!F2</f>
        <v>1</v>
      </c>
      <c r="J2" s="9">
        <f>POWER(I2,-0.356)</f>
        <v>1</v>
      </c>
      <c r="K2" s="18">
        <f>颗粒直径美式!J2</f>
        <v>0.2</v>
      </c>
      <c r="L2" s="19">
        <f>POWER(M2,-0.05)</f>
        <v>1.0854494185921282</v>
      </c>
      <c r="M2" s="20">
        <f>(4*E2*F2*F2*C2)/(18*3.1415926*G2*H2*B2*B2)</f>
        <v>0.19400288705612054</v>
      </c>
      <c r="N2">
        <f>LOG(M2,10)</f>
        <v>-0.71219180706352347</v>
      </c>
      <c r="O2" s="16">
        <f>颗粒直径美式!K2</f>
        <v>0.13670099999999999</v>
      </c>
    </row>
    <row r="3" spans="1:15" x14ac:dyDescent="0.25">
      <c r="A3">
        <v>2</v>
      </c>
      <c r="B3" s="15">
        <f>颗粒直径美式!B3*0.0254</f>
        <v>7.619999999999999E-2</v>
      </c>
      <c r="C3" s="16">
        <f>颗粒直径美式!C3*0.159/60</f>
        <v>0.159</v>
      </c>
      <c r="D3" s="17">
        <f>颗粒直径美式!D3</f>
        <v>0</v>
      </c>
      <c r="E3" s="17">
        <f>颗粒直径美式!E3*1000</f>
        <v>2650</v>
      </c>
      <c r="F3" s="15">
        <f>颗粒直径美式!I3/1000000</f>
        <v>5.9999999999999995E-4</v>
      </c>
      <c r="G3" s="9">
        <f>颗粒直径美式!G3</f>
        <v>1</v>
      </c>
      <c r="H3" s="10">
        <f>颗粒直径美式!H3*0.0254</f>
        <v>9.5249999999999987E-3</v>
      </c>
      <c r="I3" s="17">
        <f>颗粒直径美式!F3</f>
        <v>1</v>
      </c>
      <c r="J3" s="9">
        <f t="shared" ref="J3:J47" si="0">POWER(I3,-0.356)</f>
        <v>1</v>
      </c>
      <c r="K3" s="18">
        <f>颗粒直径美式!J3</f>
        <v>0.4</v>
      </c>
      <c r="L3" s="19">
        <f t="shared" ref="L3:L47" si="1">POWER(M3,-0.05)</f>
        <v>1.0854494185921282</v>
      </c>
      <c r="M3" s="20">
        <f t="shared" ref="M3:M47" si="2">(4*E3*F3*F3*C3)/(18*3.1415926*G3*H3*B3*B3)</f>
        <v>0.19400288705612054</v>
      </c>
      <c r="N3">
        <f t="shared" ref="N3:N47" si="3">LOG(M3,10)</f>
        <v>-0.71219180706352347</v>
      </c>
      <c r="O3" s="16">
        <f>颗粒直径美式!K3</f>
        <v>0.21784500000000001</v>
      </c>
    </row>
    <row r="4" spans="1:15" x14ac:dyDescent="0.25">
      <c r="A4">
        <v>3</v>
      </c>
      <c r="B4" s="15">
        <f>颗粒直径美式!B4*0.0254</f>
        <v>7.619999999999999E-2</v>
      </c>
      <c r="C4" s="16">
        <f>颗粒直径美式!C4*0.159/60</f>
        <v>0.159</v>
      </c>
      <c r="D4" s="17">
        <f>颗粒直径美式!D4</f>
        <v>0</v>
      </c>
      <c r="E4" s="17">
        <f>颗粒直径美式!E4*1000</f>
        <v>2650</v>
      </c>
      <c r="F4" s="15">
        <f>颗粒直径美式!I4/1000000</f>
        <v>5.9999999999999995E-4</v>
      </c>
      <c r="G4" s="9">
        <f>颗粒直径美式!G4</f>
        <v>1</v>
      </c>
      <c r="H4" s="10">
        <f>颗粒直径美式!H4*0.0254</f>
        <v>9.5249999999999987E-3</v>
      </c>
      <c r="I4" s="17">
        <f>颗粒直径美式!F4</f>
        <v>1</v>
      </c>
      <c r="J4" s="9">
        <f t="shared" si="0"/>
        <v>1</v>
      </c>
      <c r="K4" s="18">
        <f>颗粒直径美式!J4</f>
        <v>0.6</v>
      </c>
      <c r="L4" s="19">
        <f t="shared" si="1"/>
        <v>1.0854494185921282</v>
      </c>
      <c r="M4" s="20">
        <f t="shared" si="2"/>
        <v>0.19400288705612054</v>
      </c>
      <c r="N4">
        <f t="shared" si="3"/>
        <v>-0.71219180706352347</v>
      </c>
      <c r="O4" s="16">
        <f>颗粒直径美式!K4</f>
        <v>0.339395</v>
      </c>
    </row>
    <row r="5" spans="1:15" x14ac:dyDescent="0.25">
      <c r="A5">
        <v>4</v>
      </c>
      <c r="B5" s="15">
        <f>颗粒直径美式!B5*0.0254</f>
        <v>7.619999999999999E-2</v>
      </c>
      <c r="C5" s="16">
        <f>颗粒直径美式!C5*0.159/60</f>
        <v>0.159</v>
      </c>
      <c r="D5" s="17">
        <f>颗粒直径美式!D5</f>
        <v>0</v>
      </c>
      <c r="E5" s="17">
        <f>颗粒直径美式!E5*1000</f>
        <v>2650</v>
      </c>
      <c r="F5" s="15">
        <f>颗粒直径美式!I5/1000000</f>
        <v>5.9999999999999995E-4</v>
      </c>
      <c r="G5" s="9">
        <f>颗粒直径美式!G5</f>
        <v>1</v>
      </c>
      <c r="H5" s="10">
        <f>颗粒直径美式!H5*0.0254</f>
        <v>9.5249999999999987E-3</v>
      </c>
      <c r="I5" s="17">
        <f>颗粒直径美式!F5</f>
        <v>1</v>
      </c>
      <c r="J5" s="9">
        <f t="shared" si="0"/>
        <v>1</v>
      </c>
      <c r="K5" s="18">
        <f>颗粒直径美式!J5</f>
        <v>0.8</v>
      </c>
      <c r="L5" s="19">
        <f t="shared" si="1"/>
        <v>1.0854494185921282</v>
      </c>
      <c r="M5" s="20">
        <f t="shared" si="2"/>
        <v>0.19400288705612054</v>
      </c>
      <c r="N5">
        <f t="shared" si="3"/>
        <v>-0.71219180706352347</v>
      </c>
      <c r="O5" s="16">
        <f>颗粒直径美式!K5</f>
        <v>0.49292900000000001</v>
      </c>
    </row>
    <row r="6" spans="1:15" x14ac:dyDescent="0.25">
      <c r="A6">
        <v>5</v>
      </c>
      <c r="B6" s="15">
        <f>颗粒直径美式!B6*0.0254</f>
        <v>7.619999999999999E-2</v>
      </c>
      <c r="C6" s="16">
        <f>颗粒直径美式!C6*0.159/60</f>
        <v>0.159</v>
      </c>
      <c r="D6" s="17">
        <f>颗粒直径美式!D6</f>
        <v>-1</v>
      </c>
      <c r="E6" s="17">
        <f>颗粒直径美式!E6*1000</f>
        <v>2650</v>
      </c>
      <c r="F6" s="15">
        <f>颗粒直径美式!I6/1000000</f>
        <v>5.9999999999999995E-4</v>
      </c>
      <c r="G6" s="9">
        <f>颗粒直径美式!G6</f>
        <v>1</v>
      </c>
      <c r="H6" s="10">
        <f>颗粒直径美式!H6*0.0254</f>
        <v>9.5249999999999987E-3</v>
      </c>
      <c r="I6" s="17">
        <f>颗粒直径美式!F6</f>
        <v>1</v>
      </c>
      <c r="J6" s="9">
        <f t="shared" si="0"/>
        <v>1</v>
      </c>
      <c r="K6" s="18">
        <f>颗粒直径美式!J6</f>
        <v>0.2</v>
      </c>
      <c r="L6" s="19">
        <f t="shared" si="1"/>
        <v>1.0854494185921282</v>
      </c>
      <c r="M6" s="20">
        <f t="shared" si="2"/>
        <v>0.19400288705612054</v>
      </c>
      <c r="N6">
        <f t="shared" si="3"/>
        <v>-0.71219180706352347</v>
      </c>
      <c r="O6" s="16">
        <f>颗粒直径美式!K6</f>
        <v>0.13770099999999999</v>
      </c>
    </row>
    <row r="7" spans="1:15" x14ac:dyDescent="0.25">
      <c r="A7">
        <v>6</v>
      </c>
      <c r="B7" s="15">
        <f>颗粒直径美式!B7*0.0254</f>
        <v>7.619999999999999E-2</v>
      </c>
      <c r="C7" s="16">
        <f>颗粒直径美式!C7*0.159/60</f>
        <v>0.159</v>
      </c>
      <c r="D7" s="17">
        <f>颗粒直径美式!D7</f>
        <v>-1</v>
      </c>
      <c r="E7" s="17">
        <f>颗粒直径美式!E7*1000</f>
        <v>2650</v>
      </c>
      <c r="F7" s="15">
        <f>颗粒直径美式!I7/1000000</f>
        <v>5.9999999999999995E-4</v>
      </c>
      <c r="G7" s="9">
        <f>颗粒直径美式!G7</f>
        <v>1</v>
      </c>
      <c r="H7" s="10">
        <f>颗粒直径美式!H7*0.0254</f>
        <v>9.5249999999999987E-3</v>
      </c>
      <c r="I7" s="17">
        <f>颗粒直径美式!F7</f>
        <v>1</v>
      </c>
      <c r="J7" s="9">
        <f t="shared" si="0"/>
        <v>1</v>
      </c>
      <c r="K7" s="18">
        <f>颗粒直径美式!J7</f>
        <v>0.4</v>
      </c>
      <c r="L7" s="19">
        <f t="shared" si="1"/>
        <v>1.0854494185921282</v>
      </c>
      <c r="M7" s="20">
        <f t="shared" si="2"/>
        <v>0.19400288705612054</v>
      </c>
      <c r="N7">
        <f t="shared" si="3"/>
        <v>-0.71219180706352347</v>
      </c>
      <c r="O7" s="16">
        <f>颗粒直径美式!K7</f>
        <v>0.220529</v>
      </c>
    </row>
    <row r="8" spans="1:15" x14ac:dyDescent="0.25">
      <c r="A8">
        <v>7</v>
      </c>
      <c r="B8" s="15">
        <f>颗粒直径美式!B8*0.0254</f>
        <v>7.619999999999999E-2</v>
      </c>
      <c r="C8" s="16">
        <f>颗粒直径美式!C8*0.159/60</f>
        <v>0.159</v>
      </c>
      <c r="D8" s="17">
        <f>颗粒直径美式!D8</f>
        <v>-1</v>
      </c>
      <c r="E8" s="17">
        <f>颗粒直径美式!E8*1000</f>
        <v>2650</v>
      </c>
      <c r="F8" s="15">
        <f>颗粒直径美式!I8/1000000</f>
        <v>5.9999999999999995E-4</v>
      </c>
      <c r="G8" s="9">
        <f>颗粒直径美式!G8</f>
        <v>1</v>
      </c>
      <c r="H8" s="10">
        <f>颗粒直径美式!H8*0.0254</f>
        <v>9.5249999999999987E-3</v>
      </c>
      <c r="I8" s="17">
        <f>颗粒直径美式!F8</f>
        <v>1</v>
      </c>
      <c r="J8" s="9">
        <f t="shared" si="0"/>
        <v>1</v>
      </c>
      <c r="K8" s="18">
        <f>颗粒直径美式!J8</f>
        <v>0.6</v>
      </c>
      <c r="L8" s="19">
        <f t="shared" si="1"/>
        <v>1.0854494185921282</v>
      </c>
      <c r="M8" s="20">
        <f t="shared" si="2"/>
        <v>0.19400288705612054</v>
      </c>
      <c r="N8">
        <f t="shared" si="3"/>
        <v>-0.71219180706352347</v>
      </c>
      <c r="O8" s="16">
        <f>颗粒直径美式!K8</f>
        <v>0.34034500000000001</v>
      </c>
    </row>
    <row r="9" spans="1:15" x14ac:dyDescent="0.25">
      <c r="A9">
        <v>8</v>
      </c>
      <c r="B9" s="15">
        <f>颗粒直径美式!B9*0.0254</f>
        <v>7.619999999999999E-2</v>
      </c>
      <c r="C9" s="16">
        <f>颗粒直径美式!C9*0.159/60</f>
        <v>0.159</v>
      </c>
      <c r="D9" s="17">
        <f>颗粒直径美式!D9</f>
        <v>-1</v>
      </c>
      <c r="E9" s="17">
        <f>颗粒直径美式!E9*1000</f>
        <v>2650</v>
      </c>
      <c r="F9" s="15">
        <f>颗粒直径美式!I9/1000000</f>
        <v>5.9999999999999995E-4</v>
      </c>
      <c r="G9" s="9">
        <f>颗粒直径美式!G9</f>
        <v>1</v>
      </c>
      <c r="H9" s="10">
        <f>颗粒直径美式!H9*0.0254</f>
        <v>9.5249999999999987E-3</v>
      </c>
      <c r="I9" s="17">
        <f>颗粒直径美式!F9</f>
        <v>1</v>
      </c>
      <c r="J9" s="9">
        <f t="shared" si="0"/>
        <v>1</v>
      </c>
      <c r="K9" s="18">
        <f>颗粒直径美式!J9</f>
        <v>0.8</v>
      </c>
      <c r="L9" s="19">
        <f t="shared" si="1"/>
        <v>1.0854494185921282</v>
      </c>
      <c r="M9" s="20">
        <f t="shared" si="2"/>
        <v>0.19400288705612054</v>
      </c>
      <c r="N9">
        <f t="shared" si="3"/>
        <v>-0.71219180706352347</v>
      </c>
      <c r="O9" s="16">
        <f>颗粒直径美式!K9</f>
        <v>0.49492900000000001</v>
      </c>
    </row>
    <row r="10" spans="1:15" x14ac:dyDescent="0.25">
      <c r="A10">
        <v>9</v>
      </c>
      <c r="B10" s="15">
        <f>颗粒直径美式!B10*0.0254</f>
        <v>7.619999999999999E-2</v>
      </c>
      <c r="C10" s="16">
        <f>颗粒直径美式!C10*0.159/60</f>
        <v>0.159</v>
      </c>
      <c r="D10" s="17">
        <f>颗粒直径美式!D10</f>
        <v>1</v>
      </c>
      <c r="E10" s="17">
        <f>颗粒直径美式!E10*1000</f>
        <v>2650</v>
      </c>
      <c r="F10" s="15">
        <f>颗粒直径美式!I10/1000000</f>
        <v>5.9999999999999995E-4</v>
      </c>
      <c r="G10" s="9">
        <f>颗粒直径美式!G10</f>
        <v>1</v>
      </c>
      <c r="H10" s="10">
        <f>颗粒直径美式!H10*0.0254</f>
        <v>9.5249999999999987E-3</v>
      </c>
      <c r="I10" s="17">
        <f>颗粒直径美式!F10</f>
        <v>1</v>
      </c>
      <c r="J10" s="9">
        <f t="shared" si="0"/>
        <v>1</v>
      </c>
      <c r="K10" s="18">
        <f>颗粒直径美式!J10</f>
        <v>0.2</v>
      </c>
      <c r="L10" s="19">
        <f t="shared" si="1"/>
        <v>1.0854494185921282</v>
      </c>
      <c r="M10" s="20">
        <f t="shared" si="2"/>
        <v>0.19400288705612054</v>
      </c>
      <c r="N10">
        <f t="shared" si="3"/>
        <v>-0.71219180706352347</v>
      </c>
      <c r="O10" s="16">
        <f>颗粒直径美式!K10</f>
        <v>0.136183</v>
      </c>
    </row>
    <row r="11" spans="1:15" x14ac:dyDescent="0.25">
      <c r="A11">
        <v>10</v>
      </c>
      <c r="B11" s="15">
        <f>颗粒直径美式!B11*0.0254</f>
        <v>7.619999999999999E-2</v>
      </c>
      <c r="C11" s="16">
        <f>颗粒直径美式!C11*0.159/60</f>
        <v>0.159</v>
      </c>
      <c r="D11" s="17">
        <f>颗粒直径美式!D11</f>
        <v>1</v>
      </c>
      <c r="E11" s="17">
        <f>颗粒直径美式!E11*1000</f>
        <v>2650</v>
      </c>
      <c r="F11" s="15">
        <f>颗粒直径美式!I11/1000000</f>
        <v>5.9999999999999995E-4</v>
      </c>
      <c r="G11" s="9">
        <f>颗粒直径美式!G11</f>
        <v>1</v>
      </c>
      <c r="H11" s="10">
        <f>颗粒直径美式!H11*0.0254</f>
        <v>9.5249999999999987E-3</v>
      </c>
      <c r="I11" s="17">
        <f>颗粒直径美式!F11</f>
        <v>1</v>
      </c>
      <c r="J11" s="9">
        <f t="shared" si="0"/>
        <v>1</v>
      </c>
      <c r="K11" s="18">
        <f>颗粒直径美式!J11</f>
        <v>0.4</v>
      </c>
      <c r="L11" s="19">
        <f t="shared" si="1"/>
        <v>1.0854494185921282</v>
      </c>
      <c r="M11" s="20">
        <f t="shared" si="2"/>
        <v>0.19400288705612054</v>
      </c>
      <c r="N11">
        <f t="shared" si="3"/>
        <v>-0.71219180706352347</v>
      </c>
      <c r="O11" s="16">
        <f>颗粒直径美式!K11</f>
        <v>0.209428</v>
      </c>
    </row>
    <row r="12" spans="1:15" x14ac:dyDescent="0.25">
      <c r="A12">
        <v>11</v>
      </c>
      <c r="B12" s="15">
        <f>颗粒直径美式!B12*0.0254</f>
        <v>7.619999999999999E-2</v>
      </c>
      <c r="C12" s="16">
        <f>颗粒直径美式!C12*0.159/60</f>
        <v>0.159</v>
      </c>
      <c r="D12" s="17">
        <f>颗粒直径美式!D12</f>
        <v>1</v>
      </c>
      <c r="E12" s="17">
        <f>颗粒直径美式!E12*1000</f>
        <v>2650</v>
      </c>
      <c r="F12" s="15">
        <f>颗粒直径美式!I12/1000000</f>
        <v>5.9999999999999995E-4</v>
      </c>
      <c r="G12" s="9">
        <f>颗粒直径美式!G12</f>
        <v>1</v>
      </c>
      <c r="H12" s="10">
        <f>颗粒直径美式!H12*0.0254</f>
        <v>9.5249999999999987E-3</v>
      </c>
      <c r="I12" s="17">
        <f>颗粒直径美式!F12</f>
        <v>1</v>
      </c>
      <c r="J12" s="9">
        <f t="shared" si="0"/>
        <v>1</v>
      </c>
      <c r="K12" s="18">
        <f>颗粒直径美式!J12</f>
        <v>0.6</v>
      </c>
      <c r="L12" s="19">
        <f t="shared" si="1"/>
        <v>1.0854494185921282</v>
      </c>
      <c r="M12" s="20">
        <f t="shared" si="2"/>
        <v>0.19400288705612054</v>
      </c>
      <c r="N12">
        <f t="shared" si="3"/>
        <v>-0.71219180706352347</v>
      </c>
      <c r="O12" s="16">
        <f>颗粒直径美式!K12</f>
        <v>0.344443</v>
      </c>
    </row>
    <row r="13" spans="1:15" x14ac:dyDescent="0.25">
      <c r="A13">
        <v>12</v>
      </c>
      <c r="B13" s="15">
        <f>颗粒直径美式!B13*0.0254</f>
        <v>7.619999999999999E-2</v>
      </c>
      <c r="C13" s="16">
        <f>颗粒直径美式!C13*0.159/60</f>
        <v>0.159</v>
      </c>
      <c r="D13" s="17">
        <f>颗粒直径美式!D13</f>
        <v>1</v>
      </c>
      <c r="E13" s="17">
        <f>颗粒直径美式!E13*1000</f>
        <v>2650</v>
      </c>
      <c r="F13" s="15">
        <f>颗粒直径美式!I13/1000000</f>
        <v>5.9999999999999995E-4</v>
      </c>
      <c r="G13" s="9">
        <f>颗粒直径美式!G13</f>
        <v>1</v>
      </c>
      <c r="H13" s="10">
        <f>颗粒直径美式!H13*0.0254</f>
        <v>9.5249999999999987E-3</v>
      </c>
      <c r="I13" s="17">
        <f>颗粒直径美式!F13</f>
        <v>1</v>
      </c>
      <c r="J13" s="9">
        <f t="shared" si="0"/>
        <v>1</v>
      </c>
      <c r="K13" s="18">
        <f>颗粒直径美式!J13</f>
        <v>0.8</v>
      </c>
      <c r="L13" s="19">
        <f t="shared" si="1"/>
        <v>1.0854494185921282</v>
      </c>
      <c r="M13" s="20">
        <f t="shared" si="2"/>
        <v>0.19400288705612054</v>
      </c>
      <c r="N13">
        <f t="shared" si="3"/>
        <v>-0.71219180706352347</v>
      </c>
      <c r="O13" s="16">
        <f>颗粒直径美式!K13</f>
        <v>0.49292900000000001</v>
      </c>
    </row>
    <row r="14" spans="1:15" x14ac:dyDescent="0.25">
      <c r="A14">
        <v>13</v>
      </c>
      <c r="B14" s="15">
        <f>颗粒直径美式!B14*0.0254</f>
        <v>7.619999999999999E-2</v>
      </c>
      <c r="C14" s="16">
        <f>颗粒直径美式!C14*0.159/60</f>
        <v>0.159</v>
      </c>
      <c r="D14" s="17">
        <f>颗粒直径美式!D14</f>
        <v>0</v>
      </c>
      <c r="E14" s="17">
        <f>颗粒直径美式!E14*1000</f>
        <v>2650</v>
      </c>
      <c r="F14" s="15">
        <f>颗粒直径美式!I14/1000000</f>
        <v>1.2600000000000001E-3</v>
      </c>
      <c r="G14" s="9">
        <f>颗粒直径美式!G14</f>
        <v>1</v>
      </c>
      <c r="H14" s="10">
        <f>颗粒直径美式!H14*0.0254</f>
        <v>9.5249999999999987E-3</v>
      </c>
      <c r="I14" s="17">
        <f>颗粒直径美式!F14</f>
        <v>1</v>
      </c>
      <c r="J14" s="9">
        <f t="shared" si="0"/>
        <v>1</v>
      </c>
      <c r="K14" s="18">
        <f>颗粒直径美式!J14</f>
        <v>0.2</v>
      </c>
      <c r="L14" s="19">
        <f t="shared" si="1"/>
        <v>1.007830879644011</v>
      </c>
      <c r="M14" s="20">
        <f t="shared" si="2"/>
        <v>0.8555527319174917</v>
      </c>
      <c r="N14">
        <f t="shared" si="3"/>
        <v>-6.7753217595684895E-2</v>
      </c>
      <c r="O14" s="16">
        <f>颗粒直径美式!K14</f>
        <v>0.119186</v>
      </c>
    </row>
    <row r="15" spans="1:15" x14ac:dyDescent="0.25">
      <c r="A15">
        <v>14</v>
      </c>
      <c r="B15" s="15">
        <f>颗粒直径美式!B15*0.0254</f>
        <v>7.619999999999999E-2</v>
      </c>
      <c r="C15" s="16">
        <f>颗粒直径美式!C15*0.159/60</f>
        <v>0.159</v>
      </c>
      <c r="D15" s="17">
        <f>颗粒直径美式!D15</f>
        <v>0</v>
      </c>
      <c r="E15" s="17">
        <f>颗粒直径美式!E15*1000</f>
        <v>2650</v>
      </c>
      <c r="F15" s="15">
        <f>颗粒直径美式!I15/1000000</f>
        <v>1.2600000000000001E-3</v>
      </c>
      <c r="G15" s="9">
        <f>颗粒直径美式!G15</f>
        <v>1</v>
      </c>
      <c r="H15" s="10">
        <f>颗粒直径美式!H15*0.0254</f>
        <v>9.5249999999999987E-3</v>
      </c>
      <c r="I15" s="17">
        <f>颗粒直径美式!F15</f>
        <v>1</v>
      </c>
      <c r="J15" s="9">
        <f t="shared" si="0"/>
        <v>1</v>
      </c>
      <c r="K15" s="18">
        <f>颗粒直径美式!J15</f>
        <v>0.4</v>
      </c>
      <c r="L15" s="19">
        <f t="shared" si="1"/>
        <v>1.007830879644011</v>
      </c>
      <c r="M15" s="20">
        <f t="shared" si="2"/>
        <v>0.8555527319174917</v>
      </c>
      <c r="N15">
        <f t="shared" si="3"/>
        <v>-6.7753217595684895E-2</v>
      </c>
      <c r="O15" s="16">
        <f>颗粒直径美式!K15</f>
        <v>0.24127899999999999</v>
      </c>
    </row>
    <row r="16" spans="1:15" x14ac:dyDescent="0.25">
      <c r="A16">
        <v>15</v>
      </c>
      <c r="B16" s="15">
        <f>颗粒直径美式!B16*0.0254</f>
        <v>7.619999999999999E-2</v>
      </c>
      <c r="C16" s="16">
        <f>颗粒直径美式!C16*0.159/60</f>
        <v>0.159</v>
      </c>
      <c r="D16" s="17">
        <f>颗粒直径美式!D16</f>
        <v>0</v>
      </c>
      <c r="E16" s="17">
        <f>颗粒直径美式!E16*1000</f>
        <v>2650</v>
      </c>
      <c r="F16" s="15">
        <f>颗粒直径美式!I16/1000000</f>
        <v>1.2600000000000001E-3</v>
      </c>
      <c r="G16" s="9">
        <f>颗粒直径美式!G16</f>
        <v>1</v>
      </c>
      <c r="H16" s="10">
        <f>颗粒直径美式!H16*0.0254</f>
        <v>9.5249999999999987E-3</v>
      </c>
      <c r="I16" s="17">
        <f>颗粒直径美式!F16</f>
        <v>1</v>
      </c>
      <c r="J16" s="9">
        <f t="shared" si="0"/>
        <v>1</v>
      </c>
      <c r="K16" s="18">
        <f>颗粒直径美式!J16</f>
        <v>0.6</v>
      </c>
      <c r="L16" s="19">
        <f t="shared" si="1"/>
        <v>1.007830879644011</v>
      </c>
      <c r="M16" s="20">
        <f t="shared" si="2"/>
        <v>0.8555527319174917</v>
      </c>
      <c r="N16">
        <f t="shared" si="3"/>
        <v>-6.7753217595684895E-2</v>
      </c>
      <c r="O16" s="16">
        <f>颗粒直径美式!K16</f>
        <v>0.34593000000000002</v>
      </c>
    </row>
    <row r="17" spans="1:15" x14ac:dyDescent="0.25">
      <c r="A17">
        <v>16</v>
      </c>
      <c r="B17" s="15">
        <f>颗粒直径美式!B17*0.0254</f>
        <v>7.619999999999999E-2</v>
      </c>
      <c r="C17" s="16">
        <f>颗粒直径美式!C17*0.159/60</f>
        <v>0.159</v>
      </c>
      <c r="D17" s="17">
        <f>颗粒直径美式!D17</f>
        <v>0</v>
      </c>
      <c r="E17" s="17">
        <f>颗粒直径美式!E17*1000</f>
        <v>2650</v>
      </c>
      <c r="F17" s="15">
        <f>颗粒直径美式!I17/1000000</f>
        <v>1.2600000000000001E-3</v>
      </c>
      <c r="G17" s="9">
        <f>颗粒直径美式!G17</f>
        <v>1</v>
      </c>
      <c r="H17" s="10">
        <f>颗粒直径美式!H17*0.0254</f>
        <v>9.5249999999999987E-3</v>
      </c>
      <c r="I17" s="17">
        <f>颗粒直径美式!F17</f>
        <v>1</v>
      </c>
      <c r="J17" s="9">
        <f t="shared" si="0"/>
        <v>1</v>
      </c>
      <c r="K17" s="18">
        <f>颗粒直径美式!J17</f>
        <v>0.8</v>
      </c>
      <c r="L17" s="19">
        <f t="shared" si="1"/>
        <v>1.007830879644011</v>
      </c>
      <c r="M17" s="20">
        <f t="shared" si="2"/>
        <v>0.8555527319174917</v>
      </c>
      <c r="N17">
        <f t="shared" si="3"/>
        <v>-6.7753217595684895E-2</v>
      </c>
      <c r="O17" s="16">
        <f>颗粒直径美式!K17</f>
        <v>0.51162799999999997</v>
      </c>
    </row>
    <row r="18" spans="1:15" x14ac:dyDescent="0.25">
      <c r="A18">
        <v>17</v>
      </c>
      <c r="B18" s="15">
        <f>颗粒直径美式!B18*0.0254</f>
        <v>7.619999999999999E-2</v>
      </c>
      <c r="C18" s="16">
        <f>颗粒直径美式!C18*0.159/60</f>
        <v>0.159</v>
      </c>
      <c r="D18" s="17">
        <f>颗粒直径美式!D18</f>
        <v>-1</v>
      </c>
      <c r="E18" s="17">
        <f>颗粒直径美式!E18*1000</f>
        <v>2650</v>
      </c>
      <c r="F18" s="15">
        <f>颗粒直径美式!I18/1000000</f>
        <v>1.2600000000000001E-3</v>
      </c>
      <c r="G18" s="9">
        <f>颗粒直径美式!G18</f>
        <v>1</v>
      </c>
      <c r="H18" s="10">
        <f>颗粒直径美式!H18*0.0254</f>
        <v>9.5249999999999987E-3</v>
      </c>
      <c r="I18" s="17">
        <f>颗粒直径美式!F18</f>
        <v>1</v>
      </c>
      <c r="J18" s="9">
        <f t="shared" si="0"/>
        <v>1</v>
      </c>
      <c r="K18" s="18">
        <f>颗粒直径美式!J18</f>
        <v>0.2</v>
      </c>
      <c r="L18" s="19">
        <f t="shared" si="1"/>
        <v>1.007830879644011</v>
      </c>
      <c r="M18" s="20">
        <f t="shared" si="2"/>
        <v>0.8555527319174917</v>
      </c>
      <c r="N18">
        <f t="shared" si="3"/>
        <v>-6.7753217595684895E-2</v>
      </c>
      <c r="O18" s="16">
        <f>颗粒直径美式!K18</f>
        <v>0.119186</v>
      </c>
    </row>
    <row r="19" spans="1:15" x14ac:dyDescent="0.25">
      <c r="A19">
        <v>18</v>
      </c>
      <c r="B19" s="15">
        <f>颗粒直径美式!B19*0.0254</f>
        <v>7.619999999999999E-2</v>
      </c>
      <c r="C19" s="16">
        <f>颗粒直径美式!C19*0.159/60</f>
        <v>0.159</v>
      </c>
      <c r="D19" s="17">
        <f>颗粒直径美式!D19</f>
        <v>-1</v>
      </c>
      <c r="E19" s="17">
        <f>颗粒直径美式!E19*1000</f>
        <v>2650</v>
      </c>
      <c r="F19" s="15">
        <f>颗粒直径美式!I19/1000000</f>
        <v>1.2600000000000001E-3</v>
      </c>
      <c r="G19" s="9">
        <f>颗粒直径美式!G19</f>
        <v>1</v>
      </c>
      <c r="H19" s="10">
        <f>颗粒直径美式!H19*0.0254</f>
        <v>9.5249999999999987E-3</v>
      </c>
      <c r="I19" s="17">
        <f>颗粒直径美式!F19</f>
        <v>1</v>
      </c>
      <c r="J19" s="9">
        <f t="shared" si="0"/>
        <v>1</v>
      </c>
      <c r="K19" s="18">
        <f>颗粒直径美式!J19</f>
        <v>0.4</v>
      </c>
      <c r="L19" s="19">
        <f t="shared" si="1"/>
        <v>1.007830879644011</v>
      </c>
      <c r="M19" s="20">
        <f t="shared" si="2"/>
        <v>0.8555527319174917</v>
      </c>
      <c r="N19">
        <f t="shared" si="3"/>
        <v>-6.7753217595684895E-2</v>
      </c>
      <c r="O19" s="16">
        <f>颗粒直径美式!K19</f>
        <v>0.23546500000000001</v>
      </c>
    </row>
    <row r="20" spans="1:15" x14ac:dyDescent="0.25">
      <c r="A20">
        <v>19</v>
      </c>
      <c r="B20" s="15">
        <f>颗粒直径美式!B20*0.0254</f>
        <v>7.619999999999999E-2</v>
      </c>
      <c r="C20" s="16">
        <f>颗粒直径美式!C20*0.159/60</f>
        <v>0.159</v>
      </c>
      <c r="D20" s="17">
        <f>颗粒直径美式!D20</f>
        <v>-1</v>
      </c>
      <c r="E20" s="17">
        <f>颗粒直径美式!E20*1000</f>
        <v>2650</v>
      </c>
      <c r="F20" s="15">
        <f>颗粒直径美式!I20/1000000</f>
        <v>1.2600000000000001E-3</v>
      </c>
      <c r="G20" s="9">
        <f>颗粒直径美式!G20</f>
        <v>1</v>
      </c>
      <c r="H20" s="10">
        <f>颗粒直径美式!H20*0.0254</f>
        <v>9.5249999999999987E-3</v>
      </c>
      <c r="I20" s="17">
        <f>颗粒直径美式!F20</f>
        <v>1</v>
      </c>
      <c r="J20" s="9">
        <f t="shared" si="0"/>
        <v>1</v>
      </c>
      <c r="K20" s="18">
        <f>颗粒直径美式!J20</f>
        <v>0.6</v>
      </c>
      <c r="L20" s="19">
        <f t="shared" si="1"/>
        <v>1.007830879644011</v>
      </c>
      <c r="M20" s="20">
        <f t="shared" si="2"/>
        <v>0.8555527319174917</v>
      </c>
      <c r="N20">
        <f t="shared" si="3"/>
        <v>-6.7753217595684895E-2</v>
      </c>
      <c r="O20" s="16">
        <f>颗粒直径美式!K20</f>
        <v>0.34593000000000002</v>
      </c>
    </row>
    <row r="21" spans="1:15" x14ac:dyDescent="0.25">
      <c r="A21">
        <v>20</v>
      </c>
      <c r="B21" s="15">
        <f>颗粒直径美式!B21*0.0254</f>
        <v>7.619999999999999E-2</v>
      </c>
      <c r="C21" s="16">
        <f>颗粒直径美式!C21*0.159/60</f>
        <v>0.159</v>
      </c>
      <c r="D21" s="17">
        <f>颗粒直径美式!D21</f>
        <v>-1</v>
      </c>
      <c r="E21" s="17">
        <f>颗粒直径美式!E21*1000</f>
        <v>2650</v>
      </c>
      <c r="F21" s="15">
        <f>颗粒直径美式!I21/1000000</f>
        <v>1.2600000000000001E-3</v>
      </c>
      <c r="G21" s="9">
        <f>颗粒直径美式!G21</f>
        <v>1</v>
      </c>
      <c r="H21" s="10">
        <f>颗粒直径美式!H21*0.0254</f>
        <v>9.5249999999999987E-3</v>
      </c>
      <c r="I21" s="17">
        <f>颗粒直径美式!F21</f>
        <v>1</v>
      </c>
      <c r="J21" s="9">
        <f t="shared" si="0"/>
        <v>1</v>
      </c>
      <c r="K21" s="18">
        <f>颗粒直径美式!J21</f>
        <v>0.8</v>
      </c>
      <c r="L21" s="19">
        <f t="shared" si="1"/>
        <v>1.007830879644011</v>
      </c>
      <c r="M21" s="20">
        <f t="shared" si="2"/>
        <v>0.8555527319174917</v>
      </c>
      <c r="N21">
        <f t="shared" si="3"/>
        <v>-6.7753217595684895E-2</v>
      </c>
      <c r="O21" s="16">
        <f>颗粒直径美式!K21</f>
        <v>0.51162799999999997</v>
      </c>
    </row>
    <row r="22" spans="1:15" x14ac:dyDescent="0.25">
      <c r="A22">
        <v>21</v>
      </c>
      <c r="B22" s="15">
        <f>颗粒直径美式!B22*0.0254</f>
        <v>7.619999999999999E-2</v>
      </c>
      <c r="C22" s="16">
        <f>颗粒直径美式!C22*0.159/60</f>
        <v>0.159</v>
      </c>
      <c r="D22" s="17">
        <f>颗粒直径美式!D22</f>
        <v>1</v>
      </c>
      <c r="E22" s="17">
        <f>颗粒直径美式!E22*1000</f>
        <v>2650</v>
      </c>
      <c r="F22" s="15">
        <f>颗粒直径美式!I22/1000000</f>
        <v>1.2600000000000001E-3</v>
      </c>
      <c r="G22" s="9">
        <f>颗粒直径美式!G22</f>
        <v>1</v>
      </c>
      <c r="H22" s="10">
        <f>颗粒直径美式!H22*0.0254</f>
        <v>9.5249999999999987E-3</v>
      </c>
      <c r="I22" s="17">
        <f>颗粒直径美式!F22</f>
        <v>1</v>
      </c>
      <c r="J22" s="9">
        <f t="shared" si="0"/>
        <v>1</v>
      </c>
      <c r="K22" s="18">
        <f>颗粒直径美式!J22</f>
        <v>0.2</v>
      </c>
      <c r="L22" s="19">
        <f t="shared" si="1"/>
        <v>1.007830879644011</v>
      </c>
      <c r="M22" s="20">
        <f t="shared" si="2"/>
        <v>0.8555527319174917</v>
      </c>
      <c r="N22">
        <f t="shared" si="3"/>
        <v>-6.7753217595684895E-2</v>
      </c>
      <c r="O22" s="16">
        <f>颗粒直径美式!K22</f>
        <v>0.119186</v>
      </c>
    </row>
    <row r="23" spans="1:15" x14ac:dyDescent="0.25">
      <c r="A23">
        <v>22</v>
      </c>
      <c r="B23" s="15">
        <f>颗粒直径美式!B23*0.0254</f>
        <v>7.619999999999999E-2</v>
      </c>
      <c r="C23" s="16">
        <f>颗粒直径美式!C23*0.159/60</f>
        <v>0.159</v>
      </c>
      <c r="D23" s="17">
        <f>颗粒直径美式!D23</f>
        <v>1</v>
      </c>
      <c r="E23" s="17">
        <f>颗粒直径美式!E23*1000</f>
        <v>2650</v>
      </c>
      <c r="F23" s="15">
        <f>颗粒直径美式!I23/1000000</f>
        <v>1.2600000000000001E-3</v>
      </c>
      <c r="G23" s="9">
        <f>颗粒直径美式!G23</f>
        <v>1</v>
      </c>
      <c r="H23" s="10">
        <f>颗粒直径美式!H23*0.0254</f>
        <v>9.5249999999999987E-3</v>
      </c>
      <c r="I23" s="17">
        <f>颗粒直径美式!F23</f>
        <v>1</v>
      </c>
      <c r="J23" s="9">
        <f t="shared" si="0"/>
        <v>1</v>
      </c>
      <c r="K23" s="18">
        <f>颗粒直径美式!J23</f>
        <v>0.4</v>
      </c>
      <c r="L23" s="19">
        <f t="shared" si="1"/>
        <v>1.007830879644011</v>
      </c>
      <c r="M23" s="20">
        <f t="shared" si="2"/>
        <v>0.8555527319174917</v>
      </c>
      <c r="N23">
        <f t="shared" si="3"/>
        <v>-6.7753217595684895E-2</v>
      </c>
      <c r="O23" s="16">
        <f>颗粒直径美式!K23</f>
        <v>0.23546500000000001</v>
      </c>
    </row>
    <row r="24" spans="1:15" x14ac:dyDescent="0.25">
      <c r="A24">
        <v>23</v>
      </c>
      <c r="B24" s="15">
        <f>颗粒直径美式!B24*0.0254</f>
        <v>7.619999999999999E-2</v>
      </c>
      <c r="C24" s="16">
        <f>颗粒直径美式!C24*0.159/60</f>
        <v>0.159</v>
      </c>
      <c r="D24" s="17">
        <f>颗粒直径美式!D24</f>
        <v>1</v>
      </c>
      <c r="E24" s="17">
        <f>颗粒直径美式!E24*1000</f>
        <v>2650</v>
      </c>
      <c r="F24" s="15">
        <f>颗粒直径美式!I24/1000000</f>
        <v>1.2600000000000001E-3</v>
      </c>
      <c r="G24" s="9">
        <f>颗粒直径美式!G24</f>
        <v>1</v>
      </c>
      <c r="H24" s="10">
        <f>颗粒直径美式!H24*0.0254</f>
        <v>9.5249999999999987E-3</v>
      </c>
      <c r="I24" s="17">
        <f>颗粒直径美式!F24</f>
        <v>1</v>
      </c>
      <c r="J24" s="9">
        <f t="shared" si="0"/>
        <v>1</v>
      </c>
      <c r="K24" s="18">
        <f>颗粒直径美式!J24</f>
        <v>0.6</v>
      </c>
      <c r="L24" s="19">
        <f t="shared" si="1"/>
        <v>1.007830879644011</v>
      </c>
      <c r="M24" s="20">
        <f t="shared" si="2"/>
        <v>0.8555527319174917</v>
      </c>
      <c r="N24">
        <f t="shared" si="3"/>
        <v>-6.7753217595684895E-2</v>
      </c>
      <c r="O24" s="16">
        <f>颗粒直径美式!K24</f>
        <v>0.34593000000000002</v>
      </c>
    </row>
    <row r="25" spans="1:15" x14ac:dyDescent="0.25">
      <c r="A25">
        <v>24</v>
      </c>
      <c r="B25" s="15">
        <f>颗粒直径美式!B25*0.0254</f>
        <v>7.619999999999999E-2</v>
      </c>
      <c r="C25" s="16">
        <f>颗粒直径美式!C25*0.159/60</f>
        <v>0.159</v>
      </c>
      <c r="D25" s="17">
        <f>颗粒直径美式!D25</f>
        <v>1</v>
      </c>
      <c r="E25" s="17">
        <f>颗粒直径美式!E25*1000</f>
        <v>2650</v>
      </c>
      <c r="F25" s="15">
        <f>颗粒直径美式!I25/1000000</f>
        <v>1.2600000000000001E-3</v>
      </c>
      <c r="G25" s="9">
        <f>颗粒直径美式!G25</f>
        <v>1</v>
      </c>
      <c r="H25" s="10">
        <f>颗粒直径美式!H25*0.0254</f>
        <v>9.5249999999999987E-3</v>
      </c>
      <c r="I25" s="17">
        <f>颗粒直径美式!F25</f>
        <v>1</v>
      </c>
      <c r="J25" s="9">
        <f t="shared" si="0"/>
        <v>1</v>
      </c>
      <c r="K25" s="18">
        <f>颗粒直径美式!J25</f>
        <v>0.8</v>
      </c>
      <c r="L25" s="19">
        <f t="shared" si="1"/>
        <v>1.007830879644011</v>
      </c>
      <c r="M25" s="20">
        <f t="shared" si="2"/>
        <v>0.8555527319174917</v>
      </c>
      <c r="N25">
        <f t="shared" si="3"/>
        <v>-6.7753217595684895E-2</v>
      </c>
      <c r="O25" s="16">
        <f>颗粒直径美式!K25</f>
        <v>0.51162799999999997</v>
      </c>
    </row>
    <row r="26" spans="1:15" x14ac:dyDescent="0.25">
      <c r="A26">
        <v>25</v>
      </c>
      <c r="B26" s="15">
        <f>颗粒直径美式!B26*0.0254</f>
        <v>7.619999999999999E-2</v>
      </c>
      <c r="C26" s="16">
        <f>颗粒直径美式!C26*0.159/60</f>
        <v>1.5900000000000001E-3</v>
      </c>
      <c r="D26" s="17">
        <f>颗粒直径美式!D26</f>
        <v>0</v>
      </c>
      <c r="E26" s="17">
        <f>颗粒直径美式!E26*1000</f>
        <v>2650</v>
      </c>
      <c r="F26" s="15">
        <f>颗粒直径美式!I26/1000000</f>
        <v>5.9999999999999995E-4</v>
      </c>
      <c r="G26" s="9">
        <f>颗粒直径美式!G26</f>
        <v>1</v>
      </c>
      <c r="H26" s="10">
        <f>颗粒直径美式!H26*0.0254</f>
        <v>9.5249999999999987E-3</v>
      </c>
      <c r="I26" s="17">
        <f>颗粒直径美式!F26</f>
        <v>1</v>
      </c>
      <c r="J26" s="9">
        <f t="shared" si="0"/>
        <v>1</v>
      </c>
      <c r="K26" s="18">
        <f>颗粒直径美式!J26</f>
        <v>0.4</v>
      </c>
      <c r="L26" s="19">
        <f t="shared" si="1"/>
        <v>1.3664998562828343</v>
      </c>
      <c r="M26" s="20">
        <f t="shared" si="2"/>
        <v>1.9400288705612053E-3</v>
      </c>
      <c r="N26">
        <f t="shared" si="3"/>
        <v>-2.7121918070635229</v>
      </c>
      <c r="O26" s="16">
        <f>颗粒直径美式!K26</f>
        <v>0.28852499999999998</v>
      </c>
    </row>
    <row r="27" spans="1:15" x14ac:dyDescent="0.25">
      <c r="A27">
        <v>26</v>
      </c>
      <c r="B27" s="15">
        <f>颗粒直径美式!B27*0.0254</f>
        <v>7.619999999999999E-2</v>
      </c>
      <c r="C27" s="16">
        <f>颗粒直径美式!C27*0.159/60</f>
        <v>1.5900000000000001E-3</v>
      </c>
      <c r="D27" s="17">
        <f>颗粒直径美式!D27</f>
        <v>0</v>
      </c>
      <c r="E27" s="17">
        <f>颗粒直径美式!E27*1000</f>
        <v>2650</v>
      </c>
      <c r="F27" s="15">
        <f>颗粒直径美式!I27/1000000</f>
        <v>5.9999999999999995E-4</v>
      </c>
      <c r="G27" s="9">
        <f>颗粒直径美式!G27</f>
        <v>1</v>
      </c>
      <c r="H27" s="10">
        <f>颗粒直径美式!H27*0.0254</f>
        <v>9.5249999999999987E-3</v>
      </c>
      <c r="I27" s="17">
        <f>颗粒直径美式!F27</f>
        <v>1</v>
      </c>
      <c r="J27" s="9">
        <f t="shared" si="0"/>
        <v>1</v>
      </c>
      <c r="K27" s="18">
        <f>颗粒直径美式!J27</f>
        <v>0.6</v>
      </c>
      <c r="L27" s="19">
        <f t="shared" si="1"/>
        <v>1.3664998562828343</v>
      </c>
      <c r="M27" s="20">
        <f t="shared" si="2"/>
        <v>1.9400288705612053E-3</v>
      </c>
      <c r="N27">
        <f t="shared" si="3"/>
        <v>-2.7121918070635229</v>
      </c>
      <c r="O27" s="16">
        <f>颗粒直径美式!K27</f>
        <v>0.44262299999999999</v>
      </c>
    </row>
    <row r="28" spans="1:15" x14ac:dyDescent="0.25">
      <c r="A28">
        <v>27</v>
      </c>
      <c r="B28" s="15">
        <f>颗粒直径美式!B28*0.0254</f>
        <v>7.619999999999999E-2</v>
      </c>
      <c r="C28" s="16">
        <f>颗粒直径美式!C28*0.159/60</f>
        <v>1.5900000000000001E-3</v>
      </c>
      <c r="D28" s="17">
        <f>颗粒直径美式!D28</f>
        <v>0</v>
      </c>
      <c r="E28" s="17">
        <f>颗粒直径美式!E28*1000</f>
        <v>2650</v>
      </c>
      <c r="F28" s="15">
        <f>颗粒直径美式!I28/1000000</f>
        <v>5.9999999999999995E-4</v>
      </c>
      <c r="G28" s="9">
        <f>颗粒直径美式!G28</f>
        <v>1</v>
      </c>
      <c r="H28" s="10">
        <f>颗粒直径美式!H28*0.0254</f>
        <v>9.5249999999999987E-3</v>
      </c>
      <c r="I28" s="17">
        <f>颗粒直径美式!F28</f>
        <v>1</v>
      </c>
      <c r="J28" s="9">
        <f t="shared" si="0"/>
        <v>1</v>
      </c>
      <c r="K28" s="18">
        <f>颗粒直径美式!J28</f>
        <v>0.8</v>
      </c>
      <c r="L28" s="19">
        <f t="shared" si="1"/>
        <v>1.3664998562828343</v>
      </c>
      <c r="M28" s="20">
        <f t="shared" si="2"/>
        <v>1.9400288705612053E-3</v>
      </c>
      <c r="N28">
        <f t="shared" si="3"/>
        <v>-2.7121918070635229</v>
      </c>
      <c r="O28" s="16">
        <f>颗粒直径美式!K28</f>
        <v>0.56229499999999999</v>
      </c>
    </row>
    <row r="29" spans="1:15" x14ac:dyDescent="0.25">
      <c r="A29">
        <v>28</v>
      </c>
      <c r="B29" s="15">
        <f>颗粒直径美式!B29*0.0254</f>
        <v>7.619999999999999E-2</v>
      </c>
      <c r="C29" s="16">
        <f>颗粒直径美式!C29*0.159/60</f>
        <v>1.5900000000000001E-3</v>
      </c>
      <c r="D29" s="17">
        <f>颗粒直径美式!D29</f>
        <v>-1</v>
      </c>
      <c r="E29" s="17">
        <f>颗粒直径美式!E29*1000</f>
        <v>2650</v>
      </c>
      <c r="F29" s="15">
        <f>颗粒直径美式!I29/1000000</f>
        <v>5.9999999999999995E-4</v>
      </c>
      <c r="G29" s="9">
        <f>颗粒直径美式!G29</f>
        <v>1</v>
      </c>
      <c r="H29" s="10">
        <f>颗粒直径美式!H29*0.0254</f>
        <v>9.5249999999999987E-3</v>
      </c>
      <c r="I29" s="17">
        <f>颗粒直径美式!F29</f>
        <v>1</v>
      </c>
      <c r="J29" s="9">
        <f t="shared" si="0"/>
        <v>1</v>
      </c>
      <c r="K29" s="18">
        <f>颗粒直径美式!J29</f>
        <v>0.2</v>
      </c>
      <c r="L29" s="19">
        <f t="shared" si="1"/>
        <v>1.3664998562828343</v>
      </c>
      <c r="M29" s="20">
        <f t="shared" si="2"/>
        <v>1.9400288705612053E-3</v>
      </c>
      <c r="N29">
        <f t="shared" si="3"/>
        <v>-2.7121918070635229</v>
      </c>
      <c r="O29" s="16">
        <f>颗粒直径美式!K29</f>
        <v>0.46393400000000001</v>
      </c>
    </row>
    <row r="30" spans="1:15" x14ac:dyDescent="0.25">
      <c r="A30">
        <v>29</v>
      </c>
      <c r="B30" s="15">
        <f>颗粒直径美式!B30*0.0254</f>
        <v>7.619999999999999E-2</v>
      </c>
      <c r="C30" s="16">
        <f>颗粒直径美式!C30*0.159/60</f>
        <v>1.5900000000000001E-3</v>
      </c>
      <c r="D30" s="17">
        <f>颗粒直径美式!D30</f>
        <v>-1</v>
      </c>
      <c r="E30" s="17">
        <f>颗粒直径美式!E30*1000</f>
        <v>2650</v>
      </c>
      <c r="F30" s="15">
        <f>颗粒直径美式!I30/1000000</f>
        <v>5.9999999999999995E-4</v>
      </c>
      <c r="G30" s="9">
        <f>颗粒直径美式!G30</f>
        <v>1</v>
      </c>
      <c r="H30" s="10">
        <f>颗粒直径美式!H30*0.0254</f>
        <v>9.5249999999999987E-3</v>
      </c>
      <c r="I30" s="17">
        <f>颗粒直径美式!F30</f>
        <v>1</v>
      </c>
      <c r="J30" s="9">
        <f t="shared" si="0"/>
        <v>1</v>
      </c>
      <c r="K30" s="18">
        <f>颗粒直径美式!J30</f>
        <v>0.4</v>
      </c>
      <c r="L30" s="19">
        <f t="shared" si="1"/>
        <v>1.3664998562828343</v>
      </c>
      <c r="M30" s="20">
        <f t="shared" si="2"/>
        <v>1.9400288705612053E-3</v>
      </c>
      <c r="N30">
        <f t="shared" si="3"/>
        <v>-2.7121918070635229</v>
      </c>
      <c r="O30" s="16">
        <f>颗粒直径美式!K30</f>
        <v>0.60655700000000001</v>
      </c>
    </row>
    <row r="31" spans="1:15" x14ac:dyDescent="0.25">
      <c r="A31">
        <v>30</v>
      </c>
      <c r="B31" s="15">
        <f>颗粒直径美式!B31*0.0254</f>
        <v>7.619999999999999E-2</v>
      </c>
      <c r="C31" s="16">
        <f>颗粒直径美式!C31*0.159/60</f>
        <v>1.5900000000000001E-3</v>
      </c>
      <c r="D31" s="17">
        <f>颗粒直径美式!D31</f>
        <v>-1</v>
      </c>
      <c r="E31" s="17">
        <f>颗粒直径美式!E31*1000</f>
        <v>2650</v>
      </c>
      <c r="F31" s="15">
        <f>颗粒直径美式!I31/1000000</f>
        <v>5.9999999999999995E-4</v>
      </c>
      <c r="G31" s="9">
        <f>颗粒直径美式!G31</f>
        <v>1</v>
      </c>
      <c r="H31" s="10">
        <f>颗粒直径美式!H31*0.0254</f>
        <v>9.5249999999999987E-3</v>
      </c>
      <c r="I31" s="17">
        <f>颗粒直径美式!F31</f>
        <v>1</v>
      </c>
      <c r="J31" s="9">
        <f t="shared" si="0"/>
        <v>1</v>
      </c>
      <c r="K31" s="18">
        <f>颗粒直径美式!J31</f>
        <v>0.6</v>
      </c>
      <c r="L31" s="19">
        <f t="shared" si="1"/>
        <v>1.3664998562828343</v>
      </c>
      <c r="M31" s="20">
        <f t="shared" si="2"/>
        <v>1.9400288705612053E-3</v>
      </c>
      <c r="N31">
        <f t="shared" si="3"/>
        <v>-2.7121918070635229</v>
      </c>
      <c r="O31" s="16">
        <f>颗粒直径美式!K31</f>
        <v>0.79180300000000003</v>
      </c>
    </row>
    <row r="32" spans="1:15" x14ac:dyDescent="0.25">
      <c r="A32">
        <v>31</v>
      </c>
      <c r="B32" s="15">
        <f>颗粒直径美式!B32*0.0254</f>
        <v>7.619999999999999E-2</v>
      </c>
      <c r="C32" s="16">
        <f>颗粒直径美式!C32*0.159/60</f>
        <v>1.5900000000000001E-3</v>
      </c>
      <c r="D32" s="17">
        <f>颗粒直径美式!D32</f>
        <v>-1</v>
      </c>
      <c r="E32" s="17">
        <f>颗粒直径美式!E32*1000</f>
        <v>2650</v>
      </c>
      <c r="F32" s="15">
        <f>颗粒直径美式!I32/1000000</f>
        <v>5.9999999999999995E-4</v>
      </c>
      <c r="G32" s="9">
        <f>颗粒直径美式!G32</f>
        <v>1</v>
      </c>
      <c r="H32" s="10">
        <f>颗粒直径美式!H32*0.0254</f>
        <v>9.5249999999999987E-3</v>
      </c>
      <c r="I32" s="17">
        <f>颗粒直径美式!F32</f>
        <v>1</v>
      </c>
      <c r="J32" s="9">
        <f t="shared" si="0"/>
        <v>1</v>
      </c>
      <c r="K32" s="18">
        <f>颗粒直径美式!J32</f>
        <v>0.8</v>
      </c>
      <c r="L32" s="19">
        <f t="shared" si="1"/>
        <v>1.3664998562828343</v>
      </c>
      <c r="M32" s="20">
        <f t="shared" si="2"/>
        <v>1.9400288705612053E-3</v>
      </c>
      <c r="N32">
        <f t="shared" si="3"/>
        <v>-2.7121918070635229</v>
      </c>
      <c r="O32" s="16">
        <f>颗粒直径美式!K32</f>
        <v>0.91639300000000001</v>
      </c>
    </row>
    <row r="33" spans="1:15" x14ac:dyDescent="0.25">
      <c r="A33">
        <v>32</v>
      </c>
      <c r="B33" s="15">
        <f>颗粒直径美式!B33*0.0254</f>
        <v>7.619999999999999E-2</v>
      </c>
      <c r="C33" s="16">
        <f>颗粒直径美式!C33*0.159/60</f>
        <v>1.5900000000000001E-3</v>
      </c>
      <c r="D33" s="17">
        <f>颗粒直径美式!D33</f>
        <v>1</v>
      </c>
      <c r="E33" s="17">
        <f>颗粒直径美式!E33*1000</f>
        <v>2650</v>
      </c>
      <c r="F33" s="15">
        <f>颗粒直径美式!I33/1000000</f>
        <v>5.9999999999999995E-4</v>
      </c>
      <c r="G33" s="9">
        <f>颗粒直径美式!G33</f>
        <v>1</v>
      </c>
      <c r="H33" s="10">
        <f>颗粒直径美式!H33*0.0254</f>
        <v>9.5249999999999987E-3</v>
      </c>
      <c r="I33" s="17">
        <f>颗粒直径美式!F33</f>
        <v>1</v>
      </c>
      <c r="J33" s="9">
        <f t="shared" si="0"/>
        <v>1</v>
      </c>
      <c r="K33" s="18">
        <f>颗粒直径美式!J33</f>
        <v>0.2</v>
      </c>
      <c r="L33" s="19">
        <f t="shared" si="1"/>
        <v>1.3664998562828343</v>
      </c>
      <c r="M33" s="20">
        <f t="shared" si="2"/>
        <v>1.9400288705612053E-3</v>
      </c>
      <c r="N33">
        <f t="shared" si="3"/>
        <v>-2.7121918070635229</v>
      </c>
      <c r="O33" s="16">
        <f>颗粒直径美式!K33</f>
        <v>2.5468000000000001E-2</v>
      </c>
    </row>
    <row r="34" spans="1:15" x14ac:dyDescent="0.25">
      <c r="A34">
        <v>33</v>
      </c>
      <c r="B34" s="15">
        <f>颗粒直径美式!B34*0.0254</f>
        <v>7.619999999999999E-2</v>
      </c>
      <c r="C34" s="16">
        <f>颗粒直径美式!C34*0.159/60</f>
        <v>1.5900000000000001E-3</v>
      </c>
      <c r="D34" s="17">
        <f>颗粒直径美式!D34</f>
        <v>1</v>
      </c>
      <c r="E34" s="17">
        <f>颗粒直径美式!E34*1000</f>
        <v>2650</v>
      </c>
      <c r="F34" s="15">
        <f>颗粒直径美式!I34/1000000</f>
        <v>5.9999999999999995E-4</v>
      </c>
      <c r="G34" s="9">
        <f>颗粒直径美式!G34</f>
        <v>1</v>
      </c>
      <c r="H34" s="10">
        <f>颗粒直径美式!H34*0.0254</f>
        <v>9.5249999999999987E-3</v>
      </c>
      <c r="I34" s="17">
        <f>颗粒直径美式!F34</f>
        <v>1</v>
      </c>
      <c r="J34" s="9">
        <f t="shared" si="0"/>
        <v>1</v>
      </c>
      <c r="K34" s="18">
        <f>颗粒直径美式!J34</f>
        <v>0.4</v>
      </c>
      <c r="L34" s="19">
        <f t="shared" si="1"/>
        <v>1.3664998562828343</v>
      </c>
      <c r="M34" s="20">
        <f t="shared" si="2"/>
        <v>1.9400288705612053E-3</v>
      </c>
      <c r="N34">
        <f t="shared" si="3"/>
        <v>-2.7121918070635229</v>
      </c>
      <c r="O34" s="16">
        <f>颗粒直径美式!K34</f>
        <v>7.7452999999999994E-2</v>
      </c>
    </row>
    <row r="35" spans="1:15" x14ac:dyDescent="0.25">
      <c r="A35">
        <v>34</v>
      </c>
      <c r="B35" s="15">
        <f>颗粒直径美式!B35*0.0254</f>
        <v>7.619999999999999E-2</v>
      </c>
      <c r="C35" s="16">
        <f>颗粒直径美式!C35*0.159/60</f>
        <v>1.5900000000000001E-3</v>
      </c>
      <c r="D35" s="17">
        <f>颗粒直径美式!D35</f>
        <v>1</v>
      </c>
      <c r="E35" s="17">
        <f>颗粒直径美式!E35*1000</f>
        <v>2650</v>
      </c>
      <c r="F35" s="15">
        <f>颗粒直径美式!I35/1000000</f>
        <v>5.9999999999999995E-4</v>
      </c>
      <c r="G35" s="9">
        <f>颗粒直径美式!G35</f>
        <v>1</v>
      </c>
      <c r="H35" s="10">
        <f>颗粒直径美式!H35*0.0254</f>
        <v>9.5249999999999987E-3</v>
      </c>
      <c r="I35" s="17">
        <f>颗粒直径美式!F35</f>
        <v>1</v>
      </c>
      <c r="J35" s="9">
        <f t="shared" si="0"/>
        <v>1</v>
      </c>
      <c r="K35" s="18">
        <f>颗粒直径美式!J35</f>
        <v>0.6</v>
      </c>
      <c r="L35" s="19">
        <f t="shared" si="1"/>
        <v>1.3664998562828343</v>
      </c>
      <c r="M35" s="20">
        <f t="shared" si="2"/>
        <v>1.9400288705612053E-3</v>
      </c>
      <c r="N35">
        <f t="shared" si="3"/>
        <v>-2.7121918070635229</v>
      </c>
      <c r="O35" s="16">
        <f>颗粒直径美式!K35</f>
        <v>0.24262300000000001</v>
      </c>
    </row>
    <row r="36" spans="1:15" x14ac:dyDescent="0.25">
      <c r="A36">
        <v>35</v>
      </c>
      <c r="B36" s="15">
        <f>颗粒直径美式!B36*0.0254</f>
        <v>7.619999999999999E-2</v>
      </c>
      <c r="C36" s="16">
        <f>颗粒直径美式!C36*0.159/60</f>
        <v>1.5900000000000001E-3</v>
      </c>
      <c r="D36" s="17">
        <f>颗粒直径美式!D36</f>
        <v>1</v>
      </c>
      <c r="E36" s="17">
        <f>颗粒直径美式!E36*1000</f>
        <v>2650</v>
      </c>
      <c r="F36" s="15">
        <f>颗粒直径美式!I36/1000000</f>
        <v>5.9999999999999995E-4</v>
      </c>
      <c r="G36" s="9">
        <f>颗粒直径美式!G36</f>
        <v>1</v>
      </c>
      <c r="H36" s="10">
        <f>颗粒直径美式!H36*0.0254</f>
        <v>9.5249999999999987E-3</v>
      </c>
      <c r="I36" s="17">
        <f>颗粒直径美式!F36</f>
        <v>1</v>
      </c>
      <c r="J36" s="9">
        <f t="shared" si="0"/>
        <v>1</v>
      </c>
      <c r="K36" s="18">
        <f>颗粒直径美式!J36</f>
        <v>0.8</v>
      </c>
      <c r="L36" s="19">
        <f t="shared" si="1"/>
        <v>1.3664998562828343</v>
      </c>
      <c r="M36" s="20">
        <f t="shared" si="2"/>
        <v>1.9400288705612053E-3</v>
      </c>
      <c r="N36">
        <f t="shared" si="3"/>
        <v>-2.7121918070635229</v>
      </c>
      <c r="O36" s="16">
        <f>颗粒直径美式!K36</f>
        <v>0.32131100000000001</v>
      </c>
    </row>
    <row r="37" spans="1:15" x14ac:dyDescent="0.25">
      <c r="A37">
        <v>36</v>
      </c>
      <c r="B37" s="15">
        <f>颗粒直径美式!B37*0.0254</f>
        <v>7.619999999999999E-2</v>
      </c>
      <c r="C37" s="16">
        <f>颗粒直径美式!C37*0.159/60</f>
        <v>1.5900000000000001E-3</v>
      </c>
      <c r="D37" s="17">
        <f>颗粒直径美式!D37</f>
        <v>0</v>
      </c>
      <c r="E37" s="17">
        <f>颗粒直径美式!E37*1000</f>
        <v>2650</v>
      </c>
      <c r="F37" s="15">
        <f>颗粒直径美式!I37/1000000</f>
        <v>1.2600000000000001E-3</v>
      </c>
      <c r="G37" s="9">
        <f>颗粒直径美式!G37</f>
        <v>1</v>
      </c>
      <c r="H37" s="10">
        <f>颗粒直径美式!H37*0.0254</f>
        <v>9.5249999999999987E-3</v>
      </c>
      <c r="I37" s="17">
        <f>颗粒直径美式!F37</f>
        <v>1</v>
      </c>
      <c r="J37" s="9">
        <f t="shared" si="0"/>
        <v>1</v>
      </c>
      <c r="K37" s="18">
        <f>颗粒直径美式!J37</f>
        <v>0.4</v>
      </c>
      <c r="L37" s="19">
        <f t="shared" si="1"/>
        <v>1.2687839051747143</v>
      </c>
      <c r="M37" s="20">
        <f t="shared" si="2"/>
        <v>8.5555273191749159E-3</v>
      </c>
      <c r="N37">
        <f t="shared" si="3"/>
        <v>-2.0677532175956848</v>
      </c>
      <c r="O37" s="16">
        <f>颗粒直径美式!K37</f>
        <v>0.79015500000000005</v>
      </c>
    </row>
    <row r="38" spans="1:15" x14ac:dyDescent="0.25">
      <c r="A38">
        <v>37</v>
      </c>
      <c r="B38" s="15">
        <f>颗粒直径美式!B38*0.0254</f>
        <v>7.619999999999999E-2</v>
      </c>
      <c r="C38" s="16">
        <f>颗粒直径美式!C38*0.159/60</f>
        <v>1.5900000000000001E-3</v>
      </c>
      <c r="D38" s="17">
        <f>颗粒直径美式!D38</f>
        <v>0</v>
      </c>
      <c r="E38" s="17">
        <f>颗粒直径美式!E38*1000</f>
        <v>2650</v>
      </c>
      <c r="F38" s="15">
        <f>颗粒直径美式!I38/1000000</f>
        <v>1.2600000000000001E-3</v>
      </c>
      <c r="G38" s="9">
        <f>颗粒直径美式!G38</f>
        <v>1</v>
      </c>
      <c r="H38" s="10">
        <f>颗粒直径美式!H38*0.0254</f>
        <v>9.5249999999999987E-3</v>
      </c>
      <c r="I38" s="17">
        <f>颗粒直径美式!F38</f>
        <v>1</v>
      </c>
      <c r="J38" s="9">
        <f t="shared" si="0"/>
        <v>1</v>
      </c>
      <c r="K38" s="18">
        <f>颗粒直径美式!J38</f>
        <v>0.6</v>
      </c>
      <c r="L38" s="19">
        <f t="shared" si="1"/>
        <v>1.2687839051747143</v>
      </c>
      <c r="M38" s="20">
        <f t="shared" si="2"/>
        <v>8.5555273191749159E-3</v>
      </c>
      <c r="N38">
        <f t="shared" si="3"/>
        <v>-2.0677532175956848</v>
      </c>
      <c r="O38" s="16">
        <f>颗粒直径美式!K38</f>
        <v>1</v>
      </c>
    </row>
    <row r="39" spans="1:15" x14ac:dyDescent="0.25">
      <c r="A39">
        <v>38</v>
      </c>
      <c r="B39" s="15">
        <f>颗粒直径美式!B39*0.0254</f>
        <v>7.619999999999999E-2</v>
      </c>
      <c r="C39" s="16">
        <f>颗粒直径美式!C39*0.159/60</f>
        <v>1.5900000000000001E-3</v>
      </c>
      <c r="D39" s="17">
        <f>颗粒直径美式!D39</f>
        <v>0</v>
      </c>
      <c r="E39" s="17">
        <f>颗粒直径美式!E39*1000</f>
        <v>2650</v>
      </c>
      <c r="F39" s="15">
        <f>颗粒直径美式!I39/1000000</f>
        <v>1.2600000000000001E-3</v>
      </c>
      <c r="G39" s="9">
        <f>颗粒直径美式!G39</f>
        <v>1</v>
      </c>
      <c r="H39" s="10">
        <f>颗粒直径美式!H39*0.0254</f>
        <v>9.5249999999999987E-3</v>
      </c>
      <c r="I39" s="17">
        <f>颗粒直径美式!F39</f>
        <v>1</v>
      </c>
      <c r="J39" s="9">
        <f t="shared" si="0"/>
        <v>1</v>
      </c>
      <c r="K39" s="18">
        <f>颗粒直径美式!J39</f>
        <v>0.8</v>
      </c>
      <c r="L39" s="19">
        <f t="shared" si="1"/>
        <v>1.2687839051747143</v>
      </c>
      <c r="M39" s="20">
        <f t="shared" si="2"/>
        <v>8.5555273191749159E-3</v>
      </c>
      <c r="N39">
        <f t="shared" si="3"/>
        <v>-2.0677532175956848</v>
      </c>
      <c r="O39" s="16">
        <f>颗粒直径美式!K39</f>
        <v>1</v>
      </c>
    </row>
    <row r="40" spans="1:15" x14ac:dyDescent="0.25">
      <c r="A40">
        <v>39</v>
      </c>
      <c r="B40" s="15">
        <f>颗粒直径美式!B40*0.0254</f>
        <v>7.619999999999999E-2</v>
      </c>
      <c r="C40" s="16">
        <f>颗粒直径美式!C40*0.159/60</f>
        <v>1.5900000000000001E-3</v>
      </c>
      <c r="D40" s="17">
        <f>颗粒直径美式!D40</f>
        <v>-1</v>
      </c>
      <c r="E40" s="17">
        <f>颗粒直径美式!E40*1000</f>
        <v>2650</v>
      </c>
      <c r="F40" s="15">
        <f>颗粒直径美式!I40/1000000</f>
        <v>1.2600000000000001E-3</v>
      </c>
      <c r="G40" s="9">
        <f>颗粒直径美式!G40</f>
        <v>1</v>
      </c>
      <c r="H40" s="10">
        <f>颗粒直径美式!H40*0.0254</f>
        <v>9.5249999999999987E-3</v>
      </c>
      <c r="I40" s="17">
        <f>颗粒直径美式!F40</f>
        <v>1</v>
      </c>
      <c r="J40" s="9">
        <f t="shared" si="0"/>
        <v>1</v>
      </c>
      <c r="K40" s="18">
        <f>颗粒直径美式!J40</f>
        <v>0.2</v>
      </c>
      <c r="L40" s="19">
        <f t="shared" si="1"/>
        <v>1.2687839051747143</v>
      </c>
      <c r="M40" s="20">
        <f t="shared" si="2"/>
        <v>8.5555273191749159E-3</v>
      </c>
      <c r="N40">
        <f t="shared" si="3"/>
        <v>-2.0677532175956848</v>
      </c>
      <c r="O40" s="16">
        <f>颗粒直径美式!K40</f>
        <v>1</v>
      </c>
    </row>
    <row r="41" spans="1:15" x14ac:dyDescent="0.25">
      <c r="A41">
        <v>40</v>
      </c>
      <c r="B41" s="15">
        <f>颗粒直径美式!B41*0.0254</f>
        <v>7.619999999999999E-2</v>
      </c>
      <c r="C41" s="16">
        <f>颗粒直径美式!C41*0.159/60</f>
        <v>1.5900000000000001E-3</v>
      </c>
      <c r="D41" s="17">
        <f>颗粒直径美式!D41</f>
        <v>-1</v>
      </c>
      <c r="E41" s="17">
        <f>颗粒直径美式!E41*1000</f>
        <v>2650</v>
      </c>
      <c r="F41" s="15">
        <f>颗粒直径美式!I41/1000000</f>
        <v>1.2600000000000001E-3</v>
      </c>
      <c r="G41" s="9">
        <f>颗粒直径美式!G41</f>
        <v>1</v>
      </c>
      <c r="H41" s="10">
        <f>颗粒直径美式!H41*0.0254</f>
        <v>9.5249999999999987E-3</v>
      </c>
      <c r="I41" s="17">
        <f>颗粒直径美式!F41</f>
        <v>1</v>
      </c>
      <c r="J41" s="9">
        <f t="shared" si="0"/>
        <v>1</v>
      </c>
      <c r="K41" s="18">
        <f>颗粒直径美式!J41</f>
        <v>0.4</v>
      </c>
      <c r="L41" s="19">
        <f t="shared" si="1"/>
        <v>1.2687839051747143</v>
      </c>
      <c r="M41" s="20">
        <f t="shared" si="2"/>
        <v>8.5555273191749159E-3</v>
      </c>
      <c r="N41">
        <f t="shared" si="3"/>
        <v>-2.0677532175956848</v>
      </c>
      <c r="O41" s="16">
        <f>颗粒直径美式!K41</f>
        <v>1</v>
      </c>
    </row>
    <row r="42" spans="1:15" x14ac:dyDescent="0.25">
      <c r="A42">
        <v>41</v>
      </c>
      <c r="B42" s="15">
        <f>颗粒直径美式!B42*0.0254</f>
        <v>7.619999999999999E-2</v>
      </c>
      <c r="C42" s="16">
        <f>颗粒直径美式!C42*0.159/60</f>
        <v>1.5900000000000001E-3</v>
      </c>
      <c r="D42" s="17">
        <f>颗粒直径美式!D42</f>
        <v>-1</v>
      </c>
      <c r="E42" s="17">
        <f>颗粒直径美式!E42*1000</f>
        <v>2650</v>
      </c>
      <c r="F42" s="15">
        <f>颗粒直径美式!I42/1000000</f>
        <v>1.2600000000000001E-3</v>
      </c>
      <c r="G42" s="9">
        <f>颗粒直径美式!G42</f>
        <v>1</v>
      </c>
      <c r="H42" s="10">
        <f>颗粒直径美式!H42*0.0254</f>
        <v>9.5249999999999987E-3</v>
      </c>
      <c r="I42" s="17">
        <f>颗粒直径美式!F42</f>
        <v>1</v>
      </c>
      <c r="J42" s="9">
        <f t="shared" si="0"/>
        <v>1</v>
      </c>
      <c r="K42" s="18">
        <f>颗粒直径美式!J42</f>
        <v>0.6</v>
      </c>
      <c r="L42" s="19">
        <f t="shared" si="1"/>
        <v>1.2687839051747143</v>
      </c>
      <c r="M42" s="20">
        <f t="shared" si="2"/>
        <v>8.5555273191749159E-3</v>
      </c>
      <c r="N42">
        <f t="shared" si="3"/>
        <v>-2.0677532175956848</v>
      </c>
      <c r="O42" s="16">
        <f>颗粒直径美式!K42</f>
        <v>1</v>
      </c>
    </row>
    <row r="43" spans="1:15" x14ac:dyDescent="0.25">
      <c r="A43">
        <v>42</v>
      </c>
      <c r="B43" s="15">
        <f>颗粒直径美式!B43*0.0254</f>
        <v>7.619999999999999E-2</v>
      </c>
      <c r="C43" s="16">
        <f>颗粒直径美式!C43*0.159/60</f>
        <v>1.5900000000000001E-3</v>
      </c>
      <c r="D43" s="17">
        <f>颗粒直径美式!D43</f>
        <v>-1</v>
      </c>
      <c r="E43" s="17">
        <f>颗粒直径美式!E43*1000</f>
        <v>2650</v>
      </c>
      <c r="F43" s="15">
        <f>颗粒直径美式!I43/1000000</f>
        <v>1.2600000000000001E-3</v>
      </c>
      <c r="G43" s="9">
        <f>颗粒直径美式!G43</f>
        <v>1</v>
      </c>
      <c r="H43" s="10">
        <f>颗粒直径美式!H43*0.0254</f>
        <v>9.5249999999999987E-3</v>
      </c>
      <c r="I43" s="17">
        <f>颗粒直径美式!F43</f>
        <v>1</v>
      </c>
      <c r="J43" s="9">
        <f t="shared" si="0"/>
        <v>1</v>
      </c>
      <c r="K43" s="18">
        <f>颗粒直径美式!J43</f>
        <v>0.8</v>
      </c>
      <c r="L43" s="19">
        <f t="shared" si="1"/>
        <v>1.2687839051747143</v>
      </c>
      <c r="M43" s="20">
        <f t="shared" si="2"/>
        <v>8.5555273191749159E-3</v>
      </c>
      <c r="N43">
        <f t="shared" si="3"/>
        <v>-2.0677532175956848</v>
      </c>
      <c r="O43" s="16">
        <f>颗粒直径美式!K43</f>
        <v>1</v>
      </c>
    </row>
    <row r="44" spans="1:15" x14ac:dyDescent="0.25">
      <c r="A44">
        <v>43</v>
      </c>
      <c r="B44" s="15">
        <f>颗粒直径美式!B44*0.0254</f>
        <v>7.619999999999999E-2</v>
      </c>
      <c r="C44" s="16">
        <f>颗粒直径美式!C44*0.159/60</f>
        <v>1.5900000000000001E-3</v>
      </c>
      <c r="D44" s="17">
        <f>颗粒直径美式!D44</f>
        <v>1</v>
      </c>
      <c r="E44" s="17">
        <f>颗粒直径美式!E44*1000</f>
        <v>2650</v>
      </c>
      <c r="F44" s="15">
        <f>颗粒直径美式!I44/1000000</f>
        <v>1.2600000000000001E-3</v>
      </c>
      <c r="G44" s="9">
        <f>颗粒直径美式!G44</f>
        <v>1</v>
      </c>
      <c r="H44" s="10">
        <f>颗粒直径美式!H44*0.0254</f>
        <v>9.5249999999999987E-3</v>
      </c>
      <c r="I44" s="17">
        <f>颗粒直径美式!F44</f>
        <v>1</v>
      </c>
      <c r="J44" s="9">
        <f t="shared" si="0"/>
        <v>1</v>
      </c>
      <c r="K44" s="18">
        <f>颗粒直径美式!J44</f>
        <v>0.2</v>
      </c>
      <c r="L44" s="19">
        <f t="shared" si="1"/>
        <v>1.2687839051747143</v>
      </c>
      <c r="M44" s="20">
        <f t="shared" si="2"/>
        <v>8.5555273191749159E-3</v>
      </c>
      <c r="N44">
        <f t="shared" si="3"/>
        <v>-2.0677532175956848</v>
      </c>
      <c r="O44" s="16">
        <f>颗粒直径美式!K44</f>
        <v>0</v>
      </c>
    </row>
    <row r="45" spans="1:15" x14ac:dyDescent="0.25">
      <c r="A45">
        <v>44</v>
      </c>
      <c r="B45" s="15">
        <f>颗粒直径美式!B45*0.0254</f>
        <v>7.619999999999999E-2</v>
      </c>
      <c r="C45" s="16">
        <f>颗粒直径美式!C45*0.159/60</f>
        <v>1.5900000000000001E-3</v>
      </c>
      <c r="D45" s="17">
        <f>颗粒直径美式!D45</f>
        <v>1</v>
      </c>
      <c r="E45" s="17">
        <f>颗粒直径美式!E45*1000</f>
        <v>2650</v>
      </c>
      <c r="F45" s="15">
        <f>颗粒直径美式!I45/1000000</f>
        <v>1.2600000000000001E-3</v>
      </c>
      <c r="G45" s="9">
        <f>颗粒直径美式!G45</f>
        <v>1</v>
      </c>
      <c r="H45" s="10">
        <f>颗粒直径美式!H45*0.0254</f>
        <v>9.5249999999999987E-3</v>
      </c>
      <c r="I45" s="17">
        <f>颗粒直径美式!F45</f>
        <v>1</v>
      </c>
      <c r="J45" s="9">
        <f t="shared" si="0"/>
        <v>1</v>
      </c>
      <c r="K45" s="18">
        <f>颗粒直径美式!J45</f>
        <v>0.4</v>
      </c>
      <c r="L45" s="19">
        <f t="shared" si="1"/>
        <v>1.2687839051747143</v>
      </c>
      <c r="M45" s="20">
        <f t="shared" si="2"/>
        <v>8.5555273191749159E-3</v>
      </c>
      <c r="N45">
        <f t="shared" si="3"/>
        <v>-2.0677532175956848</v>
      </c>
      <c r="O45" s="16">
        <f>颗粒直径美式!K45</f>
        <v>0.01</v>
      </c>
    </row>
    <row r="46" spans="1:15" x14ac:dyDescent="0.25">
      <c r="A46">
        <v>45</v>
      </c>
      <c r="B46" s="15">
        <f>颗粒直径美式!B46*0.0254</f>
        <v>7.619999999999999E-2</v>
      </c>
      <c r="C46" s="16">
        <f>颗粒直径美式!C46*0.159/60</f>
        <v>1.5900000000000001E-3</v>
      </c>
      <c r="D46" s="17">
        <f>颗粒直径美式!D46</f>
        <v>1</v>
      </c>
      <c r="E46" s="17">
        <f>颗粒直径美式!E46*1000</f>
        <v>2650</v>
      </c>
      <c r="F46" s="15">
        <f>颗粒直径美式!I46/1000000</f>
        <v>1.2600000000000001E-3</v>
      </c>
      <c r="G46" s="9">
        <f>颗粒直径美式!G46</f>
        <v>1</v>
      </c>
      <c r="H46" s="10">
        <f>颗粒直径美式!H46*0.0254</f>
        <v>9.5249999999999987E-3</v>
      </c>
      <c r="I46" s="17">
        <f>颗粒直径美式!F46</f>
        <v>1</v>
      </c>
      <c r="J46" s="9">
        <f t="shared" si="0"/>
        <v>1</v>
      </c>
      <c r="K46" s="18">
        <f>颗粒直径美式!J46</f>
        <v>0.6</v>
      </c>
      <c r="L46" s="19">
        <f t="shared" si="1"/>
        <v>1.2687839051747143</v>
      </c>
      <c r="M46" s="20">
        <f t="shared" si="2"/>
        <v>8.5555273191749159E-3</v>
      </c>
      <c r="N46">
        <f t="shared" si="3"/>
        <v>-2.0677532175956848</v>
      </c>
      <c r="O46" s="16">
        <f>颗粒直径美式!K46</f>
        <v>7.0000000000000007E-2</v>
      </c>
    </row>
    <row r="47" spans="1:15" x14ac:dyDescent="0.25">
      <c r="A47">
        <v>46</v>
      </c>
      <c r="B47" s="15">
        <f>颗粒直径美式!B47*0.0254</f>
        <v>7.619999999999999E-2</v>
      </c>
      <c r="C47" s="16">
        <f>颗粒直径美式!C47*0.159/60</f>
        <v>1.5900000000000001E-3</v>
      </c>
      <c r="D47" s="17">
        <f>颗粒直径美式!D47</f>
        <v>1</v>
      </c>
      <c r="E47" s="17">
        <f>颗粒直径美式!E47*1000</f>
        <v>2650</v>
      </c>
      <c r="F47" s="15">
        <f>颗粒直径美式!I47/1000000</f>
        <v>1.2600000000000001E-3</v>
      </c>
      <c r="G47" s="9">
        <f>颗粒直径美式!G47</f>
        <v>1</v>
      </c>
      <c r="H47" s="10">
        <f>颗粒直径美式!H47*0.0254</f>
        <v>9.5249999999999987E-3</v>
      </c>
      <c r="I47" s="17">
        <f>颗粒直径美式!F47</f>
        <v>1</v>
      </c>
      <c r="J47" s="9">
        <f t="shared" si="0"/>
        <v>1</v>
      </c>
      <c r="K47" s="18">
        <f>颗粒直径美式!J47</f>
        <v>0.8</v>
      </c>
      <c r="L47" s="19">
        <f t="shared" si="1"/>
        <v>1.2687839051747143</v>
      </c>
      <c r="M47" s="20">
        <f t="shared" si="2"/>
        <v>8.5555273191749159E-3</v>
      </c>
      <c r="N47">
        <f t="shared" si="3"/>
        <v>-2.0677532175956848</v>
      </c>
      <c r="O47" s="16">
        <f>颗粒直径美式!K47</f>
        <v>0.142487</v>
      </c>
    </row>
    <row r="48" spans="1:15" x14ac:dyDescent="0.25">
      <c r="B48" s="15"/>
      <c r="C48" s="16"/>
      <c r="D48" s="17"/>
      <c r="E48" s="17"/>
      <c r="F48" s="15"/>
      <c r="G48" s="9"/>
      <c r="H48" s="10"/>
      <c r="I48" s="17"/>
      <c r="J48" s="9"/>
      <c r="K48" s="18"/>
      <c r="L48" s="19"/>
      <c r="M48" s="20"/>
      <c r="O48" s="16"/>
    </row>
    <row r="50" spans="2:2" x14ac:dyDescent="0.25">
      <c r="B50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DCEC-6A31-4F3E-A164-3E0F92A6FEF9}">
  <dimension ref="A1:P60"/>
  <sheetViews>
    <sheetView workbookViewId="0">
      <selection activeCell="V11" sqref="V11"/>
    </sheetView>
  </sheetViews>
  <sheetFormatPr defaultRowHeight="13.95" x14ac:dyDescent="0.25"/>
  <cols>
    <col min="12" max="12" width="13.21875" customWidth="1"/>
    <col min="13" max="13" width="10.5546875" bestFit="1" customWidth="1"/>
  </cols>
  <sheetData>
    <row r="1" spans="1:16" x14ac:dyDescent="0.25">
      <c r="A1" s="6" t="s">
        <v>13</v>
      </c>
      <c r="B1" s="6" t="s">
        <v>14</v>
      </c>
      <c r="C1" s="6" t="s">
        <v>15</v>
      </c>
      <c r="D1" s="8" t="s">
        <v>5</v>
      </c>
      <c r="E1" s="6" t="s">
        <v>16</v>
      </c>
      <c r="F1" s="6" t="s">
        <v>17</v>
      </c>
      <c r="G1" s="9" t="s">
        <v>18</v>
      </c>
      <c r="H1" s="10" t="s">
        <v>19</v>
      </c>
      <c r="I1" s="6" t="s">
        <v>7</v>
      </c>
      <c r="J1" s="11" t="s">
        <v>20</v>
      </c>
      <c r="K1" s="8" t="s">
        <v>11</v>
      </c>
      <c r="L1" s="8" t="s">
        <v>21</v>
      </c>
      <c r="M1" s="12" t="s">
        <v>22</v>
      </c>
      <c r="N1" s="13" t="s">
        <v>23</v>
      </c>
      <c r="O1" s="14" t="s">
        <v>12</v>
      </c>
      <c r="P1" s="8" t="s">
        <v>24</v>
      </c>
    </row>
    <row r="2" spans="1:16" x14ac:dyDescent="0.25">
      <c r="A2">
        <v>1</v>
      </c>
      <c r="B2" s="15">
        <f>颗粒直径美式!B2*0.0254</f>
        <v>7.619999999999999E-2</v>
      </c>
      <c r="C2" s="16">
        <f>颗粒直径美式!C2*0.159/60</f>
        <v>0.159</v>
      </c>
      <c r="D2" s="17">
        <f>颗粒直径美式!D2</f>
        <v>0</v>
      </c>
      <c r="E2" s="17">
        <f>颗粒直径美式!E2*1000</f>
        <v>2650</v>
      </c>
      <c r="F2" s="15">
        <f>颗粒直径美式!I2/1000000</f>
        <v>5.9999999999999995E-4</v>
      </c>
      <c r="G2" s="9">
        <f>颗粒直径美式!G2</f>
        <v>1</v>
      </c>
      <c r="H2" s="10">
        <f>颗粒直径美式!H2*0.0254</f>
        <v>9.5249999999999987E-3</v>
      </c>
      <c r="I2" s="17">
        <f>颗粒直径美式!F2</f>
        <v>1</v>
      </c>
      <c r="J2" s="9">
        <f>POWER(I2,-0.356)</f>
        <v>1</v>
      </c>
      <c r="K2" s="18">
        <f>颗粒直径美式!J2</f>
        <v>0.2</v>
      </c>
      <c r="L2" s="19">
        <f>POWER(M2,-0.05)</f>
        <v>0.99010088013040098</v>
      </c>
      <c r="M2" s="20">
        <f>(4*E2*F2*F2)/(18*3.1415926*G2*H2*B2*B2)</f>
        <v>1.2201439437491859</v>
      </c>
      <c r="N2">
        <f>LOG(M2,10)</f>
        <v>8.6411068616025044E-2</v>
      </c>
      <c r="O2" s="16">
        <f>颗粒直径美式!K2</f>
        <v>0.13670099999999999</v>
      </c>
      <c r="P2" s="6">
        <f>-LOG(C2)</f>
        <v>0.79860287567954846</v>
      </c>
    </row>
    <row r="3" spans="1:16" x14ac:dyDescent="0.25">
      <c r="A3">
        <v>2</v>
      </c>
      <c r="B3" s="15">
        <f>颗粒直径美式!B3*0.0254</f>
        <v>7.619999999999999E-2</v>
      </c>
      <c r="C3" s="16">
        <f>颗粒直径美式!C3*0.159/60</f>
        <v>0.159</v>
      </c>
      <c r="D3" s="17">
        <f>颗粒直径美式!D3</f>
        <v>0</v>
      </c>
      <c r="E3" s="17">
        <f>颗粒直径美式!E3*1000</f>
        <v>2650</v>
      </c>
      <c r="F3" s="15">
        <f>颗粒直径美式!I3/1000000</f>
        <v>5.9999999999999995E-4</v>
      </c>
      <c r="G3" s="9">
        <f>颗粒直径美式!G3</f>
        <v>1</v>
      </c>
      <c r="H3" s="10">
        <f>颗粒直径美式!H3*0.0254</f>
        <v>9.5249999999999987E-3</v>
      </c>
      <c r="I3" s="17">
        <f>颗粒直径美式!F3</f>
        <v>1</v>
      </c>
      <c r="J3" s="9">
        <f t="shared" ref="J3:J47" si="0">POWER(I3,-0.356)</f>
        <v>1</v>
      </c>
      <c r="K3" s="18">
        <f>颗粒直径美式!J3</f>
        <v>0.4</v>
      </c>
      <c r="L3" s="19">
        <f t="shared" ref="L3:L47" si="1">POWER(M3,-0.05)</f>
        <v>0.99010088013040098</v>
      </c>
      <c r="M3" s="20">
        <f t="shared" ref="M3:M47" si="2">(4*E3*F3*F3)/(18*3.1415926*G3*H3*B3*B3)</f>
        <v>1.2201439437491859</v>
      </c>
      <c r="N3">
        <f t="shared" ref="N3:N47" si="3">LOG(M3,10)</f>
        <v>8.6411068616025044E-2</v>
      </c>
      <c r="O3" s="16">
        <f>颗粒直径美式!K3</f>
        <v>0.21784500000000001</v>
      </c>
      <c r="P3" s="6">
        <f t="shared" ref="P3:P47" si="4">-LOG(C3)</f>
        <v>0.79860287567954846</v>
      </c>
    </row>
    <row r="4" spans="1:16" x14ac:dyDescent="0.25">
      <c r="A4">
        <v>3</v>
      </c>
      <c r="B4" s="15">
        <f>颗粒直径美式!B4*0.0254</f>
        <v>7.619999999999999E-2</v>
      </c>
      <c r="C4" s="16">
        <f>颗粒直径美式!C4*0.159/60</f>
        <v>0.159</v>
      </c>
      <c r="D4" s="17">
        <f>颗粒直径美式!D4</f>
        <v>0</v>
      </c>
      <c r="E4" s="17">
        <f>颗粒直径美式!E4*1000</f>
        <v>2650</v>
      </c>
      <c r="F4" s="15">
        <f>颗粒直径美式!I4/1000000</f>
        <v>5.9999999999999995E-4</v>
      </c>
      <c r="G4" s="9">
        <f>颗粒直径美式!G4</f>
        <v>1</v>
      </c>
      <c r="H4" s="10">
        <f>颗粒直径美式!H4*0.0254</f>
        <v>9.5249999999999987E-3</v>
      </c>
      <c r="I4" s="17">
        <f>颗粒直径美式!F4</f>
        <v>1</v>
      </c>
      <c r="J4" s="9">
        <f t="shared" si="0"/>
        <v>1</v>
      </c>
      <c r="K4" s="18">
        <f>颗粒直径美式!J4</f>
        <v>0.6</v>
      </c>
      <c r="L4" s="19">
        <f t="shared" si="1"/>
        <v>0.99010088013040098</v>
      </c>
      <c r="M4" s="20">
        <f t="shared" si="2"/>
        <v>1.2201439437491859</v>
      </c>
      <c r="N4">
        <f t="shared" si="3"/>
        <v>8.6411068616025044E-2</v>
      </c>
      <c r="O4" s="16">
        <f>颗粒直径美式!K4</f>
        <v>0.339395</v>
      </c>
      <c r="P4" s="6">
        <f t="shared" si="4"/>
        <v>0.79860287567954846</v>
      </c>
    </row>
    <row r="5" spans="1:16" x14ac:dyDescent="0.25">
      <c r="A5">
        <v>4</v>
      </c>
      <c r="B5" s="15">
        <f>颗粒直径美式!B5*0.0254</f>
        <v>7.619999999999999E-2</v>
      </c>
      <c r="C5" s="16">
        <f>颗粒直径美式!C5*0.159/60</f>
        <v>0.159</v>
      </c>
      <c r="D5" s="17">
        <f>颗粒直径美式!D5</f>
        <v>0</v>
      </c>
      <c r="E5" s="17">
        <f>颗粒直径美式!E5*1000</f>
        <v>2650</v>
      </c>
      <c r="F5" s="15">
        <f>颗粒直径美式!I5/1000000</f>
        <v>5.9999999999999995E-4</v>
      </c>
      <c r="G5" s="9">
        <f>颗粒直径美式!G5</f>
        <v>1</v>
      </c>
      <c r="H5" s="10">
        <f>颗粒直径美式!H5*0.0254</f>
        <v>9.5249999999999987E-3</v>
      </c>
      <c r="I5" s="17">
        <f>颗粒直径美式!F5</f>
        <v>1</v>
      </c>
      <c r="J5" s="9">
        <f t="shared" si="0"/>
        <v>1</v>
      </c>
      <c r="K5" s="18">
        <f>颗粒直径美式!J5</f>
        <v>0.8</v>
      </c>
      <c r="L5" s="19">
        <f t="shared" si="1"/>
        <v>0.99010088013040098</v>
      </c>
      <c r="M5" s="20">
        <f t="shared" si="2"/>
        <v>1.2201439437491859</v>
      </c>
      <c r="N5">
        <f t="shared" si="3"/>
        <v>8.6411068616025044E-2</v>
      </c>
      <c r="O5" s="16">
        <f>颗粒直径美式!K5</f>
        <v>0.49292900000000001</v>
      </c>
      <c r="P5" s="6">
        <f t="shared" si="4"/>
        <v>0.79860287567954846</v>
      </c>
    </row>
    <row r="6" spans="1:16" x14ac:dyDescent="0.25">
      <c r="A6">
        <v>5</v>
      </c>
      <c r="B6" s="15">
        <f>颗粒直径美式!B6*0.0254</f>
        <v>7.619999999999999E-2</v>
      </c>
      <c r="C6" s="16">
        <f>颗粒直径美式!C6*0.159/60</f>
        <v>0.159</v>
      </c>
      <c r="D6" s="17">
        <f>颗粒直径美式!D6</f>
        <v>-1</v>
      </c>
      <c r="E6" s="17">
        <f>颗粒直径美式!E6*1000</f>
        <v>2650</v>
      </c>
      <c r="F6" s="15">
        <f>颗粒直径美式!I6/1000000</f>
        <v>5.9999999999999995E-4</v>
      </c>
      <c r="G6" s="9">
        <f>颗粒直径美式!G6</f>
        <v>1</v>
      </c>
      <c r="H6" s="10">
        <f>颗粒直径美式!H6*0.0254</f>
        <v>9.5249999999999987E-3</v>
      </c>
      <c r="I6" s="17">
        <f>颗粒直径美式!F6</f>
        <v>1</v>
      </c>
      <c r="J6" s="9">
        <f t="shared" si="0"/>
        <v>1</v>
      </c>
      <c r="K6" s="18">
        <f>颗粒直径美式!J6</f>
        <v>0.2</v>
      </c>
      <c r="L6" s="19">
        <f t="shared" si="1"/>
        <v>0.99010088013040098</v>
      </c>
      <c r="M6" s="20">
        <f t="shared" si="2"/>
        <v>1.2201439437491859</v>
      </c>
      <c r="N6">
        <f t="shared" si="3"/>
        <v>8.6411068616025044E-2</v>
      </c>
      <c r="O6" s="16">
        <f>颗粒直径美式!K6</f>
        <v>0.13770099999999999</v>
      </c>
      <c r="P6" s="6">
        <f t="shared" si="4"/>
        <v>0.79860287567954846</v>
      </c>
    </row>
    <row r="7" spans="1:16" x14ac:dyDescent="0.25">
      <c r="A7">
        <v>6</v>
      </c>
      <c r="B7" s="15">
        <f>颗粒直径美式!B7*0.0254</f>
        <v>7.619999999999999E-2</v>
      </c>
      <c r="C7" s="16">
        <f>颗粒直径美式!C7*0.159/60</f>
        <v>0.159</v>
      </c>
      <c r="D7" s="17">
        <f>颗粒直径美式!D7</f>
        <v>-1</v>
      </c>
      <c r="E7" s="17">
        <f>颗粒直径美式!E7*1000</f>
        <v>2650</v>
      </c>
      <c r="F7" s="15">
        <f>颗粒直径美式!I7/1000000</f>
        <v>5.9999999999999995E-4</v>
      </c>
      <c r="G7" s="9">
        <f>颗粒直径美式!G7</f>
        <v>1</v>
      </c>
      <c r="H7" s="10">
        <f>颗粒直径美式!H7*0.0254</f>
        <v>9.5249999999999987E-3</v>
      </c>
      <c r="I7" s="17">
        <f>颗粒直径美式!F7</f>
        <v>1</v>
      </c>
      <c r="J7" s="9">
        <f t="shared" si="0"/>
        <v>1</v>
      </c>
      <c r="K7" s="18">
        <f>颗粒直径美式!J7</f>
        <v>0.4</v>
      </c>
      <c r="L7" s="19">
        <f t="shared" si="1"/>
        <v>0.99010088013040098</v>
      </c>
      <c r="M7" s="20">
        <f t="shared" si="2"/>
        <v>1.2201439437491859</v>
      </c>
      <c r="N7">
        <f t="shared" si="3"/>
        <v>8.6411068616025044E-2</v>
      </c>
      <c r="O7" s="16">
        <f>颗粒直径美式!K7</f>
        <v>0.220529</v>
      </c>
      <c r="P7" s="6">
        <f t="shared" si="4"/>
        <v>0.79860287567954846</v>
      </c>
    </row>
    <row r="8" spans="1:16" x14ac:dyDescent="0.25">
      <c r="A8">
        <v>7</v>
      </c>
      <c r="B8" s="15">
        <f>颗粒直径美式!B8*0.0254</f>
        <v>7.619999999999999E-2</v>
      </c>
      <c r="C8" s="16">
        <f>颗粒直径美式!C8*0.159/60</f>
        <v>0.159</v>
      </c>
      <c r="D8" s="17">
        <f>颗粒直径美式!D8</f>
        <v>-1</v>
      </c>
      <c r="E8" s="17">
        <f>颗粒直径美式!E8*1000</f>
        <v>2650</v>
      </c>
      <c r="F8" s="15">
        <f>颗粒直径美式!I8/1000000</f>
        <v>5.9999999999999995E-4</v>
      </c>
      <c r="G8" s="9">
        <f>颗粒直径美式!G8</f>
        <v>1</v>
      </c>
      <c r="H8" s="10">
        <f>颗粒直径美式!H8*0.0254</f>
        <v>9.5249999999999987E-3</v>
      </c>
      <c r="I8" s="17">
        <f>颗粒直径美式!F8</f>
        <v>1</v>
      </c>
      <c r="J8" s="9">
        <f t="shared" si="0"/>
        <v>1</v>
      </c>
      <c r="K8" s="18">
        <f>颗粒直径美式!J8</f>
        <v>0.6</v>
      </c>
      <c r="L8" s="19">
        <f t="shared" si="1"/>
        <v>0.99010088013040098</v>
      </c>
      <c r="M8" s="20">
        <f t="shared" si="2"/>
        <v>1.2201439437491859</v>
      </c>
      <c r="N8">
        <f t="shared" si="3"/>
        <v>8.6411068616025044E-2</v>
      </c>
      <c r="O8" s="16">
        <f>颗粒直径美式!K8</f>
        <v>0.34034500000000001</v>
      </c>
      <c r="P8" s="6">
        <f t="shared" si="4"/>
        <v>0.79860287567954846</v>
      </c>
    </row>
    <row r="9" spans="1:16" x14ac:dyDescent="0.25">
      <c r="A9">
        <v>8</v>
      </c>
      <c r="B9" s="15">
        <f>颗粒直径美式!B9*0.0254</f>
        <v>7.619999999999999E-2</v>
      </c>
      <c r="C9" s="16">
        <f>颗粒直径美式!C9*0.159/60</f>
        <v>0.159</v>
      </c>
      <c r="D9" s="17">
        <f>颗粒直径美式!D9</f>
        <v>-1</v>
      </c>
      <c r="E9" s="17">
        <f>颗粒直径美式!E9*1000</f>
        <v>2650</v>
      </c>
      <c r="F9" s="15">
        <f>颗粒直径美式!I9/1000000</f>
        <v>5.9999999999999995E-4</v>
      </c>
      <c r="G9" s="9">
        <f>颗粒直径美式!G9</f>
        <v>1</v>
      </c>
      <c r="H9" s="10">
        <f>颗粒直径美式!H9*0.0254</f>
        <v>9.5249999999999987E-3</v>
      </c>
      <c r="I9" s="17">
        <f>颗粒直径美式!F9</f>
        <v>1</v>
      </c>
      <c r="J9" s="9">
        <f t="shared" si="0"/>
        <v>1</v>
      </c>
      <c r="K9" s="18">
        <f>颗粒直径美式!J9</f>
        <v>0.8</v>
      </c>
      <c r="L9" s="19">
        <f t="shared" si="1"/>
        <v>0.99010088013040098</v>
      </c>
      <c r="M9" s="20">
        <f t="shared" si="2"/>
        <v>1.2201439437491859</v>
      </c>
      <c r="N9">
        <f t="shared" si="3"/>
        <v>8.6411068616025044E-2</v>
      </c>
      <c r="O9" s="16">
        <f>颗粒直径美式!K9</f>
        <v>0.49492900000000001</v>
      </c>
      <c r="P9" s="6">
        <f t="shared" si="4"/>
        <v>0.79860287567954846</v>
      </c>
    </row>
    <row r="10" spans="1:16" x14ac:dyDescent="0.25">
      <c r="A10">
        <v>9</v>
      </c>
      <c r="B10" s="15">
        <f>颗粒直径美式!B10*0.0254</f>
        <v>7.619999999999999E-2</v>
      </c>
      <c r="C10" s="16">
        <f>颗粒直径美式!C10*0.159/60</f>
        <v>0.159</v>
      </c>
      <c r="D10" s="17">
        <f>颗粒直径美式!D10</f>
        <v>1</v>
      </c>
      <c r="E10" s="17">
        <f>颗粒直径美式!E10*1000</f>
        <v>2650</v>
      </c>
      <c r="F10" s="15">
        <f>颗粒直径美式!I10/1000000</f>
        <v>5.9999999999999995E-4</v>
      </c>
      <c r="G10" s="9">
        <f>颗粒直径美式!G10</f>
        <v>1</v>
      </c>
      <c r="H10" s="10">
        <f>颗粒直径美式!H10*0.0254</f>
        <v>9.5249999999999987E-3</v>
      </c>
      <c r="I10" s="17">
        <f>颗粒直径美式!F10</f>
        <v>1</v>
      </c>
      <c r="J10" s="9">
        <f t="shared" si="0"/>
        <v>1</v>
      </c>
      <c r="K10" s="18">
        <f>颗粒直径美式!J10</f>
        <v>0.2</v>
      </c>
      <c r="L10" s="19">
        <f t="shared" si="1"/>
        <v>0.99010088013040098</v>
      </c>
      <c r="M10" s="20">
        <f t="shared" si="2"/>
        <v>1.2201439437491859</v>
      </c>
      <c r="N10">
        <f t="shared" si="3"/>
        <v>8.6411068616025044E-2</v>
      </c>
      <c r="O10" s="16">
        <f>颗粒直径美式!K10</f>
        <v>0.136183</v>
      </c>
      <c r="P10" s="6">
        <f t="shared" si="4"/>
        <v>0.79860287567954846</v>
      </c>
    </row>
    <row r="11" spans="1:16" x14ac:dyDescent="0.25">
      <c r="A11">
        <v>10</v>
      </c>
      <c r="B11" s="15">
        <f>颗粒直径美式!B11*0.0254</f>
        <v>7.619999999999999E-2</v>
      </c>
      <c r="C11" s="16">
        <f>颗粒直径美式!C11*0.159/60</f>
        <v>0.159</v>
      </c>
      <c r="D11" s="17">
        <f>颗粒直径美式!D11</f>
        <v>1</v>
      </c>
      <c r="E11" s="17">
        <f>颗粒直径美式!E11*1000</f>
        <v>2650</v>
      </c>
      <c r="F11" s="15">
        <f>颗粒直径美式!I11/1000000</f>
        <v>5.9999999999999995E-4</v>
      </c>
      <c r="G11" s="9">
        <f>颗粒直径美式!G11</f>
        <v>1</v>
      </c>
      <c r="H11" s="10">
        <f>颗粒直径美式!H11*0.0254</f>
        <v>9.5249999999999987E-3</v>
      </c>
      <c r="I11" s="17">
        <f>颗粒直径美式!F11</f>
        <v>1</v>
      </c>
      <c r="J11" s="9">
        <f t="shared" si="0"/>
        <v>1</v>
      </c>
      <c r="K11" s="18">
        <f>颗粒直径美式!J11</f>
        <v>0.4</v>
      </c>
      <c r="L11" s="19">
        <f t="shared" si="1"/>
        <v>0.99010088013040098</v>
      </c>
      <c r="M11" s="20">
        <f t="shared" si="2"/>
        <v>1.2201439437491859</v>
      </c>
      <c r="N11">
        <f t="shared" si="3"/>
        <v>8.6411068616025044E-2</v>
      </c>
      <c r="O11" s="16">
        <f>颗粒直径美式!K11</f>
        <v>0.209428</v>
      </c>
      <c r="P11" s="6">
        <f t="shared" si="4"/>
        <v>0.79860287567954846</v>
      </c>
    </row>
    <row r="12" spans="1:16" x14ac:dyDescent="0.25">
      <c r="A12">
        <v>11</v>
      </c>
      <c r="B12" s="15">
        <f>颗粒直径美式!B12*0.0254</f>
        <v>7.619999999999999E-2</v>
      </c>
      <c r="C12" s="16">
        <f>颗粒直径美式!C12*0.159/60</f>
        <v>0.159</v>
      </c>
      <c r="D12" s="17">
        <f>颗粒直径美式!D12</f>
        <v>1</v>
      </c>
      <c r="E12" s="17">
        <f>颗粒直径美式!E12*1000</f>
        <v>2650</v>
      </c>
      <c r="F12" s="15">
        <f>颗粒直径美式!I12/1000000</f>
        <v>5.9999999999999995E-4</v>
      </c>
      <c r="G12" s="9">
        <f>颗粒直径美式!G12</f>
        <v>1</v>
      </c>
      <c r="H12" s="10">
        <f>颗粒直径美式!H12*0.0254</f>
        <v>9.5249999999999987E-3</v>
      </c>
      <c r="I12" s="17">
        <f>颗粒直径美式!F12</f>
        <v>1</v>
      </c>
      <c r="J12" s="9">
        <f t="shared" si="0"/>
        <v>1</v>
      </c>
      <c r="K12" s="18">
        <f>颗粒直径美式!J12</f>
        <v>0.6</v>
      </c>
      <c r="L12" s="19">
        <f t="shared" si="1"/>
        <v>0.99010088013040098</v>
      </c>
      <c r="M12" s="20">
        <f t="shared" si="2"/>
        <v>1.2201439437491859</v>
      </c>
      <c r="N12">
        <f t="shared" si="3"/>
        <v>8.6411068616025044E-2</v>
      </c>
      <c r="O12" s="16">
        <f>颗粒直径美式!K12</f>
        <v>0.344443</v>
      </c>
      <c r="P12" s="6">
        <f t="shared" si="4"/>
        <v>0.79860287567954846</v>
      </c>
    </row>
    <row r="13" spans="1:16" x14ac:dyDescent="0.25">
      <c r="A13">
        <v>12</v>
      </c>
      <c r="B13" s="15">
        <f>颗粒直径美式!B13*0.0254</f>
        <v>7.619999999999999E-2</v>
      </c>
      <c r="C13" s="16">
        <f>颗粒直径美式!C13*0.159/60</f>
        <v>0.159</v>
      </c>
      <c r="D13" s="17">
        <f>颗粒直径美式!D13</f>
        <v>1</v>
      </c>
      <c r="E13" s="17">
        <f>颗粒直径美式!E13*1000</f>
        <v>2650</v>
      </c>
      <c r="F13" s="15">
        <f>颗粒直径美式!I13/1000000</f>
        <v>5.9999999999999995E-4</v>
      </c>
      <c r="G13" s="9">
        <f>颗粒直径美式!G13</f>
        <v>1</v>
      </c>
      <c r="H13" s="10">
        <f>颗粒直径美式!H13*0.0254</f>
        <v>9.5249999999999987E-3</v>
      </c>
      <c r="I13" s="17">
        <f>颗粒直径美式!F13</f>
        <v>1</v>
      </c>
      <c r="J13" s="9">
        <f t="shared" si="0"/>
        <v>1</v>
      </c>
      <c r="K13" s="18">
        <f>颗粒直径美式!J13</f>
        <v>0.8</v>
      </c>
      <c r="L13" s="19">
        <f t="shared" si="1"/>
        <v>0.99010088013040098</v>
      </c>
      <c r="M13" s="20">
        <f t="shared" si="2"/>
        <v>1.2201439437491859</v>
      </c>
      <c r="N13">
        <f t="shared" si="3"/>
        <v>8.6411068616025044E-2</v>
      </c>
      <c r="O13" s="16">
        <f>颗粒直径美式!K13</f>
        <v>0.49292900000000001</v>
      </c>
      <c r="P13" s="6">
        <f t="shared" si="4"/>
        <v>0.79860287567954846</v>
      </c>
    </row>
    <row r="14" spans="1:16" x14ac:dyDescent="0.25">
      <c r="A14">
        <v>13</v>
      </c>
      <c r="B14" s="15">
        <f>颗粒直径美式!B14*0.0254</f>
        <v>7.619999999999999E-2</v>
      </c>
      <c r="C14" s="16">
        <f>颗粒直径美式!C14*0.159/60</f>
        <v>0.159</v>
      </c>
      <c r="D14" s="17">
        <f>颗粒直径美式!D14</f>
        <v>0</v>
      </c>
      <c r="E14" s="17">
        <f>颗粒直径美式!E14*1000</f>
        <v>2650</v>
      </c>
      <c r="F14" s="15">
        <f>颗粒直径美式!I14/1000000</f>
        <v>1.2600000000000001E-3</v>
      </c>
      <c r="G14" s="9">
        <f>颗粒直径美式!G14</f>
        <v>1</v>
      </c>
      <c r="H14" s="10">
        <f>颗粒直径美式!H14*0.0254</f>
        <v>9.5249999999999987E-3</v>
      </c>
      <c r="I14" s="17">
        <f>颗粒直径美式!F14</f>
        <v>1</v>
      </c>
      <c r="J14" s="9">
        <f t="shared" si="0"/>
        <v>1</v>
      </c>
      <c r="K14" s="18">
        <f>颗粒直径美式!J14</f>
        <v>0.2</v>
      </c>
      <c r="L14" s="19">
        <f t="shared" si="1"/>
        <v>0.91930054396490324</v>
      </c>
      <c r="M14" s="20">
        <f t="shared" si="2"/>
        <v>5.3808347919339097</v>
      </c>
      <c r="N14">
        <f t="shared" si="3"/>
        <v>0.73084965808386348</v>
      </c>
      <c r="O14" s="16">
        <f>颗粒直径美式!K14</f>
        <v>0.119186</v>
      </c>
      <c r="P14" s="6">
        <f t="shared" si="4"/>
        <v>0.79860287567954846</v>
      </c>
    </row>
    <row r="15" spans="1:16" x14ac:dyDescent="0.25">
      <c r="A15">
        <v>14</v>
      </c>
      <c r="B15" s="15">
        <f>颗粒直径美式!B15*0.0254</f>
        <v>7.619999999999999E-2</v>
      </c>
      <c r="C15" s="16">
        <f>颗粒直径美式!C15*0.159/60</f>
        <v>0.159</v>
      </c>
      <c r="D15" s="17">
        <f>颗粒直径美式!D15</f>
        <v>0</v>
      </c>
      <c r="E15" s="17">
        <f>颗粒直径美式!E15*1000</f>
        <v>2650</v>
      </c>
      <c r="F15" s="15">
        <f>颗粒直径美式!I15/1000000</f>
        <v>1.2600000000000001E-3</v>
      </c>
      <c r="G15" s="9">
        <f>颗粒直径美式!G15</f>
        <v>1</v>
      </c>
      <c r="H15" s="10">
        <f>颗粒直径美式!H15*0.0254</f>
        <v>9.5249999999999987E-3</v>
      </c>
      <c r="I15" s="17">
        <f>颗粒直径美式!F15</f>
        <v>1</v>
      </c>
      <c r="J15" s="9">
        <f t="shared" si="0"/>
        <v>1</v>
      </c>
      <c r="K15" s="18">
        <f>颗粒直径美式!J15</f>
        <v>0.4</v>
      </c>
      <c r="L15" s="19">
        <f t="shared" si="1"/>
        <v>0.91930054396490324</v>
      </c>
      <c r="M15" s="20">
        <f t="shared" si="2"/>
        <v>5.3808347919339097</v>
      </c>
      <c r="N15">
        <f t="shared" si="3"/>
        <v>0.73084965808386348</v>
      </c>
      <c r="O15" s="16">
        <f>颗粒直径美式!K15</f>
        <v>0.24127899999999999</v>
      </c>
      <c r="P15" s="6">
        <f t="shared" si="4"/>
        <v>0.79860287567954846</v>
      </c>
    </row>
    <row r="16" spans="1:16" x14ac:dyDescent="0.25">
      <c r="A16">
        <v>15</v>
      </c>
      <c r="B16" s="15">
        <f>颗粒直径美式!B16*0.0254</f>
        <v>7.619999999999999E-2</v>
      </c>
      <c r="C16" s="16">
        <f>颗粒直径美式!C16*0.159/60</f>
        <v>0.159</v>
      </c>
      <c r="D16" s="17">
        <f>颗粒直径美式!D16</f>
        <v>0</v>
      </c>
      <c r="E16" s="17">
        <f>颗粒直径美式!E16*1000</f>
        <v>2650</v>
      </c>
      <c r="F16" s="15">
        <f>颗粒直径美式!I16/1000000</f>
        <v>1.2600000000000001E-3</v>
      </c>
      <c r="G16" s="9">
        <f>颗粒直径美式!G16</f>
        <v>1</v>
      </c>
      <c r="H16" s="10">
        <f>颗粒直径美式!H16*0.0254</f>
        <v>9.5249999999999987E-3</v>
      </c>
      <c r="I16" s="17">
        <f>颗粒直径美式!F16</f>
        <v>1</v>
      </c>
      <c r="J16" s="9">
        <f t="shared" si="0"/>
        <v>1</v>
      </c>
      <c r="K16" s="18">
        <f>颗粒直径美式!J16</f>
        <v>0.6</v>
      </c>
      <c r="L16" s="19">
        <f t="shared" si="1"/>
        <v>0.91930054396490324</v>
      </c>
      <c r="M16" s="20">
        <f t="shared" si="2"/>
        <v>5.3808347919339097</v>
      </c>
      <c r="N16">
        <f t="shared" si="3"/>
        <v>0.73084965808386348</v>
      </c>
      <c r="O16" s="16">
        <f>颗粒直径美式!K16</f>
        <v>0.34593000000000002</v>
      </c>
      <c r="P16" s="6">
        <f t="shared" si="4"/>
        <v>0.79860287567954846</v>
      </c>
    </row>
    <row r="17" spans="1:16" x14ac:dyDescent="0.25">
      <c r="A17">
        <v>16</v>
      </c>
      <c r="B17" s="15">
        <f>颗粒直径美式!B17*0.0254</f>
        <v>7.619999999999999E-2</v>
      </c>
      <c r="C17" s="16">
        <f>颗粒直径美式!C17*0.159/60</f>
        <v>0.159</v>
      </c>
      <c r="D17" s="17">
        <f>颗粒直径美式!D17</f>
        <v>0</v>
      </c>
      <c r="E17" s="17">
        <f>颗粒直径美式!E17*1000</f>
        <v>2650</v>
      </c>
      <c r="F17" s="15">
        <f>颗粒直径美式!I17/1000000</f>
        <v>1.2600000000000001E-3</v>
      </c>
      <c r="G17" s="9">
        <f>颗粒直径美式!G17</f>
        <v>1</v>
      </c>
      <c r="H17" s="10">
        <f>颗粒直径美式!H17*0.0254</f>
        <v>9.5249999999999987E-3</v>
      </c>
      <c r="I17" s="17">
        <f>颗粒直径美式!F17</f>
        <v>1</v>
      </c>
      <c r="J17" s="9">
        <f t="shared" si="0"/>
        <v>1</v>
      </c>
      <c r="K17" s="18">
        <f>颗粒直径美式!J17</f>
        <v>0.8</v>
      </c>
      <c r="L17" s="19">
        <f t="shared" si="1"/>
        <v>0.91930054396490324</v>
      </c>
      <c r="M17" s="20">
        <f t="shared" si="2"/>
        <v>5.3808347919339097</v>
      </c>
      <c r="N17">
        <f t="shared" si="3"/>
        <v>0.73084965808386348</v>
      </c>
      <c r="O17" s="16">
        <f>颗粒直径美式!K17</f>
        <v>0.51162799999999997</v>
      </c>
      <c r="P17" s="6">
        <f t="shared" si="4"/>
        <v>0.79860287567954846</v>
      </c>
    </row>
    <row r="18" spans="1:16" x14ac:dyDescent="0.25">
      <c r="A18">
        <v>17</v>
      </c>
      <c r="B18" s="15">
        <f>颗粒直径美式!B18*0.0254</f>
        <v>7.619999999999999E-2</v>
      </c>
      <c r="C18" s="16">
        <f>颗粒直径美式!C18*0.159/60</f>
        <v>0.159</v>
      </c>
      <c r="D18" s="17">
        <f>颗粒直径美式!D18</f>
        <v>-1</v>
      </c>
      <c r="E18" s="17">
        <f>颗粒直径美式!E18*1000</f>
        <v>2650</v>
      </c>
      <c r="F18" s="15">
        <f>颗粒直径美式!I18/1000000</f>
        <v>1.2600000000000001E-3</v>
      </c>
      <c r="G18" s="9">
        <f>颗粒直径美式!G18</f>
        <v>1</v>
      </c>
      <c r="H18" s="10">
        <f>颗粒直径美式!H18*0.0254</f>
        <v>9.5249999999999987E-3</v>
      </c>
      <c r="I18" s="17">
        <f>颗粒直径美式!F18</f>
        <v>1</v>
      </c>
      <c r="J18" s="9">
        <f t="shared" si="0"/>
        <v>1</v>
      </c>
      <c r="K18" s="18">
        <f>颗粒直径美式!J18</f>
        <v>0.2</v>
      </c>
      <c r="L18" s="19">
        <f t="shared" si="1"/>
        <v>0.91930054396490324</v>
      </c>
      <c r="M18" s="20">
        <f t="shared" si="2"/>
        <v>5.3808347919339097</v>
      </c>
      <c r="N18">
        <f t="shared" si="3"/>
        <v>0.73084965808386348</v>
      </c>
      <c r="O18" s="16">
        <f>颗粒直径美式!K18</f>
        <v>0.119186</v>
      </c>
      <c r="P18" s="6">
        <f t="shared" si="4"/>
        <v>0.79860287567954846</v>
      </c>
    </row>
    <row r="19" spans="1:16" x14ac:dyDescent="0.25">
      <c r="A19">
        <v>18</v>
      </c>
      <c r="B19" s="15">
        <f>颗粒直径美式!B19*0.0254</f>
        <v>7.619999999999999E-2</v>
      </c>
      <c r="C19" s="16">
        <f>颗粒直径美式!C19*0.159/60</f>
        <v>0.159</v>
      </c>
      <c r="D19" s="17">
        <f>颗粒直径美式!D19</f>
        <v>-1</v>
      </c>
      <c r="E19" s="17">
        <f>颗粒直径美式!E19*1000</f>
        <v>2650</v>
      </c>
      <c r="F19" s="15">
        <f>颗粒直径美式!I19/1000000</f>
        <v>1.2600000000000001E-3</v>
      </c>
      <c r="G19" s="9">
        <f>颗粒直径美式!G19</f>
        <v>1</v>
      </c>
      <c r="H19" s="10">
        <f>颗粒直径美式!H19*0.0254</f>
        <v>9.5249999999999987E-3</v>
      </c>
      <c r="I19" s="17">
        <f>颗粒直径美式!F19</f>
        <v>1</v>
      </c>
      <c r="J19" s="9">
        <f t="shared" si="0"/>
        <v>1</v>
      </c>
      <c r="K19" s="18">
        <f>颗粒直径美式!J19</f>
        <v>0.4</v>
      </c>
      <c r="L19" s="19">
        <f t="shared" si="1"/>
        <v>0.91930054396490324</v>
      </c>
      <c r="M19" s="20">
        <f t="shared" si="2"/>
        <v>5.3808347919339097</v>
      </c>
      <c r="N19">
        <f t="shared" si="3"/>
        <v>0.73084965808386348</v>
      </c>
      <c r="O19" s="16">
        <f>颗粒直径美式!K19</f>
        <v>0.23546500000000001</v>
      </c>
      <c r="P19" s="6">
        <f t="shared" si="4"/>
        <v>0.79860287567954846</v>
      </c>
    </row>
    <row r="20" spans="1:16" x14ac:dyDescent="0.25">
      <c r="A20">
        <v>19</v>
      </c>
      <c r="B20" s="15">
        <f>颗粒直径美式!B20*0.0254</f>
        <v>7.619999999999999E-2</v>
      </c>
      <c r="C20" s="16">
        <f>颗粒直径美式!C20*0.159/60</f>
        <v>0.159</v>
      </c>
      <c r="D20" s="17">
        <f>颗粒直径美式!D20</f>
        <v>-1</v>
      </c>
      <c r="E20" s="17">
        <f>颗粒直径美式!E20*1000</f>
        <v>2650</v>
      </c>
      <c r="F20" s="15">
        <f>颗粒直径美式!I20/1000000</f>
        <v>1.2600000000000001E-3</v>
      </c>
      <c r="G20" s="9">
        <f>颗粒直径美式!G20</f>
        <v>1</v>
      </c>
      <c r="H20" s="10">
        <f>颗粒直径美式!H20*0.0254</f>
        <v>9.5249999999999987E-3</v>
      </c>
      <c r="I20" s="17">
        <f>颗粒直径美式!F20</f>
        <v>1</v>
      </c>
      <c r="J20" s="9">
        <f t="shared" si="0"/>
        <v>1</v>
      </c>
      <c r="K20" s="18">
        <f>颗粒直径美式!J20</f>
        <v>0.6</v>
      </c>
      <c r="L20" s="19">
        <f t="shared" si="1"/>
        <v>0.91930054396490324</v>
      </c>
      <c r="M20" s="20">
        <f t="shared" si="2"/>
        <v>5.3808347919339097</v>
      </c>
      <c r="N20">
        <f t="shared" si="3"/>
        <v>0.73084965808386348</v>
      </c>
      <c r="O20" s="16">
        <f>颗粒直径美式!K20</f>
        <v>0.34593000000000002</v>
      </c>
      <c r="P20" s="6">
        <f t="shared" si="4"/>
        <v>0.79860287567954846</v>
      </c>
    </row>
    <row r="21" spans="1:16" x14ac:dyDescent="0.25">
      <c r="A21">
        <v>20</v>
      </c>
      <c r="B21" s="15">
        <f>颗粒直径美式!B21*0.0254</f>
        <v>7.619999999999999E-2</v>
      </c>
      <c r="C21" s="16">
        <f>颗粒直径美式!C21*0.159/60</f>
        <v>0.159</v>
      </c>
      <c r="D21" s="17">
        <f>颗粒直径美式!D21</f>
        <v>-1</v>
      </c>
      <c r="E21" s="17">
        <f>颗粒直径美式!E21*1000</f>
        <v>2650</v>
      </c>
      <c r="F21" s="15">
        <f>颗粒直径美式!I21/1000000</f>
        <v>1.2600000000000001E-3</v>
      </c>
      <c r="G21" s="9">
        <f>颗粒直径美式!G21</f>
        <v>1</v>
      </c>
      <c r="H21" s="10">
        <f>颗粒直径美式!H21*0.0254</f>
        <v>9.5249999999999987E-3</v>
      </c>
      <c r="I21" s="17">
        <f>颗粒直径美式!F21</f>
        <v>1</v>
      </c>
      <c r="J21" s="9">
        <f t="shared" si="0"/>
        <v>1</v>
      </c>
      <c r="K21" s="18">
        <f>颗粒直径美式!J21</f>
        <v>0.8</v>
      </c>
      <c r="L21" s="19">
        <f t="shared" si="1"/>
        <v>0.91930054396490324</v>
      </c>
      <c r="M21" s="20">
        <f t="shared" si="2"/>
        <v>5.3808347919339097</v>
      </c>
      <c r="N21">
        <f t="shared" si="3"/>
        <v>0.73084965808386348</v>
      </c>
      <c r="O21" s="16">
        <f>颗粒直径美式!K21</f>
        <v>0.51162799999999997</v>
      </c>
      <c r="P21" s="6">
        <f t="shared" si="4"/>
        <v>0.79860287567954846</v>
      </c>
    </row>
    <row r="22" spans="1:16" x14ac:dyDescent="0.25">
      <c r="A22">
        <v>21</v>
      </c>
      <c r="B22" s="15">
        <f>颗粒直径美式!B22*0.0254</f>
        <v>7.619999999999999E-2</v>
      </c>
      <c r="C22" s="16">
        <f>颗粒直径美式!C22*0.159/60</f>
        <v>0.159</v>
      </c>
      <c r="D22" s="17">
        <f>颗粒直径美式!D22</f>
        <v>1</v>
      </c>
      <c r="E22" s="17">
        <f>颗粒直径美式!E22*1000</f>
        <v>2650</v>
      </c>
      <c r="F22" s="15">
        <f>颗粒直径美式!I22/1000000</f>
        <v>1.2600000000000001E-3</v>
      </c>
      <c r="G22" s="9">
        <f>颗粒直径美式!G22</f>
        <v>1</v>
      </c>
      <c r="H22" s="10">
        <f>颗粒直径美式!H22*0.0254</f>
        <v>9.5249999999999987E-3</v>
      </c>
      <c r="I22" s="17">
        <f>颗粒直径美式!F22</f>
        <v>1</v>
      </c>
      <c r="J22" s="9">
        <f t="shared" si="0"/>
        <v>1</v>
      </c>
      <c r="K22" s="18">
        <f>颗粒直径美式!J22</f>
        <v>0.2</v>
      </c>
      <c r="L22" s="19">
        <f t="shared" si="1"/>
        <v>0.91930054396490324</v>
      </c>
      <c r="M22" s="20">
        <f t="shared" si="2"/>
        <v>5.3808347919339097</v>
      </c>
      <c r="N22">
        <f t="shared" si="3"/>
        <v>0.73084965808386348</v>
      </c>
      <c r="O22" s="16">
        <f>颗粒直径美式!K22</f>
        <v>0.119186</v>
      </c>
      <c r="P22" s="6">
        <f t="shared" si="4"/>
        <v>0.79860287567954846</v>
      </c>
    </row>
    <row r="23" spans="1:16" x14ac:dyDescent="0.25">
      <c r="A23">
        <v>22</v>
      </c>
      <c r="B23" s="15">
        <f>颗粒直径美式!B23*0.0254</f>
        <v>7.619999999999999E-2</v>
      </c>
      <c r="C23" s="16">
        <f>颗粒直径美式!C23*0.159/60</f>
        <v>0.159</v>
      </c>
      <c r="D23" s="17">
        <f>颗粒直径美式!D23</f>
        <v>1</v>
      </c>
      <c r="E23" s="17">
        <f>颗粒直径美式!E23*1000</f>
        <v>2650</v>
      </c>
      <c r="F23" s="15">
        <f>颗粒直径美式!I23/1000000</f>
        <v>1.2600000000000001E-3</v>
      </c>
      <c r="G23" s="9">
        <f>颗粒直径美式!G23</f>
        <v>1</v>
      </c>
      <c r="H23" s="10">
        <f>颗粒直径美式!H23*0.0254</f>
        <v>9.5249999999999987E-3</v>
      </c>
      <c r="I23" s="17">
        <f>颗粒直径美式!F23</f>
        <v>1</v>
      </c>
      <c r="J23" s="9">
        <f t="shared" si="0"/>
        <v>1</v>
      </c>
      <c r="K23" s="18">
        <f>颗粒直径美式!J23</f>
        <v>0.4</v>
      </c>
      <c r="L23" s="19">
        <f t="shared" si="1"/>
        <v>0.91930054396490324</v>
      </c>
      <c r="M23" s="20">
        <f t="shared" si="2"/>
        <v>5.3808347919339097</v>
      </c>
      <c r="N23">
        <f t="shared" si="3"/>
        <v>0.73084965808386348</v>
      </c>
      <c r="O23" s="16">
        <f>颗粒直径美式!K23</f>
        <v>0.23546500000000001</v>
      </c>
      <c r="P23" s="6">
        <f t="shared" si="4"/>
        <v>0.79860287567954846</v>
      </c>
    </row>
    <row r="24" spans="1:16" x14ac:dyDescent="0.25">
      <c r="A24">
        <v>23</v>
      </c>
      <c r="B24" s="15">
        <f>颗粒直径美式!B24*0.0254</f>
        <v>7.619999999999999E-2</v>
      </c>
      <c r="C24" s="16">
        <f>颗粒直径美式!C24*0.159/60</f>
        <v>0.159</v>
      </c>
      <c r="D24" s="17">
        <f>颗粒直径美式!D24</f>
        <v>1</v>
      </c>
      <c r="E24" s="17">
        <f>颗粒直径美式!E24*1000</f>
        <v>2650</v>
      </c>
      <c r="F24" s="15">
        <f>颗粒直径美式!I24/1000000</f>
        <v>1.2600000000000001E-3</v>
      </c>
      <c r="G24" s="9">
        <f>颗粒直径美式!G24</f>
        <v>1</v>
      </c>
      <c r="H24" s="10">
        <f>颗粒直径美式!H24*0.0254</f>
        <v>9.5249999999999987E-3</v>
      </c>
      <c r="I24" s="17">
        <f>颗粒直径美式!F24</f>
        <v>1</v>
      </c>
      <c r="J24" s="9">
        <f t="shared" si="0"/>
        <v>1</v>
      </c>
      <c r="K24" s="18">
        <f>颗粒直径美式!J24</f>
        <v>0.6</v>
      </c>
      <c r="L24" s="19">
        <f t="shared" si="1"/>
        <v>0.91930054396490324</v>
      </c>
      <c r="M24" s="20">
        <f t="shared" si="2"/>
        <v>5.3808347919339097</v>
      </c>
      <c r="N24">
        <f t="shared" si="3"/>
        <v>0.73084965808386348</v>
      </c>
      <c r="O24" s="16">
        <f>颗粒直径美式!K24</f>
        <v>0.34593000000000002</v>
      </c>
      <c r="P24" s="6">
        <f t="shared" si="4"/>
        <v>0.79860287567954846</v>
      </c>
    </row>
    <row r="25" spans="1:16" x14ac:dyDescent="0.25">
      <c r="A25">
        <v>24</v>
      </c>
      <c r="B25" s="15">
        <f>颗粒直径美式!B25*0.0254</f>
        <v>7.619999999999999E-2</v>
      </c>
      <c r="C25" s="16">
        <f>颗粒直径美式!C25*0.159/60</f>
        <v>0.159</v>
      </c>
      <c r="D25" s="17">
        <f>颗粒直径美式!D25</f>
        <v>1</v>
      </c>
      <c r="E25" s="17">
        <f>颗粒直径美式!E25*1000</f>
        <v>2650</v>
      </c>
      <c r="F25" s="15">
        <f>颗粒直径美式!I25/1000000</f>
        <v>1.2600000000000001E-3</v>
      </c>
      <c r="G25" s="9">
        <f>颗粒直径美式!G25</f>
        <v>1</v>
      </c>
      <c r="H25" s="10">
        <f>颗粒直径美式!H25*0.0254</f>
        <v>9.5249999999999987E-3</v>
      </c>
      <c r="I25" s="17">
        <f>颗粒直径美式!F25</f>
        <v>1</v>
      </c>
      <c r="J25" s="9">
        <f t="shared" si="0"/>
        <v>1</v>
      </c>
      <c r="K25" s="18">
        <f>颗粒直径美式!J25</f>
        <v>0.8</v>
      </c>
      <c r="L25" s="19">
        <f t="shared" si="1"/>
        <v>0.91930054396490324</v>
      </c>
      <c r="M25" s="20">
        <f t="shared" si="2"/>
        <v>5.3808347919339097</v>
      </c>
      <c r="N25">
        <f t="shared" si="3"/>
        <v>0.73084965808386348</v>
      </c>
      <c r="O25" s="16">
        <f>颗粒直径美式!K25</f>
        <v>0.51162799999999997</v>
      </c>
      <c r="P25" s="6">
        <f t="shared" si="4"/>
        <v>0.79860287567954846</v>
      </c>
    </row>
    <row r="26" spans="1:16" x14ac:dyDescent="0.25">
      <c r="A26">
        <v>25</v>
      </c>
      <c r="B26" s="15">
        <f>颗粒直径美式!B26*0.0254</f>
        <v>7.619999999999999E-2</v>
      </c>
      <c r="C26" s="16">
        <f>颗粒直径美式!C26*0.159/60</f>
        <v>1.5900000000000001E-3</v>
      </c>
      <c r="D26" s="17">
        <f>颗粒直径美式!D26</f>
        <v>0</v>
      </c>
      <c r="E26" s="17">
        <f>颗粒直径美式!E26*1000</f>
        <v>2650</v>
      </c>
      <c r="F26" s="15">
        <f>颗粒直径美式!I26/1000000</f>
        <v>5.9999999999999995E-4</v>
      </c>
      <c r="G26" s="9">
        <f>颗粒直径美式!G26</f>
        <v>1</v>
      </c>
      <c r="H26" s="10">
        <f>颗粒直径美式!H26*0.0254</f>
        <v>9.5249999999999987E-3</v>
      </c>
      <c r="I26" s="17">
        <f>颗粒直径美式!F26</f>
        <v>1</v>
      </c>
      <c r="J26" s="9">
        <f t="shared" si="0"/>
        <v>1</v>
      </c>
      <c r="K26" s="18">
        <f>颗粒直径美式!J26</f>
        <v>0.4</v>
      </c>
      <c r="L26" s="19">
        <f t="shared" si="1"/>
        <v>0.99010088013040098</v>
      </c>
      <c r="M26" s="20">
        <f t="shared" si="2"/>
        <v>1.2201439437491859</v>
      </c>
      <c r="N26">
        <f t="shared" si="3"/>
        <v>8.6411068616025044E-2</v>
      </c>
      <c r="O26" s="16">
        <f>颗粒直径美式!K26</f>
        <v>0.28852499999999998</v>
      </c>
      <c r="P26" s="6">
        <f t="shared" si="4"/>
        <v>2.7986028756795487</v>
      </c>
    </row>
    <row r="27" spans="1:16" x14ac:dyDescent="0.25">
      <c r="A27">
        <v>26</v>
      </c>
      <c r="B27" s="15">
        <f>颗粒直径美式!B27*0.0254</f>
        <v>7.619999999999999E-2</v>
      </c>
      <c r="C27" s="16">
        <f>颗粒直径美式!C27*0.159/60</f>
        <v>1.5900000000000001E-3</v>
      </c>
      <c r="D27" s="17">
        <f>颗粒直径美式!D27</f>
        <v>0</v>
      </c>
      <c r="E27" s="17">
        <f>颗粒直径美式!E27*1000</f>
        <v>2650</v>
      </c>
      <c r="F27" s="15">
        <f>颗粒直径美式!I27/1000000</f>
        <v>5.9999999999999995E-4</v>
      </c>
      <c r="G27" s="9">
        <f>颗粒直径美式!G27</f>
        <v>1</v>
      </c>
      <c r="H27" s="10">
        <f>颗粒直径美式!H27*0.0254</f>
        <v>9.5249999999999987E-3</v>
      </c>
      <c r="I27" s="17">
        <f>颗粒直径美式!F27</f>
        <v>1</v>
      </c>
      <c r="J27" s="9">
        <f t="shared" si="0"/>
        <v>1</v>
      </c>
      <c r="K27" s="18">
        <f>颗粒直径美式!J27</f>
        <v>0.6</v>
      </c>
      <c r="L27" s="19">
        <f t="shared" si="1"/>
        <v>0.99010088013040098</v>
      </c>
      <c r="M27" s="20">
        <f t="shared" si="2"/>
        <v>1.2201439437491859</v>
      </c>
      <c r="N27">
        <f t="shared" si="3"/>
        <v>8.6411068616025044E-2</v>
      </c>
      <c r="O27" s="16">
        <f>颗粒直径美式!K27</f>
        <v>0.44262299999999999</v>
      </c>
      <c r="P27" s="6">
        <f t="shared" si="4"/>
        <v>2.7986028756795487</v>
      </c>
    </row>
    <row r="28" spans="1:16" x14ac:dyDescent="0.25">
      <c r="A28">
        <v>27</v>
      </c>
      <c r="B28" s="15">
        <f>颗粒直径美式!B28*0.0254</f>
        <v>7.619999999999999E-2</v>
      </c>
      <c r="C28" s="16">
        <f>颗粒直径美式!C28*0.159/60</f>
        <v>1.5900000000000001E-3</v>
      </c>
      <c r="D28" s="17">
        <f>颗粒直径美式!D28</f>
        <v>0</v>
      </c>
      <c r="E28" s="17">
        <f>颗粒直径美式!E28*1000</f>
        <v>2650</v>
      </c>
      <c r="F28" s="15">
        <f>颗粒直径美式!I28/1000000</f>
        <v>5.9999999999999995E-4</v>
      </c>
      <c r="G28" s="9">
        <f>颗粒直径美式!G28</f>
        <v>1</v>
      </c>
      <c r="H28" s="10">
        <f>颗粒直径美式!H28*0.0254</f>
        <v>9.5249999999999987E-3</v>
      </c>
      <c r="I28" s="17">
        <f>颗粒直径美式!F28</f>
        <v>1</v>
      </c>
      <c r="J28" s="9">
        <f t="shared" si="0"/>
        <v>1</v>
      </c>
      <c r="K28" s="18">
        <f>颗粒直径美式!J28</f>
        <v>0.8</v>
      </c>
      <c r="L28" s="19">
        <f t="shared" si="1"/>
        <v>0.99010088013040098</v>
      </c>
      <c r="M28" s="20">
        <f t="shared" si="2"/>
        <v>1.2201439437491859</v>
      </c>
      <c r="N28">
        <f t="shared" si="3"/>
        <v>8.6411068616025044E-2</v>
      </c>
      <c r="O28" s="16">
        <f>颗粒直径美式!K28</f>
        <v>0.56229499999999999</v>
      </c>
      <c r="P28" s="6">
        <f t="shared" si="4"/>
        <v>2.7986028756795487</v>
      </c>
    </row>
    <row r="29" spans="1:16" x14ac:dyDescent="0.25">
      <c r="A29">
        <v>28</v>
      </c>
      <c r="B29" s="15">
        <f>颗粒直径美式!B29*0.0254</f>
        <v>7.619999999999999E-2</v>
      </c>
      <c r="C29" s="16">
        <f>颗粒直径美式!C29*0.159/60</f>
        <v>1.5900000000000001E-3</v>
      </c>
      <c r="D29" s="17">
        <f>颗粒直径美式!D29</f>
        <v>-1</v>
      </c>
      <c r="E29" s="17">
        <f>颗粒直径美式!E29*1000</f>
        <v>2650</v>
      </c>
      <c r="F29" s="15">
        <f>颗粒直径美式!I29/1000000</f>
        <v>5.9999999999999995E-4</v>
      </c>
      <c r="G29" s="9">
        <f>颗粒直径美式!G29</f>
        <v>1</v>
      </c>
      <c r="H29" s="10">
        <f>颗粒直径美式!H29*0.0254</f>
        <v>9.5249999999999987E-3</v>
      </c>
      <c r="I29" s="17">
        <f>颗粒直径美式!F29</f>
        <v>1</v>
      </c>
      <c r="J29" s="9">
        <f t="shared" si="0"/>
        <v>1</v>
      </c>
      <c r="K29" s="18">
        <f>颗粒直径美式!J29</f>
        <v>0.2</v>
      </c>
      <c r="L29" s="19">
        <f t="shared" si="1"/>
        <v>0.99010088013040098</v>
      </c>
      <c r="M29" s="20">
        <f t="shared" si="2"/>
        <v>1.2201439437491859</v>
      </c>
      <c r="N29">
        <f t="shared" si="3"/>
        <v>8.6411068616025044E-2</v>
      </c>
      <c r="O29" s="16">
        <f>颗粒直径美式!K29</f>
        <v>0.46393400000000001</v>
      </c>
      <c r="P29" s="6">
        <f t="shared" si="4"/>
        <v>2.7986028756795487</v>
      </c>
    </row>
    <row r="30" spans="1:16" x14ac:dyDescent="0.25">
      <c r="A30">
        <v>29</v>
      </c>
      <c r="B30" s="15">
        <f>颗粒直径美式!B30*0.0254</f>
        <v>7.619999999999999E-2</v>
      </c>
      <c r="C30" s="16">
        <f>颗粒直径美式!C30*0.159/60</f>
        <v>1.5900000000000001E-3</v>
      </c>
      <c r="D30" s="17">
        <f>颗粒直径美式!D30</f>
        <v>-1</v>
      </c>
      <c r="E30" s="17">
        <f>颗粒直径美式!E30*1000</f>
        <v>2650</v>
      </c>
      <c r="F30" s="15">
        <f>颗粒直径美式!I30/1000000</f>
        <v>5.9999999999999995E-4</v>
      </c>
      <c r="G30" s="9">
        <f>颗粒直径美式!G30</f>
        <v>1</v>
      </c>
      <c r="H30" s="10">
        <f>颗粒直径美式!H30*0.0254</f>
        <v>9.5249999999999987E-3</v>
      </c>
      <c r="I30" s="17">
        <f>颗粒直径美式!F30</f>
        <v>1</v>
      </c>
      <c r="J30" s="9">
        <f t="shared" si="0"/>
        <v>1</v>
      </c>
      <c r="K30" s="18">
        <f>颗粒直径美式!J30</f>
        <v>0.4</v>
      </c>
      <c r="L30" s="19">
        <f t="shared" si="1"/>
        <v>0.99010088013040098</v>
      </c>
      <c r="M30" s="20">
        <f t="shared" si="2"/>
        <v>1.2201439437491859</v>
      </c>
      <c r="N30">
        <f t="shared" si="3"/>
        <v>8.6411068616025044E-2</v>
      </c>
      <c r="O30" s="16">
        <f>颗粒直径美式!K30</f>
        <v>0.60655700000000001</v>
      </c>
      <c r="P30" s="6">
        <f t="shared" si="4"/>
        <v>2.7986028756795487</v>
      </c>
    </row>
    <row r="31" spans="1:16" x14ac:dyDescent="0.25">
      <c r="A31">
        <v>30</v>
      </c>
      <c r="B31" s="15">
        <f>颗粒直径美式!B31*0.0254</f>
        <v>7.619999999999999E-2</v>
      </c>
      <c r="C31" s="16">
        <f>颗粒直径美式!C31*0.159/60</f>
        <v>1.5900000000000001E-3</v>
      </c>
      <c r="D31" s="17">
        <f>颗粒直径美式!D31</f>
        <v>-1</v>
      </c>
      <c r="E31" s="17">
        <f>颗粒直径美式!E31*1000</f>
        <v>2650</v>
      </c>
      <c r="F31" s="15">
        <f>颗粒直径美式!I31/1000000</f>
        <v>5.9999999999999995E-4</v>
      </c>
      <c r="G31" s="9">
        <f>颗粒直径美式!G31</f>
        <v>1</v>
      </c>
      <c r="H31" s="10">
        <f>颗粒直径美式!H31*0.0254</f>
        <v>9.5249999999999987E-3</v>
      </c>
      <c r="I31" s="17">
        <f>颗粒直径美式!F31</f>
        <v>1</v>
      </c>
      <c r="J31" s="9">
        <f t="shared" si="0"/>
        <v>1</v>
      </c>
      <c r="K31" s="18">
        <f>颗粒直径美式!J31</f>
        <v>0.6</v>
      </c>
      <c r="L31" s="19">
        <f t="shared" si="1"/>
        <v>0.99010088013040098</v>
      </c>
      <c r="M31" s="20">
        <f t="shared" si="2"/>
        <v>1.2201439437491859</v>
      </c>
      <c r="N31">
        <f t="shared" si="3"/>
        <v>8.6411068616025044E-2</v>
      </c>
      <c r="O31" s="16">
        <f>颗粒直径美式!K31</f>
        <v>0.79180300000000003</v>
      </c>
      <c r="P31" s="6">
        <f t="shared" si="4"/>
        <v>2.7986028756795487</v>
      </c>
    </row>
    <row r="32" spans="1:16" x14ac:dyDescent="0.25">
      <c r="A32">
        <v>31</v>
      </c>
      <c r="B32" s="15">
        <f>颗粒直径美式!B32*0.0254</f>
        <v>7.619999999999999E-2</v>
      </c>
      <c r="C32" s="16">
        <f>颗粒直径美式!C32*0.159/60</f>
        <v>1.5900000000000001E-3</v>
      </c>
      <c r="D32" s="17">
        <f>颗粒直径美式!D32</f>
        <v>-1</v>
      </c>
      <c r="E32" s="17">
        <f>颗粒直径美式!E32*1000</f>
        <v>2650</v>
      </c>
      <c r="F32" s="15">
        <f>颗粒直径美式!I32/1000000</f>
        <v>5.9999999999999995E-4</v>
      </c>
      <c r="G32" s="9">
        <f>颗粒直径美式!G32</f>
        <v>1</v>
      </c>
      <c r="H32" s="10">
        <f>颗粒直径美式!H32*0.0254</f>
        <v>9.5249999999999987E-3</v>
      </c>
      <c r="I32" s="17">
        <f>颗粒直径美式!F32</f>
        <v>1</v>
      </c>
      <c r="J32" s="9">
        <f t="shared" si="0"/>
        <v>1</v>
      </c>
      <c r="K32" s="18">
        <f>颗粒直径美式!J32</f>
        <v>0.8</v>
      </c>
      <c r="L32" s="19">
        <f t="shared" si="1"/>
        <v>0.99010088013040098</v>
      </c>
      <c r="M32" s="20">
        <f t="shared" si="2"/>
        <v>1.2201439437491859</v>
      </c>
      <c r="N32">
        <f t="shared" si="3"/>
        <v>8.6411068616025044E-2</v>
      </c>
      <c r="O32" s="16">
        <f>颗粒直径美式!K32</f>
        <v>0.91639300000000001</v>
      </c>
      <c r="P32" s="6">
        <f t="shared" si="4"/>
        <v>2.7986028756795487</v>
      </c>
    </row>
    <row r="33" spans="1:16" x14ac:dyDescent="0.25">
      <c r="A33">
        <v>32</v>
      </c>
      <c r="B33" s="15">
        <f>颗粒直径美式!B33*0.0254</f>
        <v>7.619999999999999E-2</v>
      </c>
      <c r="C33" s="16">
        <f>颗粒直径美式!C33*0.159/60</f>
        <v>1.5900000000000001E-3</v>
      </c>
      <c r="D33" s="17">
        <f>颗粒直径美式!D33</f>
        <v>1</v>
      </c>
      <c r="E33" s="17">
        <f>颗粒直径美式!E33*1000</f>
        <v>2650</v>
      </c>
      <c r="F33" s="15">
        <f>颗粒直径美式!I33/1000000</f>
        <v>5.9999999999999995E-4</v>
      </c>
      <c r="G33" s="9">
        <f>颗粒直径美式!G33</f>
        <v>1</v>
      </c>
      <c r="H33" s="10">
        <f>颗粒直径美式!H33*0.0254</f>
        <v>9.5249999999999987E-3</v>
      </c>
      <c r="I33" s="17">
        <f>颗粒直径美式!F33</f>
        <v>1</v>
      </c>
      <c r="J33" s="9">
        <f t="shared" si="0"/>
        <v>1</v>
      </c>
      <c r="K33" s="18">
        <f>颗粒直径美式!J33</f>
        <v>0.2</v>
      </c>
      <c r="L33" s="19">
        <f t="shared" si="1"/>
        <v>0.99010088013040098</v>
      </c>
      <c r="M33" s="20">
        <f t="shared" si="2"/>
        <v>1.2201439437491859</v>
      </c>
      <c r="N33">
        <f t="shared" si="3"/>
        <v>8.6411068616025044E-2</v>
      </c>
      <c r="O33" s="16">
        <f>颗粒直径美式!K33</f>
        <v>2.5468000000000001E-2</v>
      </c>
      <c r="P33" s="6">
        <f t="shared" si="4"/>
        <v>2.7986028756795487</v>
      </c>
    </row>
    <row r="34" spans="1:16" x14ac:dyDescent="0.25">
      <c r="A34">
        <v>33</v>
      </c>
      <c r="B34" s="15">
        <f>颗粒直径美式!B34*0.0254</f>
        <v>7.619999999999999E-2</v>
      </c>
      <c r="C34" s="16">
        <f>颗粒直径美式!C34*0.159/60</f>
        <v>1.5900000000000001E-3</v>
      </c>
      <c r="D34" s="17">
        <f>颗粒直径美式!D34</f>
        <v>1</v>
      </c>
      <c r="E34" s="17">
        <f>颗粒直径美式!E34*1000</f>
        <v>2650</v>
      </c>
      <c r="F34" s="15">
        <f>颗粒直径美式!I34/1000000</f>
        <v>5.9999999999999995E-4</v>
      </c>
      <c r="G34" s="9">
        <f>颗粒直径美式!G34</f>
        <v>1</v>
      </c>
      <c r="H34" s="10">
        <f>颗粒直径美式!H34*0.0254</f>
        <v>9.5249999999999987E-3</v>
      </c>
      <c r="I34" s="17">
        <f>颗粒直径美式!F34</f>
        <v>1</v>
      </c>
      <c r="J34" s="9">
        <f t="shared" si="0"/>
        <v>1</v>
      </c>
      <c r="K34" s="18">
        <f>颗粒直径美式!J34</f>
        <v>0.4</v>
      </c>
      <c r="L34" s="19">
        <f t="shared" si="1"/>
        <v>0.99010088013040098</v>
      </c>
      <c r="M34" s="20">
        <f t="shared" si="2"/>
        <v>1.2201439437491859</v>
      </c>
      <c r="N34">
        <f t="shared" si="3"/>
        <v>8.6411068616025044E-2</v>
      </c>
      <c r="O34" s="16">
        <f>颗粒直径美式!K34</f>
        <v>7.7452999999999994E-2</v>
      </c>
      <c r="P34" s="6">
        <f t="shared" si="4"/>
        <v>2.7986028756795487</v>
      </c>
    </row>
    <row r="35" spans="1:16" x14ac:dyDescent="0.25">
      <c r="A35">
        <v>34</v>
      </c>
      <c r="B35" s="15">
        <f>颗粒直径美式!B35*0.0254</f>
        <v>7.619999999999999E-2</v>
      </c>
      <c r="C35" s="16">
        <f>颗粒直径美式!C35*0.159/60</f>
        <v>1.5900000000000001E-3</v>
      </c>
      <c r="D35" s="17">
        <f>颗粒直径美式!D35</f>
        <v>1</v>
      </c>
      <c r="E35" s="17">
        <f>颗粒直径美式!E35*1000</f>
        <v>2650</v>
      </c>
      <c r="F35" s="15">
        <f>颗粒直径美式!I35/1000000</f>
        <v>5.9999999999999995E-4</v>
      </c>
      <c r="G35" s="9">
        <f>颗粒直径美式!G35</f>
        <v>1</v>
      </c>
      <c r="H35" s="10">
        <f>颗粒直径美式!H35*0.0254</f>
        <v>9.5249999999999987E-3</v>
      </c>
      <c r="I35" s="17">
        <f>颗粒直径美式!F35</f>
        <v>1</v>
      </c>
      <c r="J35" s="9">
        <f t="shared" si="0"/>
        <v>1</v>
      </c>
      <c r="K35" s="18">
        <f>颗粒直径美式!J35</f>
        <v>0.6</v>
      </c>
      <c r="L35" s="19">
        <f t="shared" si="1"/>
        <v>0.99010088013040098</v>
      </c>
      <c r="M35" s="20">
        <f t="shared" si="2"/>
        <v>1.2201439437491859</v>
      </c>
      <c r="N35">
        <f t="shared" si="3"/>
        <v>8.6411068616025044E-2</v>
      </c>
      <c r="O35" s="16">
        <f>颗粒直径美式!K35</f>
        <v>0.24262300000000001</v>
      </c>
      <c r="P35" s="6">
        <f t="shared" si="4"/>
        <v>2.7986028756795487</v>
      </c>
    </row>
    <row r="36" spans="1:16" x14ac:dyDescent="0.25">
      <c r="A36">
        <v>35</v>
      </c>
      <c r="B36" s="15">
        <f>颗粒直径美式!B36*0.0254</f>
        <v>7.619999999999999E-2</v>
      </c>
      <c r="C36" s="16">
        <f>颗粒直径美式!C36*0.159/60</f>
        <v>1.5900000000000001E-3</v>
      </c>
      <c r="D36" s="17">
        <f>颗粒直径美式!D36</f>
        <v>1</v>
      </c>
      <c r="E36" s="17">
        <f>颗粒直径美式!E36*1000</f>
        <v>2650</v>
      </c>
      <c r="F36" s="15">
        <f>颗粒直径美式!I36/1000000</f>
        <v>5.9999999999999995E-4</v>
      </c>
      <c r="G36" s="9">
        <f>颗粒直径美式!G36</f>
        <v>1</v>
      </c>
      <c r="H36" s="10">
        <f>颗粒直径美式!H36*0.0254</f>
        <v>9.5249999999999987E-3</v>
      </c>
      <c r="I36" s="17">
        <f>颗粒直径美式!F36</f>
        <v>1</v>
      </c>
      <c r="J36" s="9">
        <f t="shared" si="0"/>
        <v>1</v>
      </c>
      <c r="K36" s="18">
        <f>颗粒直径美式!J36</f>
        <v>0.8</v>
      </c>
      <c r="L36" s="19">
        <f t="shared" si="1"/>
        <v>0.99010088013040098</v>
      </c>
      <c r="M36" s="20">
        <f t="shared" si="2"/>
        <v>1.2201439437491859</v>
      </c>
      <c r="N36">
        <f t="shared" si="3"/>
        <v>8.6411068616025044E-2</v>
      </c>
      <c r="O36" s="16">
        <f>颗粒直径美式!K36</f>
        <v>0.32131100000000001</v>
      </c>
      <c r="P36" s="6">
        <f t="shared" si="4"/>
        <v>2.7986028756795487</v>
      </c>
    </row>
    <row r="37" spans="1:16" x14ac:dyDescent="0.25">
      <c r="A37">
        <v>36</v>
      </c>
      <c r="B37" s="15">
        <f>颗粒直径美式!B37*0.0254</f>
        <v>7.619999999999999E-2</v>
      </c>
      <c r="C37" s="16">
        <f>颗粒直径美式!C37*0.159/60</f>
        <v>1.5900000000000001E-3</v>
      </c>
      <c r="D37" s="17">
        <f>颗粒直径美式!D37</f>
        <v>0</v>
      </c>
      <c r="E37" s="17">
        <f>颗粒直径美式!E37*1000</f>
        <v>2650</v>
      </c>
      <c r="F37" s="15">
        <f>颗粒直径美式!I37/1000000</f>
        <v>1.2600000000000001E-3</v>
      </c>
      <c r="G37" s="9">
        <f>颗粒直径美式!G37</f>
        <v>1</v>
      </c>
      <c r="H37" s="10">
        <f>颗粒直径美式!H37*0.0254</f>
        <v>9.5249999999999987E-3</v>
      </c>
      <c r="I37" s="17">
        <f>颗粒直径美式!F37</f>
        <v>1</v>
      </c>
      <c r="J37" s="9">
        <f t="shared" si="0"/>
        <v>1</v>
      </c>
      <c r="K37" s="18">
        <f>颗粒直径美式!J37</f>
        <v>0.4</v>
      </c>
      <c r="L37" s="19">
        <f t="shared" si="1"/>
        <v>0.91930054396490324</v>
      </c>
      <c r="M37" s="20">
        <f t="shared" si="2"/>
        <v>5.3808347919339097</v>
      </c>
      <c r="N37">
        <f t="shared" si="3"/>
        <v>0.73084965808386348</v>
      </c>
      <c r="O37" s="16">
        <f>颗粒直径美式!K37</f>
        <v>0.79015500000000005</v>
      </c>
      <c r="P37" s="6">
        <f t="shared" si="4"/>
        <v>2.7986028756795487</v>
      </c>
    </row>
    <row r="38" spans="1:16" x14ac:dyDescent="0.25">
      <c r="A38">
        <v>37</v>
      </c>
      <c r="B38" s="15">
        <f>颗粒直径美式!B38*0.0254</f>
        <v>7.619999999999999E-2</v>
      </c>
      <c r="C38" s="16">
        <f>颗粒直径美式!C38*0.159/60</f>
        <v>1.5900000000000001E-3</v>
      </c>
      <c r="D38" s="17">
        <f>颗粒直径美式!D38</f>
        <v>0</v>
      </c>
      <c r="E38" s="17">
        <f>颗粒直径美式!E38*1000</f>
        <v>2650</v>
      </c>
      <c r="F38" s="15">
        <f>颗粒直径美式!I38/1000000</f>
        <v>1.2600000000000001E-3</v>
      </c>
      <c r="G38" s="9">
        <f>颗粒直径美式!G38</f>
        <v>1</v>
      </c>
      <c r="H38" s="10">
        <f>颗粒直径美式!H38*0.0254</f>
        <v>9.5249999999999987E-3</v>
      </c>
      <c r="I38" s="17">
        <f>颗粒直径美式!F38</f>
        <v>1</v>
      </c>
      <c r="J38" s="9">
        <f t="shared" si="0"/>
        <v>1</v>
      </c>
      <c r="K38" s="18">
        <f>颗粒直径美式!J38</f>
        <v>0.6</v>
      </c>
      <c r="L38" s="19">
        <f t="shared" si="1"/>
        <v>0.91930054396490324</v>
      </c>
      <c r="M38" s="20">
        <f t="shared" si="2"/>
        <v>5.3808347919339097</v>
      </c>
      <c r="N38">
        <f t="shared" si="3"/>
        <v>0.73084965808386348</v>
      </c>
      <c r="O38" s="16">
        <f>颗粒直径美式!K38</f>
        <v>1</v>
      </c>
      <c r="P38" s="6">
        <f t="shared" si="4"/>
        <v>2.7986028756795487</v>
      </c>
    </row>
    <row r="39" spans="1:16" x14ac:dyDescent="0.25">
      <c r="A39">
        <v>38</v>
      </c>
      <c r="B39" s="15">
        <f>颗粒直径美式!B39*0.0254</f>
        <v>7.619999999999999E-2</v>
      </c>
      <c r="C39" s="16">
        <f>颗粒直径美式!C39*0.159/60</f>
        <v>1.5900000000000001E-3</v>
      </c>
      <c r="D39" s="17">
        <f>颗粒直径美式!D39</f>
        <v>0</v>
      </c>
      <c r="E39" s="17">
        <f>颗粒直径美式!E39*1000</f>
        <v>2650</v>
      </c>
      <c r="F39" s="15">
        <f>颗粒直径美式!I39/1000000</f>
        <v>1.2600000000000001E-3</v>
      </c>
      <c r="G39" s="9">
        <f>颗粒直径美式!G39</f>
        <v>1</v>
      </c>
      <c r="H39" s="10">
        <f>颗粒直径美式!H39*0.0254</f>
        <v>9.5249999999999987E-3</v>
      </c>
      <c r="I39" s="17">
        <f>颗粒直径美式!F39</f>
        <v>1</v>
      </c>
      <c r="J39" s="9">
        <f t="shared" si="0"/>
        <v>1</v>
      </c>
      <c r="K39" s="18">
        <f>颗粒直径美式!J39</f>
        <v>0.8</v>
      </c>
      <c r="L39" s="19">
        <f t="shared" si="1"/>
        <v>0.91930054396490324</v>
      </c>
      <c r="M39" s="20">
        <f t="shared" si="2"/>
        <v>5.3808347919339097</v>
      </c>
      <c r="N39">
        <f t="shared" si="3"/>
        <v>0.73084965808386348</v>
      </c>
      <c r="O39" s="16">
        <f>颗粒直径美式!K39</f>
        <v>1</v>
      </c>
      <c r="P39" s="6">
        <f t="shared" si="4"/>
        <v>2.7986028756795487</v>
      </c>
    </row>
    <row r="40" spans="1:16" x14ac:dyDescent="0.25">
      <c r="A40">
        <v>39</v>
      </c>
      <c r="B40" s="15">
        <f>颗粒直径美式!B40*0.0254</f>
        <v>7.619999999999999E-2</v>
      </c>
      <c r="C40" s="16">
        <f>颗粒直径美式!C40*0.159/60</f>
        <v>1.5900000000000001E-3</v>
      </c>
      <c r="D40" s="17">
        <f>颗粒直径美式!D40</f>
        <v>-1</v>
      </c>
      <c r="E40" s="17">
        <f>颗粒直径美式!E40*1000</f>
        <v>2650</v>
      </c>
      <c r="F40" s="15">
        <f>颗粒直径美式!I40/1000000</f>
        <v>1.2600000000000001E-3</v>
      </c>
      <c r="G40" s="9">
        <f>颗粒直径美式!G40</f>
        <v>1</v>
      </c>
      <c r="H40" s="10">
        <f>颗粒直径美式!H40*0.0254</f>
        <v>9.5249999999999987E-3</v>
      </c>
      <c r="I40" s="17">
        <f>颗粒直径美式!F40</f>
        <v>1</v>
      </c>
      <c r="J40" s="9">
        <f t="shared" si="0"/>
        <v>1</v>
      </c>
      <c r="K40" s="18">
        <f>颗粒直径美式!J40</f>
        <v>0.2</v>
      </c>
      <c r="L40" s="19">
        <f t="shared" si="1"/>
        <v>0.91930054396490324</v>
      </c>
      <c r="M40" s="20">
        <f t="shared" si="2"/>
        <v>5.3808347919339097</v>
      </c>
      <c r="N40">
        <f t="shared" si="3"/>
        <v>0.73084965808386348</v>
      </c>
      <c r="O40" s="16">
        <f>颗粒直径美式!K40</f>
        <v>1</v>
      </c>
      <c r="P40" s="6">
        <f t="shared" si="4"/>
        <v>2.7986028756795487</v>
      </c>
    </row>
    <row r="41" spans="1:16" x14ac:dyDescent="0.25">
      <c r="A41">
        <v>40</v>
      </c>
      <c r="B41" s="15">
        <f>颗粒直径美式!B41*0.0254</f>
        <v>7.619999999999999E-2</v>
      </c>
      <c r="C41" s="16">
        <f>颗粒直径美式!C41*0.159/60</f>
        <v>1.5900000000000001E-3</v>
      </c>
      <c r="D41" s="17">
        <f>颗粒直径美式!D41</f>
        <v>-1</v>
      </c>
      <c r="E41" s="17">
        <f>颗粒直径美式!E41*1000</f>
        <v>2650</v>
      </c>
      <c r="F41" s="15">
        <f>颗粒直径美式!I41/1000000</f>
        <v>1.2600000000000001E-3</v>
      </c>
      <c r="G41" s="9">
        <f>颗粒直径美式!G41</f>
        <v>1</v>
      </c>
      <c r="H41" s="10">
        <f>颗粒直径美式!H41*0.0254</f>
        <v>9.5249999999999987E-3</v>
      </c>
      <c r="I41" s="17">
        <f>颗粒直径美式!F41</f>
        <v>1</v>
      </c>
      <c r="J41" s="9">
        <f t="shared" si="0"/>
        <v>1</v>
      </c>
      <c r="K41" s="18">
        <f>颗粒直径美式!J41</f>
        <v>0.4</v>
      </c>
      <c r="L41" s="19">
        <f t="shared" si="1"/>
        <v>0.91930054396490324</v>
      </c>
      <c r="M41" s="20">
        <f t="shared" si="2"/>
        <v>5.3808347919339097</v>
      </c>
      <c r="N41">
        <f t="shared" si="3"/>
        <v>0.73084965808386348</v>
      </c>
      <c r="O41" s="16">
        <f>颗粒直径美式!K41</f>
        <v>1</v>
      </c>
      <c r="P41" s="6">
        <f t="shared" si="4"/>
        <v>2.7986028756795487</v>
      </c>
    </row>
    <row r="42" spans="1:16" x14ac:dyDescent="0.25">
      <c r="A42">
        <v>41</v>
      </c>
      <c r="B42" s="15">
        <f>颗粒直径美式!B42*0.0254</f>
        <v>7.619999999999999E-2</v>
      </c>
      <c r="C42" s="16">
        <f>颗粒直径美式!C42*0.159/60</f>
        <v>1.5900000000000001E-3</v>
      </c>
      <c r="D42" s="17">
        <f>颗粒直径美式!D42</f>
        <v>-1</v>
      </c>
      <c r="E42" s="17">
        <f>颗粒直径美式!E42*1000</f>
        <v>2650</v>
      </c>
      <c r="F42" s="15">
        <f>颗粒直径美式!I42/1000000</f>
        <v>1.2600000000000001E-3</v>
      </c>
      <c r="G42" s="9">
        <f>颗粒直径美式!G42</f>
        <v>1</v>
      </c>
      <c r="H42" s="10">
        <f>颗粒直径美式!H42*0.0254</f>
        <v>9.5249999999999987E-3</v>
      </c>
      <c r="I42" s="17">
        <f>颗粒直径美式!F42</f>
        <v>1</v>
      </c>
      <c r="J42" s="9">
        <f t="shared" si="0"/>
        <v>1</v>
      </c>
      <c r="K42" s="18">
        <f>颗粒直径美式!J42</f>
        <v>0.6</v>
      </c>
      <c r="L42" s="19">
        <f t="shared" si="1"/>
        <v>0.91930054396490324</v>
      </c>
      <c r="M42" s="20">
        <f t="shared" si="2"/>
        <v>5.3808347919339097</v>
      </c>
      <c r="N42">
        <f t="shared" si="3"/>
        <v>0.73084965808386348</v>
      </c>
      <c r="O42" s="16">
        <f>颗粒直径美式!K42</f>
        <v>1</v>
      </c>
      <c r="P42" s="6">
        <f t="shared" si="4"/>
        <v>2.7986028756795487</v>
      </c>
    </row>
    <row r="43" spans="1:16" x14ac:dyDescent="0.25">
      <c r="A43">
        <v>42</v>
      </c>
      <c r="B43" s="15">
        <f>颗粒直径美式!B43*0.0254</f>
        <v>7.619999999999999E-2</v>
      </c>
      <c r="C43" s="16">
        <f>颗粒直径美式!C43*0.159/60</f>
        <v>1.5900000000000001E-3</v>
      </c>
      <c r="D43" s="17">
        <f>颗粒直径美式!D43</f>
        <v>-1</v>
      </c>
      <c r="E43" s="17">
        <f>颗粒直径美式!E43*1000</f>
        <v>2650</v>
      </c>
      <c r="F43" s="15">
        <f>颗粒直径美式!I43/1000000</f>
        <v>1.2600000000000001E-3</v>
      </c>
      <c r="G43" s="9">
        <f>颗粒直径美式!G43</f>
        <v>1</v>
      </c>
      <c r="H43" s="10">
        <f>颗粒直径美式!H43*0.0254</f>
        <v>9.5249999999999987E-3</v>
      </c>
      <c r="I43" s="17">
        <f>颗粒直径美式!F43</f>
        <v>1</v>
      </c>
      <c r="J43" s="9">
        <f t="shared" si="0"/>
        <v>1</v>
      </c>
      <c r="K43" s="18">
        <f>颗粒直径美式!J43</f>
        <v>0.8</v>
      </c>
      <c r="L43" s="19">
        <f t="shared" si="1"/>
        <v>0.91930054396490324</v>
      </c>
      <c r="M43" s="20">
        <f t="shared" si="2"/>
        <v>5.3808347919339097</v>
      </c>
      <c r="N43">
        <f t="shared" si="3"/>
        <v>0.73084965808386348</v>
      </c>
      <c r="O43" s="16">
        <f>颗粒直径美式!K43</f>
        <v>1</v>
      </c>
      <c r="P43" s="6">
        <f t="shared" si="4"/>
        <v>2.7986028756795487</v>
      </c>
    </row>
    <row r="44" spans="1:16" x14ac:dyDescent="0.25">
      <c r="A44">
        <v>43</v>
      </c>
      <c r="B44" s="15">
        <f>颗粒直径美式!B44*0.0254</f>
        <v>7.619999999999999E-2</v>
      </c>
      <c r="C44" s="16">
        <f>颗粒直径美式!C44*0.159/60</f>
        <v>1.5900000000000001E-3</v>
      </c>
      <c r="D44" s="17">
        <f>颗粒直径美式!D44</f>
        <v>1</v>
      </c>
      <c r="E44" s="17">
        <f>颗粒直径美式!E44*1000</f>
        <v>2650</v>
      </c>
      <c r="F44" s="15">
        <f>颗粒直径美式!I44/1000000</f>
        <v>1.2600000000000001E-3</v>
      </c>
      <c r="G44" s="9">
        <f>颗粒直径美式!G44</f>
        <v>1</v>
      </c>
      <c r="H44" s="10">
        <f>颗粒直径美式!H44*0.0254</f>
        <v>9.5249999999999987E-3</v>
      </c>
      <c r="I44" s="17">
        <f>颗粒直径美式!F44</f>
        <v>1</v>
      </c>
      <c r="J44" s="9">
        <f t="shared" si="0"/>
        <v>1</v>
      </c>
      <c r="K44" s="18">
        <f>颗粒直径美式!J44</f>
        <v>0.2</v>
      </c>
      <c r="L44" s="19">
        <f t="shared" si="1"/>
        <v>0.91930054396490324</v>
      </c>
      <c r="M44" s="20">
        <f t="shared" si="2"/>
        <v>5.3808347919339097</v>
      </c>
      <c r="N44">
        <f t="shared" si="3"/>
        <v>0.73084965808386348</v>
      </c>
      <c r="O44" s="16">
        <f>颗粒直径美式!K44</f>
        <v>0</v>
      </c>
      <c r="P44" s="6">
        <f t="shared" si="4"/>
        <v>2.7986028756795487</v>
      </c>
    </row>
    <row r="45" spans="1:16" x14ac:dyDescent="0.25">
      <c r="A45">
        <v>44</v>
      </c>
      <c r="B45" s="15">
        <f>颗粒直径美式!B45*0.0254</f>
        <v>7.619999999999999E-2</v>
      </c>
      <c r="C45" s="16">
        <f>颗粒直径美式!C45*0.159/60</f>
        <v>1.5900000000000001E-3</v>
      </c>
      <c r="D45" s="17">
        <f>颗粒直径美式!D45</f>
        <v>1</v>
      </c>
      <c r="E45" s="17">
        <f>颗粒直径美式!E45*1000</f>
        <v>2650</v>
      </c>
      <c r="F45" s="15">
        <f>颗粒直径美式!I45/1000000</f>
        <v>1.2600000000000001E-3</v>
      </c>
      <c r="G45" s="9">
        <f>颗粒直径美式!G45</f>
        <v>1</v>
      </c>
      <c r="H45" s="10">
        <f>颗粒直径美式!H45*0.0254</f>
        <v>9.5249999999999987E-3</v>
      </c>
      <c r="I45" s="17">
        <f>颗粒直径美式!F45</f>
        <v>1</v>
      </c>
      <c r="J45" s="9">
        <f t="shared" si="0"/>
        <v>1</v>
      </c>
      <c r="K45" s="18">
        <f>颗粒直径美式!J45</f>
        <v>0.4</v>
      </c>
      <c r="L45" s="19">
        <f t="shared" si="1"/>
        <v>0.91930054396490324</v>
      </c>
      <c r="M45" s="20">
        <f t="shared" si="2"/>
        <v>5.3808347919339097</v>
      </c>
      <c r="N45">
        <f t="shared" si="3"/>
        <v>0.73084965808386348</v>
      </c>
      <c r="O45" s="16">
        <f>颗粒直径美式!K45</f>
        <v>0.01</v>
      </c>
      <c r="P45" s="6">
        <f t="shared" si="4"/>
        <v>2.7986028756795487</v>
      </c>
    </row>
    <row r="46" spans="1:16" x14ac:dyDescent="0.25">
      <c r="A46">
        <v>45</v>
      </c>
      <c r="B46" s="15">
        <f>颗粒直径美式!B46*0.0254</f>
        <v>7.619999999999999E-2</v>
      </c>
      <c r="C46" s="16">
        <f>颗粒直径美式!C46*0.159/60</f>
        <v>1.5900000000000001E-3</v>
      </c>
      <c r="D46" s="17">
        <f>颗粒直径美式!D46</f>
        <v>1</v>
      </c>
      <c r="E46" s="17">
        <f>颗粒直径美式!E46*1000</f>
        <v>2650</v>
      </c>
      <c r="F46" s="15">
        <f>颗粒直径美式!I46/1000000</f>
        <v>1.2600000000000001E-3</v>
      </c>
      <c r="G46" s="9">
        <f>颗粒直径美式!G46</f>
        <v>1</v>
      </c>
      <c r="H46" s="10">
        <f>颗粒直径美式!H46*0.0254</f>
        <v>9.5249999999999987E-3</v>
      </c>
      <c r="I46" s="17">
        <f>颗粒直径美式!F46</f>
        <v>1</v>
      </c>
      <c r="J46" s="9">
        <f t="shared" si="0"/>
        <v>1</v>
      </c>
      <c r="K46" s="18">
        <f>颗粒直径美式!J46</f>
        <v>0.6</v>
      </c>
      <c r="L46" s="19">
        <f t="shared" si="1"/>
        <v>0.91930054396490324</v>
      </c>
      <c r="M46" s="20">
        <f t="shared" si="2"/>
        <v>5.3808347919339097</v>
      </c>
      <c r="N46">
        <f t="shared" si="3"/>
        <v>0.73084965808386348</v>
      </c>
      <c r="O46" s="16">
        <f>颗粒直径美式!K46</f>
        <v>7.0000000000000007E-2</v>
      </c>
      <c r="P46" s="6">
        <f t="shared" si="4"/>
        <v>2.7986028756795487</v>
      </c>
    </row>
    <row r="47" spans="1:16" x14ac:dyDescent="0.25">
      <c r="A47">
        <v>46</v>
      </c>
      <c r="B47" s="15">
        <f>颗粒直径美式!B47*0.0254</f>
        <v>7.619999999999999E-2</v>
      </c>
      <c r="C47" s="16">
        <f>颗粒直径美式!C47*0.159/60</f>
        <v>1.5900000000000001E-3</v>
      </c>
      <c r="D47" s="17">
        <f>颗粒直径美式!D47</f>
        <v>1</v>
      </c>
      <c r="E47" s="17">
        <f>颗粒直径美式!E47*1000</f>
        <v>2650</v>
      </c>
      <c r="F47" s="15">
        <f>颗粒直径美式!I47/1000000</f>
        <v>1.2600000000000001E-3</v>
      </c>
      <c r="G47" s="9">
        <f>颗粒直径美式!G47</f>
        <v>1</v>
      </c>
      <c r="H47" s="10">
        <f>颗粒直径美式!H47*0.0254</f>
        <v>9.5249999999999987E-3</v>
      </c>
      <c r="I47" s="17">
        <f>颗粒直径美式!F47</f>
        <v>1</v>
      </c>
      <c r="J47" s="9">
        <f t="shared" si="0"/>
        <v>1</v>
      </c>
      <c r="K47" s="18">
        <f>颗粒直径美式!J47</f>
        <v>0.8</v>
      </c>
      <c r="L47" s="19">
        <f t="shared" si="1"/>
        <v>0.91930054396490324</v>
      </c>
      <c r="M47" s="20">
        <f t="shared" si="2"/>
        <v>5.3808347919339097</v>
      </c>
      <c r="N47">
        <f t="shared" si="3"/>
        <v>0.73084965808386348</v>
      </c>
      <c r="O47" s="16">
        <f>颗粒直径美式!K47</f>
        <v>0.142487</v>
      </c>
      <c r="P47" s="6">
        <f t="shared" si="4"/>
        <v>2.7986028756795487</v>
      </c>
    </row>
    <row r="48" spans="1:16" x14ac:dyDescent="0.25">
      <c r="B48" s="15"/>
      <c r="C48" s="16"/>
      <c r="D48" s="17"/>
      <c r="E48" s="17"/>
      <c r="F48" s="15"/>
      <c r="G48" s="9"/>
      <c r="H48" s="10"/>
      <c r="I48" s="17"/>
      <c r="J48" s="9"/>
      <c r="K48" s="18"/>
      <c r="L48" s="19"/>
      <c r="M48" s="20"/>
      <c r="O48" s="16"/>
      <c r="P48" s="6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颗粒直径原始表格</vt:lpstr>
      <vt:lpstr>颗粒直径美式</vt:lpstr>
      <vt:lpstr>颗粒直径国际单位制</vt:lpstr>
      <vt:lpstr>颗粒直径流速单独考虑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2022-07-30T01:11:20Z</dcterms:modified>
</cp:coreProperties>
</file>