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0240" yWindow="-1764" windowWidth="23256" windowHeight="13176"/>
  </bookViews>
  <sheets>
    <sheet name="Factrura" sheetId="2" r:id="rId1"/>
    <sheet name="Inventario" sheetId="3" r:id="rId2"/>
    <sheet name="Auxiliares" sheetId="4" r:id="rId3"/>
    <sheet name="Hoja 1" sheetId="1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7" i="1" l="1"/>
  <c r="J5" i="1"/>
  <c r="H41" i="1" l="1"/>
  <c r="G41" i="1"/>
  <c r="L70" i="1"/>
  <c r="G70" i="1"/>
  <c r="I70" i="1"/>
  <c r="G67" i="1"/>
  <c r="F67" i="1"/>
  <c r="H53" i="1"/>
  <c r="G53" i="1"/>
  <c r="I53" i="1"/>
  <c r="I56" i="1"/>
  <c r="H56" i="1"/>
  <c r="J56" i="1" s="1"/>
  <c r="F53" i="1"/>
  <c r="H67" i="1"/>
  <c r="J9" i="1"/>
  <c r="J6" i="1"/>
  <c r="J7" i="1"/>
  <c r="J8" i="1"/>
  <c r="F9" i="1"/>
  <c r="G9" i="1" s="1"/>
  <c r="F8" i="1"/>
  <c r="G8" i="1" s="1"/>
  <c r="F7" i="1"/>
  <c r="G7" i="1" s="1"/>
  <c r="B7" i="1"/>
  <c r="F6" i="1"/>
  <c r="G6" i="1" s="1"/>
  <c r="H6" i="1" s="1"/>
  <c r="B6" i="1"/>
  <c r="F5" i="1"/>
  <c r="G5" i="1" s="1"/>
  <c r="B5" i="1"/>
  <c r="J53" i="1" l="1"/>
  <c r="J59" i="1" s="1"/>
  <c r="H7" i="1"/>
  <c r="I7" i="1" s="1"/>
  <c r="H5" i="1"/>
  <c r="I5" i="1" s="1"/>
  <c r="H9" i="1"/>
  <c r="I9" i="1" s="1"/>
  <c r="I6" i="1"/>
  <c r="H8" i="1"/>
  <c r="I8" i="1" s="1"/>
</calcChain>
</file>

<file path=xl/sharedStrings.xml><?xml version="1.0" encoding="utf-8"?>
<sst xmlns="http://schemas.openxmlformats.org/spreadsheetml/2006/main" count="153" uniqueCount="128">
  <si>
    <t>SUPERMERCADO SUPERMERCADO</t>
  </si>
  <si>
    <t>Codigo</t>
  </si>
  <si>
    <t>Descripcion</t>
  </si>
  <si>
    <t>Stock (unidades)</t>
  </si>
  <si>
    <t>P. Costo</t>
  </si>
  <si>
    <t>Ganancia</t>
  </si>
  <si>
    <t>P. Bruto</t>
  </si>
  <si>
    <t>Iva</t>
  </si>
  <si>
    <t>P. Final</t>
  </si>
  <si>
    <t>Fideos Marolio</t>
  </si>
  <si>
    <t>1 &amp; 9 &amp; 25</t>
  </si>
  <si>
    <t>E5 * 0,32</t>
  </si>
  <si>
    <t>K19 &amp; "/" &amp; L19 &amp; M19</t>
  </si>
  <si>
    <t>E5 * 32%</t>
  </si>
  <si>
    <t>CONCATENATE(K19:M19)</t>
  </si>
  <si>
    <t>CONCAT(K19;L19)</t>
  </si>
  <si>
    <t>Sucursal</t>
  </si>
  <si>
    <t>Categoria</t>
  </si>
  <si>
    <t>Producto</t>
  </si>
  <si>
    <t>Unidad</t>
  </si>
  <si>
    <t>Decena</t>
  </si>
  <si>
    <t>Centena</t>
  </si>
  <si>
    <t>mil</t>
  </si>
  <si>
    <t>uno</t>
  </si>
  <si>
    <t>cien</t>
  </si>
  <si>
    <t>un</t>
  </si>
  <si>
    <t>dos</t>
  </si>
  <si>
    <t>doscientos</t>
  </si>
  <si>
    <t>tres</t>
  </si>
  <si>
    <t>treinta</t>
  </si>
  <si>
    <t>trescientos</t>
  </si>
  <si>
    <t>veinte</t>
  </si>
  <si>
    <t>milar</t>
  </si>
  <si>
    <t>centena</t>
  </si>
  <si>
    <t>decena</t>
  </si>
  <si>
    <t>unidad</t>
  </si>
  <si>
    <t>cuatro</t>
  </si>
  <si>
    <t>cuarenta</t>
  </si>
  <si>
    <t>cuatroscientos</t>
  </si>
  <si>
    <t>pesos</t>
  </si>
  <si>
    <t>centavos</t>
  </si>
  <si>
    <t>cinco</t>
  </si>
  <si>
    <t>cincuenta</t>
  </si>
  <si>
    <t>quinientos</t>
  </si>
  <si>
    <t>seis</t>
  </si>
  <si>
    <t>sesenta</t>
  </si>
  <si>
    <t>seiscientos</t>
  </si>
  <si>
    <t>quince</t>
  </si>
  <si>
    <t>diez</t>
  </si>
  <si>
    <t>SI(B5&gt;0;"mayor";SI(B5=0;"Igual";"menor"))</t>
  </si>
  <si>
    <t>SI(RESTO(H41;100)&gt;20;CONSULTAV(I66;J41:N48;2);CONSULTAV(RESTO(H41;100);J41:N48;3))</t>
  </si>
  <si>
    <t>resto unidad</t>
  </si>
  <si>
    <t>resto decena</t>
  </si>
  <si>
    <t>numero a evaluar</t>
  </si>
  <si>
    <t>Super SHULLO</t>
  </si>
  <si>
    <t>Tipo de Factura</t>
  </si>
  <si>
    <t>Factura N°</t>
  </si>
  <si>
    <t>A</t>
  </si>
  <si>
    <t>Fecha</t>
  </si>
  <si>
    <t>dato</t>
  </si>
  <si>
    <t>fake</t>
  </si>
  <si>
    <t>IIBB</t>
  </si>
  <si>
    <t>CUIT</t>
  </si>
  <si>
    <t>Sr.</t>
  </si>
  <si>
    <t>Direccion</t>
  </si>
  <si>
    <t>IVA</t>
  </si>
  <si>
    <t>Remito Num</t>
  </si>
  <si>
    <t>codigo</t>
  </si>
  <si>
    <t>cantidad</t>
  </si>
  <si>
    <t>descripcion</t>
  </si>
  <si>
    <t>precio unitario</t>
  </si>
  <si>
    <t>importe</t>
  </si>
  <si>
    <t>SUPER SHULLO</t>
  </si>
  <si>
    <t>Stock(unidades)</t>
  </si>
  <si>
    <t>p costo</t>
  </si>
  <si>
    <t>ganancia</t>
  </si>
  <si>
    <t>p bruto</t>
  </si>
  <si>
    <t>iva</t>
  </si>
  <si>
    <t>p final</t>
  </si>
  <si>
    <t>Fiedos Tirabuzon</t>
  </si>
  <si>
    <t>Fideos Spaguetti</t>
  </si>
  <si>
    <t>Fideos Mostacholi</t>
  </si>
  <si>
    <t>Fideos Risoto</t>
  </si>
  <si>
    <t>Fideos Caracol</t>
  </si>
  <si>
    <t>Fideos Cabello A</t>
  </si>
  <si>
    <t>Aceite girasol</t>
  </si>
  <si>
    <t>Aceite oliva</t>
  </si>
  <si>
    <t>Aceite maiz</t>
  </si>
  <si>
    <t>Arroz</t>
  </si>
  <si>
    <t>Azuca</t>
  </si>
  <si>
    <t>Yerba</t>
  </si>
  <si>
    <t>Cacao</t>
  </si>
  <si>
    <t>Te</t>
  </si>
  <si>
    <t>Cafe</t>
  </si>
  <si>
    <t>Edulcorante</t>
  </si>
  <si>
    <t>Jabo tocador</t>
  </si>
  <si>
    <t>Shampoo</t>
  </si>
  <si>
    <t>Desodorante crema</t>
  </si>
  <si>
    <t>Desodorante Aerosol</t>
  </si>
  <si>
    <t>Desodorante Barra</t>
  </si>
  <si>
    <t>Perfume</t>
  </si>
  <si>
    <t>Jabon Polvo</t>
  </si>
  <si>
    <t>Detergente</t>
  </si>
  <si>
    <t>sucursal</t>
  </si>
  <si>
    <t>categoria</t>
  </si>
  <si>
    <t>Desc Categ</t>
  </si>
  <si>
    <t>producto</t>
  </si>
  <si>
    <t>Almacen</t>
  </si>
  <si>
    <t>1001-1005</t>
  </si>
  <si>
    <t>Perfumeria</t>
  </si>
  <si>
    <t>1002-2005</t>
  </si>
  <si>
    <t>Lacteos</t>
  </si>
  <si>
    <t>1003-3005</t>
  </si>
  <si>
    <t>Limpieza</t>
  </si>
  <si>
    <t>1004-4005</t>
  </si>
  <si>
    <t>Bazar</t>
  </si>
  <si>
    <t>1005-5005</t>
  </si>
  <si>
    <t>Mascotas</t>
  </si>
  <si>
    <t>Textil</t>
  </si>
  <si>
    <t>Bebidas</t>
  </si>
  <si>
    <t>Jugueteria</t>
  </si>
  <si>
    <t>Panaderia</t>
  </si>
  <si>
    <t>TOTAL $</t>
  </si>
  <si>
    <t>IVA No Insc %</t>
  </si>
  <si>
    <t>IVA Insc %</t>
  </si>
  <si>
    <t>Subtotal $</t>
  </si>
  <si>
    <t>Impuesto $</t>
  </si>
  <si>
    <t>Cond.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</si>
</sst>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\ * #,##0.00_);_(&quot;$&quot;\ * \(#,##0.00\);_(&quot;$&quot;\ * &quot;-&quot;??_);_(@_)"/>
    <numFmt numFmtId="165" formatCode="[$$]#,##0.00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2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9"/>
      <color rgb="FFFFF2CC"/>
      <name val="Arial"/>
      <family val="2"/>
      <scheme val="minor"/>
    </font>
    <font>
      <b/>
      <sz val="24"/>
      <color rgb="FF000000"/>
      <name val="Arial"/>
      <family val="2"/>
      <scheme val="minor"/>
    </font>
    <font>
      <b/>
      <sz val="19"/>
      <color rgb="FFFCE5CD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00"/>
        <bgColor indexed="64"/>
      </patternFill>
    </fill>
  </fills>
  <borders count="4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164" fontId="4" fillId="0" borderId="5" xfId="1" applyFont="1" applyBorder="1"/>
    <xf numFmtId="164" fontId="0" fillId="0" borderId="7" xfId="0" applyNumberFormat="1" applyBorder="1"/>
    <xf numFmtId="164" fontId="1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8" xfId="0" applyBorder="1"/>
    <xf numFmtId="0" fontId="4" fillId="0" borderId="8" xfId="0" applyFont="1" applyBorder="1"/>
    <xf numFmtId="0" fontId="5" fillId="0" borderId="8" xfId="0" applyFont="1" applyBorder="1" applyAlignment="1">
      <alignment horizontal="center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0" xfId="0" applyFont="1" applyBorder="1" applyAlignment="1">
      <alignment horizontal="right" wrapText="1"/>
    </xf>
    <xf numFmtId="0" fontId="4" fillId="0" borderId="15" xfId="0" applyFont="1" applyBorder="1" applyAlignment="1">
      <alignment wrapText="1"/>
    </xf>
    <xf numFmtId="0" fontId="4" fillId="0" borderId="10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right" wrapText="1"/>
    </xf>
    <xf numFmtId="0" fontId="5" fillId="0" borderId="8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8" xfId="0" applyFont="1" applyBorder="1" applyAlignment="1">
      <alignment horizontal="right" wrapText="1"/>
    </xf>
    <xf numFmtId="0" fontId="4" fillId="0" borderId="8" xfId="0" applyFont="1" applyBorder="1" applyAlignment="1">
      <alignment wrapText="1"/>
    </xf>
    <xf numFmtId="0" fontId="6" fillId="3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6" fillId="3" borderId="20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19" xfId="0" applyFont="1" applyBorder="1" applyAlignment="1">
      <alignment horizontal="center" wrapText="1"/>
    </xf>
    <xf numFmtId="0" fontId="4" fillId="0" borderId="25" xfId="0" applyFont="1" applyBorder="1" applyAlignment="1">
      <alignment wrapText="1"/>
    </xf>
    <xf numFmtId="0" fontId="5" fillId="0" borderId="22" xfId="0" applyFont="1" applyBorder="1" applyAlignment="1">
      <alignment horizontal="center" wrapText="1"/>
    </xf>
    <xf numFmtId="0" fontId="5" fillId="0" borderId="23" xfId="0" applyFont="1" applyBorder="1" applyAlignment="1">
      <alignment horizontal="center" wrapText="1"/>
    </xf>
    <xf numFmtId="0" fontId="5" fillId="0" borderId="23" xfId="0" applyFont="1" applyBorder="1" applyAlignment="1">
      <alignment horizontal="center" wrapText="1"/>
    </xf>
    <xf numFmtId="0" fontId="5" fillId="0" borderId="24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28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30" xfId="0" applyFont="1" applyBorder="1" applyAlignment="1">
      <alignment horizontal="right" wrapText="1"/>
    </xf>
    <xf numFmtId="0" fontId="4" fillId="0" borderId="31" xfId="0" applyFont="1" applyBorder="1" applyAlignment="1">
      <alignment wrapText="1"/>
    </xf>
    <xf numFmtId="0" fontId="4" fillId="0" borderId="32" xfId="0" applyFont="1" applyBorder="1" applyAlignment="1">
      <alignment wrapText="1"/>
    </xf>
    <xf numFmtId="0" fontId="5" fillId="0" borderId="18" xfId="0" applyFont="1" applyBorder="1" applyAlignment="1">
      <alignment horizontal="center" wrapText="1"/>
    </xf>
    <xf numFmtId="0" fontId="4" fillId="0" borderId="33" xfId="0" applyFont="1" applyBorder="1" applyAlignment="1">
      <alignment horizontal="center" wrapText="1"/>
    </xf>
    <xf numFmtId="0" fontId="4" fillId="0" borderId="34" xfId="0" applyFont="1" applyBorder="1" applyAlignment="1">
      <alignment horizontal="center" wrapText="1"/>
    </xf>
    <xf numFmtId="0" fontId="4" fillId="0" borderId="30" xfId="0" applyFont="1" applyBorder="1" applyAlignment="1">
      <alignment wrapText="1"/>
    </xf>
    <xf numFmtId="0" fontId="5" fillId="0" borderId="26" xfId="0" applyFont="1" applyBorder="1" applyAlignment="1">
      <alignment horizontal="center" wrapText="1"/>
    </xf>
    <xf numFmtId="0" fontId="4" fillId="0" borderId="35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4" fillId="0" borderId="37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5" fillId="0" borderId="24" xfId="0" applyFont="1" applyBorder="1" applyAlignment="1">
      <alignment horizontal="center" wrapText="1"/>
    </xf>
    <xf numFmtId="0" fontId="4" fillId="0" borderId="34" xfId="0" applyFont="1" applyBorder="1" applyAlignment="1">
      <alignment wrapText="1"/>
    </xf>
    <xf numFmtId="0" fontId="6" fillId="3" borderId="39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wrapText="1"/>
    </xf>
    <xf numFmtId="0" fontId="4" fillId="0" borderId="42" xfId="0" applyFont="1" applyBorder="1" applyAlignment="1">
      <alignment horizontal="center" wrapText="1"/>
    </xf>
    <xf numFmtId="0" fontId="4" fillId="0" borderId="40" xfId="0" applyFont="1" applyBorder="1" applyAlignment="1">
      <alignment horizontal="center" wrapText="1"/>
    </xf>
    <xf numFmtId="0" fontId="4" fillId="0" borderId="43" xfId="0" applyFont="1" applyBorder="1" applyAlignment="1">
      <alignment horizontal="center" wrapText="1"/>
    </xf>
    <xf numFmtId="0" fontId="5" fillId="0" borderId="4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39" xfId="0" applyNumberFormat="1" applyFont="1" applyBorder="1" applyAlignment="1">
      <alignment horizontal="center" vertical="center" wrapText="1"/>
    </xf>
    <xf numFmtId="14" fontId="4" fillId="0" borderId="42" xfId="0" applyNumberFormat="1" applyFont="1" applyBorder="1" applyAlignment="1">
      <alignment horizontal="center" vertical="center" wrapText="1"/>
    </xf>
    <xf numFmtId="0" fontId="5" fillId="0" borderId="27" xfId="0" applyFont="1" applyBorder="1" applyAlignment="1">
      <alignment horizontal="right" vertical="center" wrapText="1"/>
    </xf>
    <xf numFmtId="0" fontId="5" fillId="0" borderId="29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0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6" xfId="0" applyFont="1" applyBorder="1" applyAlignment="1">
      <alignment horizontal="right" wrapText="1"/>
    </xf>
    <xf numFmtId="0" fontId="5" fillId="0" borderId="5" xfId="0" applyFont="1" applyBorder="1" applyAlignment="1">
      <alignment horizontal="left" wrapText="1"/>
    </xf>
    <xf numFmtId="0" fontId="5" fillId="0" borderId="44" xfId="0" applyFont="1" applyBorder="1" applyAlignment="1">
      <alignment wrapText="1"/>
    </xf>
    <xf numFmtId="0" fontId="4" fillId="0" borderId="46" xfId="0" applyFont="1" applyBorder="1" applyAlignment="1">
      <alignment horizontal="center" wrapText="1"/>
    </xf>
    <xf numFmtId="0" fontId="5" fillId="0" borderId="28" xfId="0" applyFont="1" applyBorder="1" applyAlignment="1">
      <alignment horizontal="center" wrapText="1"/>
    </xf>
    <xf numFmtId="0" fontId="5" fillId="0" borderId="47" xfId="0" applyFont="1" applyBorder="1" applyAlignment="1">
      <alignment horizontal="center" wrapText="1"/>
    </xf>
    <xf numFmtId="0" fontId="5" fillId="0" borderId="22" xfId="0" applyFont="1" applyBorder="1" applyAlignment="1">
      <alignment horizontal="center" wrapText="1"/>
    </xf>
    <xf numFmtId="0" fontId="4" fillId="0" borderId="45" xfId="0" applyFont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G10" sqref="G10:H10"/>
    </sheetView>
  </sheetViews>
  <sheetFormatPr baseColWidth="10" defaultRowHeight="13.2" x14ac:dyDescent="0.25"/>
  <cols>
    <col min="2" max="2" width="12.33203125" customWidth="1"/>
    <col min="5" max="5" width="10.33203125" bestFit="1" customWidth="1"/>
    <col min="6" max="6" width="14.77734375" customWidth="1"/>
    <col min="7" max="7" width="15.21875" customWidth="1"/>
  </cols>
  <sheetData>
    <row r="1" spans="1:9" x14ac:dyDescent="0.25">
      <c r="A1" s="32"/>
      <c r="B1" s="32"/>
      <c r="C1" s="32"/>
      <c r="D1" s="32"/>
      <c r="E1" s="32"/>
      <c r="F1" s="32"/>
      <c r="G1" s="32"/>
      <c r="H1" s="32"/>
      <c r="I1" s="32"/>
    </row>
    <row r="2" spans="1:9" x14ac:dyDescent="0.25">
      <c r="A2" s="32"/>
      <c r="B2" s="32"/>
      <c r="C2" s="32"/>
      <c r="D2" s="32"/>
      <c r="E2" s="32"/>
      <c r="F2" s="32"/>
      <c r="G2" s="32"/>
      <c r="H2" s="32"/>
      <c r="I2" s="32"/>
    </row>
    <row r="3" spans="1:9" ht="13.8" thickBot="1" x14ac:dyDescent="0.3">
      <c r="A3" s="32"/>
      <c r="B3" s="32"/>
      <c r="C3" s="32"/>
      <c r="D3" s="32"/>
      <c r="E3" s="32"/>
      <c r="F3" s="32"/>
      <c r="G3" s="32"/>
      <c r="H3" s="32"/>
      <c r="I3" s="32"/>
    </row>
    <row r="4" spans="1:9" ht="27" thickBot="1" x14ac:dyDescent="0.3">
      <c r="A4" s="32"/>
      <c r="B4" s="40" t="s">
        <v>54</v>
      </c>
      <c r="C4" s="41"/>
      <c r="D4" s="41"/>
      <c r="E4" s="86" t="s">
        <v>55</v>
      </c>
      <c r="F4" s="93" t="s">
        <v>56</v>
      </c>
      <c r="G4" s="87">
        <v>100000001</v>
      </c>
      <c r="H4" s="88"/>
      <c r="I4" s="32"/>
    </row>
    <row r="5" spans="1:9" x14ac:dyDescent="0.25">
      <c r="A5" s="32"/>
      <c r="B5" s="45"/>
      <c r="C5" s="38"/>
      <c r="D5" s="78"/>
      <c r="E5" s="79" t="s">
        <v>57</v>
      </c>
      <c r="F5" s="91" t="s">
        <v>58</v>
      </c>
      <c r="G5" s="89">
        <v>45469</v>
      </c>
      <c r="H5" s="90"/>
      <c r="I5" s="32"/>
    </row>
    <row r="6" spans="1:9" x14ac:dyDescent="0.25">
      <c r="A6" s="32"/>
      <c r="B6" s="94" t="s">
        <v>59</v>
      </c>
      <c r="C6" s="82" t="s">
        <v>60</v>
      </c>
      <c r="D6" s="83"/>
      <c r="E6" s="80"/>
      <c r="F6" s="91" t="s">
        <v>61</v>
      </c>
      <c r="G6" s="82"/>
      <c r="H6" s="83"/>
      <c r="I6" s="32"/>
    </row>
    <row r="7" spans="1:9" ht="13.8" thickBot="1" x14ac:dyDescent="0.3">
      <c r="A7" s="32"/>
      <c r="B7" s="95" t="s">
        <v>59</v>
      </c>
      <c r="C7" s="84" t="s">
        <v>60</v>
      </c>
      <c r="D7" s="85"/>
      <c r="E7" s="81"/>
      <c r="F7" s="92" t="s">
        <v>62</v>
      </c>
      <c r="G7" s="84"/>
      <c r="H7" s="85"/>
      <c r="I7" s="32"/>
    </row>
    <row r="8" spans="1:9" x14ac:dyDescent="0.25">
      <c r="A8" s="32"/>
      <c r="B8" s="96" t="s">
        <v>63</v>
      </c>
      <c r="C8" s="46"/>
      <c r="D8" s="46"/>
      <c r="E8" s="46"/>
      <c r="F8" s="46"/>
      <c r="G8" s="46"/>
      <c r="H8" s="47"/>
      <c r="I8" s="32"/>
    </row>
    <row r="9" spans="1:9" ht="13.8" thickBot="1" x14ac:dyDescent="0.3">
      <c r="A9" s="32"/>
      <c r="B9" s="95" t="s">
        <v>64</v>
      </c>
      <c r="C9" s="48"/>
      <c r="D9" s="48"/>
      <c r="E9" s="48"/>
      <c r="F9" s="97" t="s">
        <v>62</v>
      </c>
      <c r="G9" s="48"/>
      <c r="H9" s="49"/>
      <c r="I9" s="32"/>
    </row>
    <row r="10" spans="1:9" x14ac:dyDescent="0.25">
      <c r="A10" s="32"/>
      <c r="B10" s="99" t="s">
        <v>127</v>
      </c>
      <c r="C10" s="102"/>
      <c r="D10" s="102"/>
      <c r="E10" s="101"/>
      <c r="F10" s="42"/>
      <c r="G10" s="104"/>
      <c r="H10" s="105"/>
      <c r="I10" s="32"/>
    </row>
    <row r="11" spans="1:9" ht="13.8" thickBot="1" x14ac:dyDescent="0.3">
      <c r="A11" s="32"/>
      <c r="B11" s="98" t="s">
        <v>65</v>
      </c>
      <c r="C11" s="84">
        <v>0</v>
      </c>
      <c r="D11" s="100"/>
      <c r="E11" s="61"/>
      <c r="F11" s="97" t="s">
        <v>66</v>
      </c>
      <c r="G11" s="48"/>
      <c r="H11" s="49"/>
      <c r="I11" s="32"/>
    </row>
    <row r="12" spans="1:9" ht="13.8" thickBot="1" x14ac:dyDescent="0.3">
      <c r="A12" s="32"/>
      <c r="B12" s="65" t="s">
        <v>67</v>
      </c>
      <c r="C12" s="65" t="s">
        <v>68</v>
      </c>
      <c r="D12" s="103" t="s">
        <v>69</v>
      </c>
      <c r="E12" s="54"/>
      <c r="F12" s="55"/>
      <c r="G12" s="65" t="s">
        <v>70</v>
      </c>
      <c r="H12" s="65" t="s">
        <v>71</v>
      </c>
      <c r="I12" s="32"/>
    </row>
    <row r="13" spans="1:9" x14ac:dyDescent="0.25">
      <c r="A13" s="32"/>
      <c r="B13" s="62"/>
      <c r="C13" s="68"/>
      <c r="D13" s="70"/>
      <c r="E13" s="50"/>
      <c r="F13" s="71"/>
      <c r="G13" s="68"/>
      <c r="H13" s="68"/>
      <c r="I13" s="32"/>
    </row>
    <row r="14" spans="1:9" x14ac:dyDescent="0.25">
      <c r="A14" s="32"/>
      <c r="B14" s="63"/>
      <c r="C14" s="63"/>
      <c r="D14" s="72"/>
      <c r="E14" s="39"/>
      <c r="F14" s="73"/>
      <c r="G14" s="63"/>
      <c r="H14" s="63"/>
      <c r="I14" s="32"/>
    </row>
    <row r="15" spans="1:9" x14ac:dyDescent="0.25">
      <c r="A15" s="32"/>
      <c r="B15" s="63"/>
      <c r="C15" s="63"/>
      <c r="D15" s="72"/>
      <c r="E15" s="39"/>
      <c r="F15" s="73"/>
      <c r="G15" s="63"/>
      <c r="H15" s="63"/>
      <c r="I15" s="32"/>
    </row>
    <row r="16" spans="1:9" x14ac:dyDescent="0.25">
      <c r="A16" s="32"/>
      <c r="B16" s="63"/>
      <c r="C16" s="63"/>
      <c r="D16" s="72"/>
      <c r="E16" s="39"/>
      <c r="F16" s="73"/>
      <c r="G16" s="63"/>
      <c r="H16" s="63"/>
      <c r="I16" s="32"/>
    </row>
    <row r="17" spans="1:9" x14ac:dyDescent="0.25">
      <c r="A17" s="32"/>
      <c r="B17" s="63"/>
      <c r="C17" s="63"/>
      <c r="D17" s="72"/>
      <c r="E17" s="39"/>
      <c r="F17" s="73"/>
      <c r="G17" s="63"/>
      <c r="H17" s="63"/>
      <c r="I17" s="32"/>
    </row>
    <row r="18" spans="1:9" x14ac:dyDescent="0.25">
      <c r="A18" s="32"/>
      <c r="B18" s="63"/>
      <c r="C18" s="63"/>
      <c r="D18" s="72"/>
      <c r="E18" s="39"/>
      <c r="F18" s="73"/>
      <c r="G18" s="63"/>
      <c r="H18" s="63"/>
      <c r="I18" s="32"/>
    </row>
    <row r="19" spans="1:9" x14ac:dyDescent="0.25">
      <c r="A19" s="32"/>
      <c r="B19" s="63"/>
      <c r="C19" s="63"/>
      <c r="D19" s="72"/>
      <c r="E19" s="39"/>
      <c r="F19" s="73"/>
      <c r="G19" s="63"/>
      <c r="H19" s="63"/>
      <c r="I19" s="32"/>
    </row>
    <row r="20" spans="1:9" x14ac:dyDescent="0.25">
      <c r="A20" s="32"/>
      <c r="B20" s="63"/>
      <c r="C20" s="63"/>
      <c r="D20" s="72"/>
      <c r="E20" s="39"/>
      <c r="F20" s="73"/>
      <c r="G20" s="63"/>
      <c r="H20" s="63"/>
      <c r="I20" s="32"/>
    </row>
    <row r="21" spans="1:9" x14ac:dyDescent="0.25">
      <c r="A21" s="32"/>
      <c r="B21" s="63"/>
      <c r="C21" s="63"/>
      <c r="D21" s="72"/>
      <c r="E21" s="39"/>
      <c r="F21" s="73"/>
      <c r="G21" s="63"/>
      <c r="H21" s="63"/>
      <c r="I21" s="32"/>
    </row>
    <row r="22" spans="1:9" x14ac:dyDescent="0.25">
      <c r="A22" s="32"/>
      <c r="B22" s="63"/>
      <c r="C22" s="63"/>
      <c r="D22" s="72"/>
      <c r="E22" s="39"/>
      <c r="F22" s="73"/>
      <c r="G22" s="63"/>
      <c r="H22" s="63"/>
      <c r="I22" s="32"/>
    </row>
    <row r="23" spans="1:9" x14ac:dyDescent="0.25">
      <c r="A23" s="32"/>
      <c r="B23" s="63"/>
      <c r="C23" s="63"/>
      <c r="D23" s="72"/>
      <c r="E23" s="39"/>
      <c r="F23" s="73"/>
      <c r="G23" s="63"/>
      <c r="H23" s="63"/>
      <c r="I23" s="32"/>
    </row>
    <row r="24" spans="1:9" x14ac:dyDescent="0.25">
      <c r="A24" s="32"/>
      <c r="B24" s="63"/>
      <c r="C24" s="63"/>
      <c r="D24" s="72"/>
      <c r="E24" s="39"/>
      <c r="F24" s="73"/>
      <c r="G24" s="63"/>
      <c r="H24" s="63"/>
      <c r="I24" s="32"/>
    </row>
    <row r="25" spans="1:9" x14ac:dyDescent="0.25">
      <c r="A25" s="32"/>
      <c r="B25" s="63"/>
      <c r="C25" s="63"/>
      <c r="D25" s="72"/>
      <c r="E25" s="39"/>
      <c r="F25" s="73"/>
      <c r="G25" s="63"/>
      <c r="H25" s="63"/>
      <c r="I25" s="32"/>
    </row>
    <row r="26" spans="1:9" x14ac:dyDescent="0.25">
      <c r="A26" s="32"/>
      <c r="B26" s="63"/>
      <c r="C26" s="63"/>
      <c r="D26" s="72"/>
      <c r="E26" s="39"/>
      <c r="F26" s="73"/>
      <c r="G26" s="63"/>
      <c r="H26" s="63"/>
      <c r="I26" s="32"/>
    </row>
    <row r="27" spans="1:9" ht="13.8" thickBot="1" x14ac:dyDescent="0.3">
      <c r="A27" s="32"/>
      <c r="B27" s="64"/>
      <c r="C27" s="64"/>
      <c r="D27" s="74"/>
      <c r="E27" s="51"/>
      <c r="F27" s="75"/>
      <c r="G27" s="77"/>
      <c r="H27" s="77"/>
      <c r="I27" s="32"/>
    </row>
    <row r="28" spans="1:9" ht="13.8" thickBot="1" x14ac:dyDescent="0.3">
      <c r="A28" s="32"/>
      <c r="B28" s="65" t="s">
        <v>125</v>
      </c>
      <c r="C28" s="65" t="s">
        <v>126</v>
      </c>
      <c r="D28" s="52" t="s">
        <v>125</v>
      </c>
      <c r="E28" s="53" t="s">
        <v>124</v>
      </c>
      <c r="F28" s="76" t="s">
        <v>123</v>
      </c>
      <c r="G28" s="69" t="s">
        <v>122</v>
      </c>
      <c r="H28" s="55"/>
      <c r="I28" s="32"/>
    </row>
    <row r="29" spans="1:9" x14ac:dyDescent="0.25">
      <c r="A29" s="32"/>
      <c r="B29" s="66"/>
      <c r="C29" s="66"/>
      <c r="D29" s="56"/>
      <c r="E29" s="43"/>
      <c r="F29" s="44"/>
      <c r="G29" s="60"/>
      <c r="H29" s="44"/>
      <c r="I29" s="32"/>
    </row>
    <row r="30" spans="1:9" ht="13.8" thickBot="1" x14ac:dyDescent="0.3">
      <c r="A30" s="32"/>
      <c r="B30" s="67"/>
      <c r="C30" s="67"/>
      <c r="D30" s="57"/>
      <c r="E30" s="58"/>
      <c r="F30" s="59"/>
      <c r="G30" s="61"/>
      <c r="H30" s="59"/>
      <c r="I30" s="32"/>
    </row>
    <row r="31" spans="1:9" x14ac:dyDescent="0.25">
      <c r="A31" s="32"/>
      <c r="B31" s="32"/>
      <c r="C31" s="32"/>
      <c r="D31" s="32"/>
      <c r="E31" s="32"/>
      <c r="F31" s="32"/>
      <c r="G31" s="32"/>
      <c r="H31" s="32"/>
      <c r="I31" s="32"/>
    </row>
  </sheetData>
  <mergeCells count="38">
    <mergeCell ref="G7:H7"/>
    <mergeCell ref="C11:E11"/>
    <mergeCell ref="C10:E10"/>
    <mergeCell ref="G10:H10"/>
    <mergeCell ref="D27:F27"/>
    <mergeCell ref="G28:H28"/>
    <mergeCell ref="B29:B30"/>
    <mergeCell ref="C29:C30"/>
    <mergeCell ref="D29:D30"/>
    <mergeCell ref="E29:E30"/>
    <mergeCell ref="F29:F30"/>
    <mergeCell ref="G29:H30"/>
    <mergeCell ref="D21:F21"/>
    <mergeCell ref="D22:F22"/>
    <mergeCell ref="D23:F23"/>
    <mergeCell ref="D24:F24"/>
    <mergeCell ref="D25:F25"/>
    <mergeCell ref="D26:F26"/>
    <mergeCell ref="D15:F15"/>
    <mergeCell ref="D16:F16"/>
    <mergeCell ref="D17:F17"/>
    <mergeCell ref="D18:F18"/>
    <mergeCell ref="D19:F19"/>
    <mergeCell ref="D20:F20"/>
    <mergeCell ref="G11:H11"/>
    <mergeCell ref="D12:F12"/>
    <mergeCell ref="D13:F13"/>
    <mergeCell ref="D14:F14"/>
    <mergeCell ref="B4:D5"/>
    <mergeCell ref="G4:H4"/>
    <mergeCell ref="E5:E7"/>
    <mergeCell ref="C8:H8"/>
    <mergeCell ref="C9:E9"/>
    <mergeCell ref="G9:H9"/>
    <mergeCell ref="C6:D6"/>
    <mergeCell ref="C7:D7"/>
    <mergeCell ref="G5:H5"/>
    <mergeCell ref="G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J33"/>
    </sheetView>
  </sheetViews>
  <sheetFormatPr baseColWidth="10" defaultRowHeight="13.2" x14ac:dyDescent="0.25"/>
  <cols>
    <col min="3" max="3" width="22.33203125" customWidth="1"/>
    <col min="4" max="4" width="23.88671875" customWidth="1"/>
  </cols>
  <sheetData>
    <row r="1" spans="1:10" ht="13.8" thickBot="1" x14ac:dyDescent="0.3">
      <c r="A1" s="20"/>
      <c r="B1" s="20"/>
      <c r="C1" s="20"/>
      <c r="D1" s="20"/>
      <c r="E1" s="20"/>
      <c r="F1" s="20"/>
      <c r="G1" s="20"/>
      <c r="H1" s="20"/>
      <c r="I1" s="20"/>
      <c r="J1" s="20"/>
    </row>
    <row r="2" spans="1:10" ht="13.8" thickBot="1" x14ac:dyDescent="0.3">
      <c r="A2" s="20"/>
      <c r="B2" s="20"/>
      <c r="C2" s="20"/>
      <c r="D2" s="20"/>
      <c r="E2" s="20"/>
      <c r="F2" s="20"/>
      <c r="G2" s="20"/>
      <c r="H2" s="20"/>
      <c r="I2" s="20"/>
      <c r="J2" s="20"/>
    </row>
    <row r="3" spans="1:10" ht="13.8" thickBot="1" x14ac:dyDescent="0.3">
      <c r="A3" s="20"/>
      <c r="B3" s="20"/>
      <c r="C3" s="20"/>
      <c r="D3" s="20"/>
      <c r="E3" s="20"/>
      <c r="F3" s="20"/>
      <c r="G3" s="20"/>
      <c r="H3" s="20"/>
      <c r="I3" s="20"/>
      <c r="J3" s="20"/>
    </row>
    <row r="4" spans="1:10" ht="13.8" thickBot="1" x14ac:dyDescent="0.3">
      <c r="A4" s="20"/>
      <c r="B4" s="20"/>
      <c r="C4" s="20"/>
      <c r="D4" s="20"/>
      <c r="E4" s="20"/>
      <c r="F4" s="20"/>
      <c r="G4" s="20"/>
      <c r="H4" s="20"/>
      <c r="I4" s="20"/>
      <c r="J4" s="20"/>
    </row>
    <row r="5" spans="1:10" ht="13.8" thickBot="1" x14ac:dyDescent="0.3">
      <c r="A5" s="20"/>
      <c r="B5" s="26" t="s">
        <v>72</v>
      </c>
      <c r="C5" s="27"/>
      <c r="D5" s="27"/>
      <c r="E5" s="27"/>
      <c r="F5" s="27"/>
      <c r="G5" s="27"/>
      <c r="H5" s="27"/>
      <c r="I5" s="28"/>
      <c r="J5" s="20"/>
    </row>
    <row r="6" spans="1:10" ht="13.8" thickBot="1" x14ac:dyDescent="0.3">
      <c r="A6" s="20"/>
      <c r="B6" s="29"/>
      <c r="C6" s="30"/>
      <c r="D6" s="30"/>
      <c r="E6" s="30"/>
      <c r="F6" s="30"/>
      <c r="G6" s="30"/>
      <c r="H6" s="30"/>
      <c r="I6" s="31"/>
      <c r="J6" s="20"/>
    </row>
    <row r="7" spans="1:10" ht="13.8" thickBot="1" x14ac:dyDescent="0.3">
      <c r="A7" s="23"/>
      <c r="B7" s="25" t="s">
        <v>67</v>
      </c>
      <c r="C7" s="25" t="s">
        <v>69</v>
      </c>
      <c r="D7" s="25" t="s">
        <v>73</v>
      </c>
      <c r="E7" s="25" t="s">
        <v>74</v>
      </c>
      <c r="F7" s="25" t="s">
        <v>75</v>
      </c>
      <c r="G7" s="25" t="s">
        <v>76</v>
      </c>
      <c r="H7" s="25" t="s">
        <v>77</v>
      </c>
      <c r="I7" s="25" t="s">
        <v>78</v>
      </c>
      <c r="J7" s="20"/>
    </row>
    <row r="8" spans="1:10" ht="13.8" thickBot="1" x14ac:dyDescent="0.3">
      <c r="A8" s="23"/>
      <c r="B8" s="24">
        <v>11</v>
      </c>
      <c r="C8" s="21" t="s">
        <v>79</v>
      </c>
      <c r="D8" s="22">
        <v>10</v>
      </c>
      <c r="E8" s="21"/>
      <c r="F8" s="22">
        <v>0</v>
      </c>
      <c r="G8" s="22">
        <v>0</v>
      </c>
      <c r="H8" s="22">
        <v>0</v>
      </c>
      <c r="I8" s="22">
        <v>0</v>
      </c>
      <c r="J8" s="20"/>
    </row>
    <row r="9" spans="1:10" ht="13.8" thickBot="1" x14ac:dyDescent="0.3">
      <c r="A9" s="23"/>
      <c r="B9" s="21"/>
      <c r="C9" s="21" t="s">
        <v>80</v>
      </c>
      <c r="D9" s="21"/>
      <c r="E9" s="21"/>
      <c r="F9" s="22">
        <v>0</v>
      </c>
      <c r="G9" s="22">
        <v>0</v>
      </c>
      <c r="H9" s="22">
        <v>0</v>
      </c>
      <c r="I9" s="22">
        <v>0</v>
      </c>
      <c r="J9" s="20"/>
    </row>
    <row r="10" spans="1:10" ht="13.8" thickBot="1" x14ac:dyDescent="0.3">
      <c r="A10" s="23"/>
      <c r="B10" s="21"/>
      <c r="C10" s="21" t="s">
        <v>81</v>
      </c>
      <c r="D10" s="21"/>
      <c r="E10" s="21"/>
      <c r="F10" s="22">
        <v>0</v>
      </c>
      <c r="G10" s="22">
        <v>0</v>
      </c>
      <c r="H10" s="22">
        <v>0</v>
      </c>
      <c r="I10" s="22">
        <v>0</v>
      </c>
      <c r="J10" s="20"/>
    </row>
    <row r="11" spans="1:10" ht="13.8" thickBot="1" x14ac:dyDescent="0.3">
      <c r="A11" s="23"/>
      <c r="B11" s="21"/>
      <c r="C11" s="21" t="s">
        <v>82</v>
      </c>
      <c r="D11" s="21"/>
      <c r="E11" s="21"/>
      <c r="F11" s="22">
        <v>0</v>
      </c>
      <c r="G11" s="22">
        <v>0</v>
      </c>
      <c r="H11" s="22">
        <v>0</v>
      </c>
      <c r="I11" s="22">
        <v>0</v>
      </c>
      <c r="J11" s="20"/>
    </row>
    <row r="12" spans="1:10" ht="13.8" thickBot="1" x14ac:dyDescent="0.3">
      <c r="A12" s="23"/>
      <c r="B12" s="21"/>
      <c r="C12" s="21" t="s">
        <v>83</v>
      </c>
      <c r="D12" s="21"/>
      <c r="E12" s="21"/>
      <c r="F12" s="22">
        <v>0</v>
      </c>
      <c r="G12" s="22">
        <v>0</v>
      </c>
      <c r="H12" s="22">
        <v>0</v>
      </c>
      <c r="I12" s="22">
        <v>0</v>
      </c>
      <c r="J12" s="20"/>
    </row>
    <row r="13" spans="1:10" ht="13.8" thickBot="1" x14ac:dyDescent="0.3">
      <c r="A13" s="23"/>
      <c r="B13" s="21"/>
      <c r="C13" s="21" t="s">
        <v>84</v>
      </c>
      <c r="D13" s="21"/>
      <c r="E13" s="21"/>
      <c r="F13" s="22">
        <v>0</v>
      </c>
      <c r="G13" s="22">
        <v>0</v>
      </c>
      <c r="H13" s="22">
        <v>0</v>
      </c>
      <c r="I13" s="22">
        <v>0</v>
      </c>
      <c r="J13" s="20"/>
    </row>
    <row r="14" spans="1:10" ht="13.8" thickBot="1" x14ac:dyDescent="0.3">
      <c r="A14" s="23"/>
      <c r="B14" s="21"/>
      <c r="C14" s="21" t="s">
        <v>85</v>
      </c>
      <c r="D14" s="21"/>
      <c r="E14" s="21"/>
      <c r="F14" s="22">
        <v>0</v>
      </c>
      <c r="G14" s="22">
        <v>0</v>
      </c>
      <c r="H14" s="22">
        <v>0</v>
      </c>
      <c r="I14" s="22">
        <v>0</v>
      </c>
      <c r="J14" s="20"/>
    </row>
    <row r="15" spans="1:10" ht="13.8" thickBot="1" x14ac:dyDescent="0.3">
      <c r="A15" s="23"/>
      <c r="B15" s="21"/>
      <c r="C15" s="21" t="s">
        <v>86</v>
      </c>
      <c r="D15" s="21"/>
      <c r="E15" s="21"/>
      <c r="F15" s="22">
        <v>0</v>
      </c>
      <c r="G15" s="22">
        <v>0</v>
      </c>
      <c r="H15" s="22">
        <v>0</v>
      </c>
      <c r="I15" s="22">
        <v>0</v>
      </c>
      <c r="J15" s="20"/>
    </row>
    <row r="16" spans="1:10" ht="13.8" thickBot="1" x14ac:dyDescent="0.3">
      <c r="A16" s="23"/>
      <c r="B16" s="21"/>
      <c r="C16" s="21" t="s">
        <v>87</v>
      </c>
      <c r="D16" s="21"/>
      <c r="E16" s="21"/>
      <c r="F16" s="22">
        <v>0</v>
      </c>
      <c r="G16" s="22">
        <v>0</v>
      </c>
      <c r="H16" s="22">
        <v>0</v>
      </c>
      <c r="I16" s="22">
        <v>0</v>
      </c>
      <c r="J16" s="20"/>
    </row>
    <row r="17" spans="1:10" ht="13.8" thickBot="1" x14ac:dyDescent="0.3">
      <c r="A17" s="23"/>
      <c r="B17" s="21"/>
      <c r="C17" s="21" t="s">
        <v>88</v>
      </c>
      <c r="D17" s="21"/>
      <c r="E17" s="21"/>
      <c r="F17" s="22">
        <v>0</v>
      </c>
      <c r="G17" s="22">
        <v>0</v>
      </c>
      <c r="H17" s="22">
        <v>0</v>
      </c>
      <c r="I17" s="22">
        <v>0</v>
      </c>
      <c r="J17" s="20"/>
    </row>
    <row r="18" spans="1:10" ht="13.8" thickBot="1" x14ac:dyDescent="0.3">
      <c r="A18" s="23"/>
      <c r="B18" s="21"/>
      <c r="C18" s="21" t="s">
        <v>89</v>
      </c>
      <c r="D18" s="21"/>
      <c r="E18" s="21"/>
      <c r="F18" s="22">
        <v>0</v>
      </c>
      <c r="G18" s="22">
        <v>0</v>
      </c>
      <c r="H18" s="22">
        <v>0</v>
      </c>
      <c r="I18" s="22">
        <v>0</v>
      </c>
      <c r="J18" s="20"/>
    </row>
    <row r="19" spans="1:10" ht="13.8" thickBot="1" x14ac:dyDescent="0.3">
      <c r="A19" s="23"/>
      <c r="B19" s="21"/>
      <c r="C19" s="21" t="s">
        <v>90</v>
      </c>
      <c r="D19" s="21"/>
      <c r="E19" s="21"/>
      <c r="F19" s="22">
        <v>0</v>
      </c>
      <c r="G19" s="22">
        <v>0</v>
      </c>
      <c r="H19" s="22">
        <v>0</v>
      </c>
      <c r="I19" s="22">
        <v>0</v>
      </c>
      <c r="J19" s="20"/>
    </row>
    <row r="20" spans="1:10" ht="13.8" thickBot="1" x14ac:dyDescent="0.3">
      <c r="A20" s="23"/>
      <c r="B20" s="21"/>
      <c r="C20" s="21" t="s">
        <v>91</v>
      </c>
      <c r="D20" s="21"/>
      <c r="E20" s="21"/>
      <c r="F20" s="22">
        <v>0</v>
      </c>
      <c r="G20" s="22">
        <v>0</v>
      </c>
      <c r="H20" s="22">
        <v>0</v>
      </c>
      <c r="I20" s="22">
        <v>0</v>
      </c>
      <c r="J20" s="20"/>
    </row>
    <row r="21" spans="1:10" ht="13.8" thickBot="1" x14ac:dyDescent="0.3">
      <c r="A21" s="23"/>
      <c r="B21" s="21"/>
      <c r="C21" s="21" t="s">
        <v>92</v>
      </c>
      <c r="D21" s="21"/>
      <c r="E21" s="21"/>
      <c r="F21" s="22">
        <v>0</v>
      </c>
      <c r="G21" s="22">
        <v>0</v>
      </c>
      <c r="H21" s="22">
        <v>0</v>
      </c>
      <c r="I21" s="22">
        <v>0</v>
      </c>
      <c r="J21" s="20"/>
    </row>
    <row r="22" spans="1:10" ht="13.8" thickBot="1" x14ac:dyDescent="0.3">
      <c r="A22" s="23"/>
      <c r="B22" s="21"/>
      <c r="C22" s="21" t="s">
        <v>93</v>
      </c>
      <c r="D22" s="21"/>
      <c r="E22" s="21"/>
      <c r="F22" s="22">
        <v>0</v>
      </c>
      <c r="G22" s="22">
        <v>0</v>
      </c>
      <c r="H22" s="22">
        <v>0</v>
      </c>
      <c r="I22" s="22">
        <v>0</v>
      </c>
      <c r="J22" s="20"/>
    </row>
    <row r="23" spans="1:10" ht="13.8" thickBot="1" x14ac:dyDescent="0.3">
      <c r="A23" s="23"/>
      <c r="B23" s="21"/>
      <c r="C23" s="21" t="s">
        <v>94</v>
      </c>
      <c r="D23" s="21"/>
      <c r="E23" s="21"/>
      <c r="F23" s="22">
        <v>0</v>
      </c>
      <c r="G23" s="22">
        <v>0</v>
      </c>
      <c r="H23" s="22">
        <v>0</v>
      </c>
      <c r="I23" s="22">
        <v>0</v>
      </c>
      <c r="J23" s="20"/>
    </row>
    <row r="24" spans="1:10" ht="13.8" thickBot="1" x14ac:dyDescent="0.3">
      <c r="A24" s="23"/>
      <c r="B24" s="21"/>
      <c r="C24" s="21" t="s">
        <v>95</v>
      </c>
      <c r="D24" s="21"/>
      <c r="E24" s="21"/>
      <c r="F24" s="22">
        <v>0</v>
      </c>
      <c r="G24" s="22">
        <v>0</v>
      </c>
      <c r="H24" s="22">
        <v>0</v>
      </c>
      <c r="I24" s="22">
        <v>0</v>
      </c>
      <c r="J24" s="20"/>
    </row>
    <row r="25" spans="1:10" ht="13.8" thickBot="1" x14ac:dyDescent="0.3">
      <c r="A25" s="23"/>
      <c r="B25" s="21"/>
      <c r="C25" s="21" t="s">
        <v>96</v>
      </c>
      <c r="D25" s="21"/>
      <c r="E25" s="21"/>
      <c r="F25" s="22">
        <v>0</v>
      </c>
      <c r="G25" s="22">
        <v>0</v>
      </c>
      <c r="H25" s="22">
        <v>0</v>
      </c>
      <c r="I25" s="22">
        <v>0</v>
      </c>
      <c r="J25" s="20"/>
    </row>
    <row r="26" spans="1:10" ht="13.8" thickBot="1" x14ac:dyDescent="0.3">
      <c r="A26" s="23"/>
      <c r="B26" s="21"/>
      <c r="C26" s="21" t="s">
        <v>97</v>
      </c>
      <c r="D26" s="21"/>
      <c r="E26" s="21"/>
      <c r="F26" s="22">
        <v>0</v>
      </c>
      <c r="G26" s="22">
        <v>0</v>
      </c>
      <c r="H26" s="22">
        <v>0</v>
      </c>
      <c r="I26" s="22">
        <v>0</v>
      </c>
      <c r="J26" s="20"/>
    </row>
    <row r="27" spans="1:10" ht="13.8" thickBot="1" x14ac:dyDescent="0.3">
      <c r="A27" s="23"/>
      <c r="B27" s="21"/>
      <c r="C27" s="21" t="s">
        <v>98</v>
      </c>
      <c r="D27" s="21"/>
      <c r="E27" s="21"/>
      <c r="F27" s="22">
        <v>0</v>
      </c>
      <c r="G27" s="22">
        <v>0</v>
      </c>
      <c r="H27" s="22">
        <v>0</v>
      </c>
      <c r="I27" s="22">
        <v>0</v>
      </c>
      <c r="J27" s="20"/>
    </row>
    <row r="28" spans="1:10" ht="13.8" thickBot="1" x14ac:dyDescent="0.3">
      <c r="A28" s="23"/>
      <c r="B28" s="21"/>
      <c r="C28" s="21" t="s">
        <v>99</v>
      </c>
      <c r="D28" s="21"/>
      <c r="E28" s="21"/>
      <c r="F28" s="22">
        <v>0</v>
      </c>
      <c r="G28" s="22">
        <v>0</v>
      </c>
      <c r="H28" s="22">
        <v>0</v>
      </c>
      <c r="I28" s="22">
        <v>0</v>
      </c>
      <c r="J28" s="20"/>
    </row>
    <row r="29" spans="1:10" ht="13.8" thickBot="1" x14ac:dyDescent="0.3">
      <c r="A29" s="23"/>
      <c r="B29" s="21"/>
      <c r="C29" s="21" t="s">
        <v>100</v>
      </c>
      <c r="D29" s="21"/>
      <c r="E29" s="21"/>
      <c r="F29" s="22">
        <v>0</v>
      </c>
      <c r="G29" s="22">
        <v>0</v>
      </c>
      <c r="H29" s="22">
        <v>0</v>
      </c>
      <c r="I29" s="22">
        <v>0</v>
      </c>
      <c r="J29" s="20"/>
    </row>
    <row r="30" spans="1:10" ht="13.8" thickBot="1" x14ac:dyDescent="0.3">
      <c r="A30" s="23"/>
      <c r="B30" s="21"/>
      <c r="C30" s="21" t="s">
        <v>101</v>
      </c>
      <c r="D30" s="21"/>
      <c r="E30" s="21"/>
      <c r="F30" s="22">
        <v>0</v>
      </c>
      <c r="G30" s="22">
        <v>0</v>
      </c>
      <c r="H30" s="22">
        <v>0</v>
      </c>
      <c r="I30" s="22">
        <v>0</v>
      </c>
      <c r="J30" s="20"/>
    </row>
    <row r="31" spans="1:10" ht="13.8" thickBot="1" x14ac:dyDescent="0.3">
      <c r="A31" s="23"/>
      <c r="B31" s="21"/>
      <c r="C31" s="21" t="s">
        <v>102</v>
      </c>
      <c r="D31" s="21"/>
      <c r="E31" s="21"/>
      <c r="F31" s="22">
        <v>0</v>
      </c>
      <c r="G31" s="22">
        <v>0</v>
      </c>
      <c r="H31" s="22">
        <v>0</v>
      </c>
      <c r="I31" s="22">
        <v>0</v>
      </c>
      <c r="J31" s="20"/>
    </row>
    <row r="32" spans="1:10" ht="13.8" thickBot="1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</row>
    <row r="33" spans="1:10" ht="13.8" thickBot="1" x14ac:dyDescent="0.3">
      <c r="A33" s="20"/>
      <c r="B33" s="20"/>
      <c r="C33" s="20"/>
      <c r="D33" s="20"/>
      <c r="E33" s="20"/>
      <c r="F33" s="20"/>
      <c r="G33" s="20"/>
      <c r="H33" s="20"/>
      <c r="I33" s="20"/>
      <c r="J33" s="20"/>
    </row>
  </sheetData>
  <mergeCells count="1">
    <mergeCell ref="B5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8"/>
  <sheetViews>
    <sheetView workbookViewId="0">
      <selection activeCell="C9" sqref="C9:F20"/>
    </sheetView>
  </sheetViews>
  <sheetFormatPr baseColWidth="10" defaultRowHeight="13.2" x14ac:dyDescent="0.25"/>
  <sheetData>
    <row r="5" spans="2:7" x14ac:dyDescent="0.25">
      <c r="B5" s="32"/>
      <c r="C5" s="32"/>
      <c r="D5" s="32"/>
      <c r="E5" s="32"/>
      <c r="F5" s="32"/>
      <c r="G5" s="32"/>
    </row>
    <row r="6" spans="2:7" x14ac:dyDescent="0.25">
      <c r="B6" s="32"/>
      <c r="C6" s="32"/>
      <c r="D6" s="32"/>
      <c r="E6" s="32"/>
      <c r="F6" s="32"/>
      <c r="G6" s="32"/>
    </row>
    <row r="7" spans="2:7" x14ac:dyDescent="0.25">
      <c r="B7" s="32"/>
      <c r="C7" s="32"/>
      <c r="D7" s="32"/>
      <c r="E7" s="32"/>
      <c r="F7" s="32"/>
      <c r="G7" s="32"/>
    </row>
    <row r="8" spans="2:7" x14ac:dyDescent="0.25">
      <c r="B8" s="32"/>
      <c r="C8" s="32"/>
      <c r="D8" s="32"/>
      <c r="E8" s="32"/>
      <c r="F8" s="32"/>
      <c r="G8" s="32"/>
    </row>
    <row r="9" spans="2:7" x14ac:dyDescent="0.25">
      <c r="B9" s="32"/>
      <c r="C9" s="34" t="s">
        <v>103</v>
      </c>
      <c r="D9" s="34" t="s">
        <v>104</v>
      </c>
      <c r="E9" s="34" t="s">
        <v>105</v>
      </c>
      <c r="F9" s="34" t="s">
        <v>106</v>
      </c>
      <c r="G9" s="32"/>
    </row>
    <row r="10" spans="2:7" x14ac:dyDescent="0.25">
      <c r="B10" s="32"/>
      <c r="C10" s="35">
        <v>1</v>
      </c>
      <c r="D10" s="36">
        <v>1</v>
      </c>
      <c r="E10" s="35" t="s">
        <v>107</v>
      </c>
      <c r="F10" s="37" t="s">
        <v>108</v>
      </c>
      <c r="G10" s="32"/>
    </row>
    <row r="11" spans="2:7" x14ac:dyDescent="0.25">
      <c r="B11" s="32"/>
      <c r="C11" s="35">
        <v>2</v>
      </c>
      <c r="D11" s="36">
        <v>2</v>
      </c>
      <c r="E11" s="35" t="s">
        <v>109</v>
      </c>
      <c r="F11" s="37" t="s">
        <v>110</v>
      </c>
      <c r="G11" s="32"/>
    </row>
    <row r="12" spans="2:7" x14ac:dyDescent="0.25">
      <c r="B12" s="32"/>
      <c r="C12" s="35">
        <v>3</v>
      </c>
      <c r="D12" s="36">
        <v>3</v>
      </c>
      <c r="E12" s="35" t="s">
        <v>111</v>
      </c>
      <c r="F12" s="37" t="s">
        <v>112</v>
      </c>
      <c r="G12" s="32"/>
    </row>
    <row r="13" spans="2:7" x14ac:dyDescent="0.25">
      <c r="B13" s="32"/>
      <c r="C13" s="35">
        <v>4</v>
      </c>
      <c r="D13" s="36">
        <v>4</v>
      </c>
      <c r="E13" s="35" t="s">
        <v>113</v>
      </c>
      <c r="F13" s="37" t="s">
        <v>114</v>
      </c>
      <c r="G13" s="32"/>
    </row>
    <row r="14" spans="2:7" x14ac:dyDescent="0.25">
      <c r="B14" s="32"/>
      <c r="C14" s="35">
        <v>5</v>
      </c>
      <c r="D14" s="36">
        <v>5</v>
      </c>
      <c r="E14" s="35" t="s">
        <v>115</v>
      </c>
      <c r="F14" s="37" t="s">
        <v>116</v>
      </c>
      <c r="G14" s="32"/>
    </row>
    <row r="15" spans="2:7" x14ac:dyDescent="0.25">
      <c r="B15" s="32"/>
      <c r="C15" s="35">
        <v>6</v>
      </c>
      <c r="D15" s="36">
        <v>6</v>
      </c>
      <c r="E15" s="35" t="s">
        <v>117</v>
      </c>
      <c r="F15" s="37" t="s">
        <v>112</v>
      </c>
      <c r="G15" s="32"/>
    </row>
    <row r="16" spans="2:7" x14ac:dyDescent="0.25">
      <c r="B16" s="32"/>
      <c r="C16" s="35">
        <v>7</v>
      </c>
      <c r="D16" s="36">
        <v>7</v>
      </c>
      <c r="E16" s="35" t="s">
        <v>118</v>
      </c>
      <c r="F16" s="37" t="s">
        <v>112</v>
      </c>
      <c r="G16" s="32"/>
    </row>
    <row r="17" spans="2:7" x14ac:dyDescent="0.25">
      <c r="B17" s="32"/>
      <c r="C17" s="35">
        <v>8</v>
      </c>
      <c r="D17" s="36">
        <v>8</v>
      </c>
      <c r="E17" s="35" t="s">
        <v>119</v>
      </c>
      <c r="F17" s="37" t="s">
        <v>112</v>
      </c>
      <c r="G17" s="32"/>
    </row>
    <row r="18" spans="2:7" x14ac:dyDescent="0.25">
      <c r="B18" s="32"/>
      <c r="C18" s="35">
        <v>9</v>
      </c>
      <c r="D18" s="36">
        <v>9</v>
      </c>
      <c r="E18" s="35" t="s">
        <v>120</v>
      </c>
      <c r="F18" s="37" t="s">
        <v>112</v>
      </c>
      <c r="G18" s="32"/>
    </row>
    <row r="19" spans="2:7" x14ac:dyDescent="0.25">
      <c r="B19" s="32"/>
      <c r="C19" s="35">
        <v>10</v>
      </c>
      <c r="D19" s="36">
        <v>10</v>
      </c>
      <c r="E19" s="35" t="s">
        <v>121</v>
      </c>
      <c r="F19" s="37" t="s">
        <v>112</v>
      </c>
      <c r="G19" s="32"/>
    </row>
    <row r="20" spans="2:7" x14ac:dyDescent="0.25">
      <c r="B20" s="32"/>
      <c r="C20" s="37"/>
      <c r="D20" s="36"/>
      <c r="E20" s="37"/>
      <c r="F20" s="37"/>
      <c r="G20" s="32"/>
    </row>
    <row r="21" spans="2:7" x14ac:dyDescent="0.25">
      <c r="B21" s="32"/>
      <c r="C21" s="32"/>
      <c r="D21" s="33"/>
      <c r="E21" s="32"/>
      <c r="F21" s="32"/>
      <c r="G21" s="32"/>
    </row>
    <row r="22" spans="2:7" x14ac:dyDescent="0.25">
      <c r="B22" s="32"/>
      <c r="C22" s="32"/>
      <c r="D22" s="33"/>
      <c r="E22" s="32"/>
      <c r="F22" s="32"/>
      <c r="G22" s="32"/>
    </row>
    <row r="23" spans="2:7" x14ac:dyDescent="0.25">
      <c r="B23" s="32"/>
      <c r="C23" s="32"/>
      <c r="D23" s="33"/>
      <c r="E23" s="32"/>
      <c r="F23" s="32"/>
      <c r="G23" s="32"/>
    </row>
    <row r="24" spans="2:7" x14ac:dyDescent="0.25">
      <c r="B24" s="32"/>
      <c r="C24" s="32"/>
      <c r="D24" s="33"/>
      <c r="E24" s="32"/>
      <c r="F24" s="32"/>
      <c r="G24" s="32"/>
    </row>
    <row r="25" spans="2:7" x14ac:dyDescent="0.25">
      <c r="B25" s="32"/>
      <c r="C25" s="32"/>
      <c r="D25" s="33"/>
      <c r="E25" s="32"/>
      <c r="F25" s="32"/>
      <c r="G25" s="32"/>
    </row>
    <row r="26" spans="2:7" x14ac:dyDescent="0.25">
      <c r="B26" s="32"/>
      <c r="C26" s="32"/>
      <c r="D26" s="33"/>
      <c r="E26" s="32"/>
      <c r="F26" s="32"/>
      <c r="G26" s="32"/>
    </row>
    <row r="27" spans="2:7" x14ac:dyDescent="0.25">
      <c r="B27" s="32"/>
      <c r="C27" s="32"/>
      <c r="D27" s="32"/>
      <c r="E27" s="32"/>
      <c r="F27" s="32"/>
      <c r="G27" s="32"/>
    </row>
    <row r="28" spans="2:7" x14ac:dyDescent="0.25">
      <c r="B28" s="32"/>
      <c r="C28" s="32"/>
      <c r="D28" s="32"/>
      <c r="E28" s="32"/>
      <c r="F28" s="32"/>
      <c r="G28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N70"/>
  <sheetViews>
    <sheetView topLeftCell="D48" zoomScale="125" zoomScaleNormal="125" workbookViewId="0">
      <selection activeCell="D69" sqref="D69"/>
    </sheetView>
  </sheetViews>
  <sheetFormatPr baseColWidth="10" defaultColWidth="12.6640625" defaultRowHeight="15.75" customHeight="1" x14ac:dyDescent="0.25"/>
  <cols>
    <col min="2" max="2" width="36.77734375" bestFit="1" customWidth="1"/>
    <col min="4" max="4" width="14.109375" customWidth="1"/>
    <col min="5" max="5" width="24.6640625" customWidth="1"/>
    <col min="6" max="6" width="15.21875" bestFit="1" customWidth="1"/>
    <col min="8" max="8" width="13.6640625" bestFit="1" customWidth="1"/>
  </cols>
  <sheetData>
    <row r="3" spans="2:11" ht="15.75" customHeight="1" thickBot="1" x14ac:dyDescent="0.3"/>
    <row r="4" spans="2:11" ht="15.75" customHeight="1" thickTop="1" thickBot="1" x14ac:dyDescent="0.3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2:11" ht="15.75" customHeight="1" thickTop="1" thickBot="1" x14ac:dyDescent="0.3">
      <c r="B5" s="2" t="str">
        <f>CONCATENATE(B36:D36)</f>
        <v>1</v>
      </c>
      <c r="C5" s="2" t="s">
        <v>9</v>
      </c>
      <c r="D5" s="2">
        <v>20</v>
      </c>
      <c r="E5" s="3">
        <v>250</v>
      </c>
      <c r="F5" s="3">
        <f t="shared" ref="F5:F9" si="0">E5*32%</f>
        <v>80</v>
      </c>
      <c r="G5" s="3">
        <f t="shared" ref="G5:G9" si="1">E5+F5</f>
        <v>330</v>
      </c>
      <c r="H5" s="3">
        <f t="shared" ref="H5:H9" si="2">G5*0.21</f>
        <v>69.3</v>
      </c>
      <c r="I5" s="3">
        <f t="shared" ref="I5:I9" si="3">G5+H5</f>
        <v>399.3</v>
      </c>
      <c r="J5" s="6" t="str">
        <f>IF(B5&gt;0,"mayor",IF(B5=0,"Igual","menor"))</f>
        <v>mayor</v>
      </c>
    </row>
    <row r="6" spans="2:11" ht="15.75" customHeight="1" thickTop="1" thickBot="1" x14ac:dyDescent="0.3">
      <c r="B6" s="2" t="str">
        <f>CONCATENATE(B37:D37)</f>
        <v>2</v>
      </c>
      <c r="C6" s="2" t="s">
        <v>9</v>
      </c>
      <c r="D6" s="2">
        <v>20</v>
      </c>
      <c r="E6" s="3">
        <v>250</v>
      </c>
      <c r="F6" s="3">
        <f t="shared" si="0"/>
        <v>80</v>
      </c>
      <c r="G6" s="3">
        <f t="shared" si="1"/>
        <v>330</v>
      </c>
      <c r="H6" s="3">
        <f t="shared" si="2"/>
        <v>69.3</v>
      </c>
      <c r="I6" s="3">
        <f t="shared" si="3"/>
        <v>399.3</v>
      </c>
      <c r="J6" s="6" t="str">
        <f t="shared" ref="J6:J9" si="4">IF(B6&gt;0,"mayor",IF(B6=0,"Igual","menor"))</f>
        <v>mayor</v>
      </c>
    </row>
    <row r="7" spans="2:11" ht="15.75" customHeight="1" thickTop="1" thickBot="1" x14ac:dyDescent="0.3">
      <c r="B7" s="2" t="str">
        <f>CONCATENATE(B38:D38)</f>
        <v>5</v>
      </c>
      <c r="C7" s="2" t="s">
        <v>9</v>
      </c>
      <c r="D7" s="2">
        <v>20</v>
      </c>
      <c r="E7" s="3">
        <v>250</v>
      </c>
      <c r="F7" s="3">
        <f t="shared" si="0"/>
        <v>80</v>
      </c>
      <c r="G7" s="3">
        <f t="shared" si="1"/>
        <v>330</v>
      </c>
      <c r="H7" s="3">
        <f t="shared" si="2"/>
        <v>69.3</v>
      </c>
      <c r="I7" s="3">
        <f t="shared" si="3"/>
        <v>399.3</v>
      </c>
      <c r="J7" s="6" t="str">
        <f t="shared" si="4"/>
        <v>mayor</v>
      </c>
    </row>
    <row r="8" spans="2:11" ht="15.75" customHeight="1" thickTop="1" thickBot="1" x14ac:dyDescent="0.3">
      <c r="B8" s="2">
        <v>0</v>
      </c>
      <c r="C8" s="2" t="s">
        <v>9</v>
      </c>
      <c r="D8" s="2">
        <v>20</v>
      </c>
      <c r="E8" s="3">
        <v>250</v>
      </c>
      <c r="F8" s="3">
        <f t="shared" si="0"/>
        <v>80</v>
      </c>
      <c r="G8" s="3">
        <f t="shared" si="1"/>
        <v>330</v>
      </c>
      <c r="H8" s="3">
        <f t="shared" si="2"/>
        <v>69.3</v>
      </c>
      <c r="I8" s="3">
        <f t="shared" si="3"/>
        <v>399.3</v>
      </c>
      <c r="J8" s="6" t="str">
        <f t="shared" si="4"/>
        <v>Igual</v>
      </c>
    </row>
    <row r="9" spans="2:11" ht="15.75" customHeight="1" thickTop="1" thickBot="1" x14ac:dyDescent="0.3">
      <c r="B9" s="2">
        <v>-56</v>
      </c>
      <c r="C9" s="2" t="s">
        <v>9</v>
      </c>
      <c r="D9" s="2">
        <v>20</v>
      </c>
      <c r="E9" s="3">
        <v>250</v>
      </c>
      <c r="F9" s="3">
        <f t="shared" si="0"/>
        <v>80</v>
      </c>
      <c r="G9" s="3">
        <f t="shared" si="1"/>
        <v>330</v>
      </c>
      <c r="H9" s="3">
        <f t="shared" si="2"/>
        <v>69.3</v>
      </c>
      <c r="I9" s="3">
        <f t="shared" si="3"/>
        <v>399.3</v>
      </c>
      <c r="J9" s="6" t="str">
        <f t="shared" si="4"/>
        <v>menor</v>
      </c>
    </row>
    <row r="10" spans="2:11" ht="15.75" customHeight="1" thickTop="1" x14ac:dyDescent="0.25"/>
    <row r="14" spans="2:11" ht="15.75" customHeight="1" x14ac:dyDescent="0.25">
      <c r="K14">
        <v>1030</v>
      </c>
    </row>
    <row r="15" spans="2:11" ht="15.75" customHeight="1" x14ac:dyDescent="0.25">
      <c r="K15">
        <v>1030</v>
      </c>
    </row>
    <row r="16" spans="2:11" ht="15.75" customHeight="1" x14ac:dyDescent="0.25">
      <c r="B16" s="14" t="s">
        <v>0</v>
      </c>
      <c r="C16" s="15"/>
      <c r="D16" s="15"/>
      <c r="E16" s="15"/>
      <c r="F16" s="15"/>
      <c r="G16" s="15"/>
      <c r="H16" s="15"/>
      <c r="I16" s="15"/>
      <c r="K16">
        <v>1030</v>
      </c>
    </row>
    <row r="17" spans="2:11" ht="15.75" customHeight="1" x14ac:dyDescent="0.25">
      <c r="B17" s="15"/>
      <c r="C17" s="15"/>
      <c r="D17" s="15"/>
      <c r="E17" s="15"/>
      <c r="F17" s="15"/>
      <c r="G17" s="15"/>
      <c r="H17" s="15"/>
      <c r="I17" s="15"/>
      <c r="K17">
        <v>1030</v>
      </c>
    </row>
    <row r="18" spans="2:11" ht="15.75" customHeight="1" x14ac:dyDescent="0.25">
      <c r="K18">
        <v>1030</v>
      </c>
    </row>
    <row r="19" spans="2:11" ht="15.75" customHeight="1" x14ac:dyDescent="0.25">
      <c r="K19">
        <v>1030</v>
      </c>
    </row>
    <row r="20" spans="2:11" ht="15.75" customHeight="1" x14ac:dyDescent="0.25">
      <c r="B20">
        <v>50</v>
      </c>
      <c r="C20">
        <v>50</v>
      </c>
      <c r="D20">
        <v>50</v>
      </c>
      <c r="E20">
        <v>50</v>
      </c>
      <c r="F20">
        <v>50</v>
      </c>
      <c r="G20">
        <v>50</v>
      </c>
    </row>
    <row r="21" spans="2:11" ht="15.75" customHeight="1" x14ac:dyDescent="0.25">
      <c r="B21">
        <v>50</v>
      </c>
      <c r="C21">
        <v>50</v>
      </c>
      <c r="D21">
        <v>50</v>
      </c>
      <c r="E21">
        <v>50</v>
      </c>
      <c r="F21">
        <v>30</v>
      </c>
      <c r="G21">
        <v>50</v>
      </c>
    </row>
    <row r="22" spans="2:11" ht="15.75" customHeight="1" x14ac:dyDescent="0.25">
      <c r="B22">
        <v>50</v>
      </c>
      <c r="C22">
        <v>50</v>
      </c>
      <c r="D22">
        <v>40</v>
      </c>
      <c r="E22">
        <v>50</v>
      </c>
      <c r="F22">
        <v>50</v>
      </c>
      <c r="G22">
        <v>50</v>
      </c>
    </row>
    <row r="23" spans="2:11" ht="15.75" customHeight="1" x14ac:dyDescent="0.25">
      <c r="B23">
        <v>50</v>
      </c>
      <c r="C23">
        <v>50</v>
      </c>
      <c r="D23">
        <v>50</v>
      </c>
      <c r="E23">
        <v>50</v>
      </c>
      <c r="F23">
        <v>50</v>
      </c>
      <c r="G23">
        <v>50</v>
      </c>
    </row>
    <row r="24" spans="2:11" ht="15.75" customHeight="1" x14ac:dyDescent="0.25">
      <c r="B24">
        <v>50</v>
      </c>
      <c r="C24">
        <v>50</v>
      </c>
      <c r="D24">
        <v>50</v>
      </c>
      <c r="E24">
        <v>50</v>
      </c>
      <c r="F24">
        <v>50</v>
      </c>
      <c r="G24">
        <v>26</v>
      </c>
    </row>
    <row r="29" spans="2:11" ht="15.75" customHeight="1" x14ac:dyDescent="0.25">
      <c r="B29" s="4" t="s">
        <v>10</v>
      </c>
      <c r="E29" s="4" t="s">
        <v>11</v>
      </c>
    </row>
    <row r="30" spans="2:11" ht="15.75" customHeight="1" x14ac:dyDescent="0.25">
      <c r="B30" s="4" t="s">
        <v>12</v>
      </c>
      <c r="E30" s="4" t="s">
        <v>13</v>
      </c>
    </row>
    <row r="31" spans="2:11" ht="15.75" customHeight="1" x14ac:dyDescent="0.25">
      <c r="B31" s="4" t="s">
        <v>14</v>
      </c>
    </row>
    <row r="32" spans="2:11" ht="15.75" customHeight="1" thickTop="1" thickBot="1" x14ac:dyDescent="0.3">
      <c r="B32" s="4" t="s">
        <v>15</v>
      </c>
    </row>
    <row r="33" spans="2:14" ht="15.75" customHeight="1" thickTop="1" x14ac:dyDescent="0.25">
      <c r="B33" s="7" t="s">
        <v>49</v>
      </c>
    </row>
    <row r="34" spans="2:14" ht="15.75" customHeight="1" thickBot="1" x14ac:dyDescent="0.3"/>
    <row r="35" spans="2:14" ht="15.75" customHeight="1" x14ac:dyDescent="0.25">
      <c r="B35" s="2" t="s">
        <v>16</v>
      </c>
      <c r="C35" s="2" t="s">
        <v>17</v>
      </c>
      <c r="D35" s="2" t="s">
        <v>18</v>
      </c>
      <c r="E35" s="5"/>
    </row>
    <row r="36" spans="2:14" ht="15.75" customHeight="1" x14ac:dyDescent="0.25">
      <c r="B36" s="2">
        <v>1</v>
      </c>
      <c r="C36" s="2">
        <v>9</v>
      </c>
      <c r="D36" s="2">
        <v>25</v>
      </c>
      <c r="E36" s="1"/>
    </row>
    <row r="37" spans="2:14" ht="15.75" customHeight="1" x14ac:dyDescent="0.25">
      <c r="B37" s="2">
        <v>2</v>
      </c>
      <c r="C37" s="2">
        <v>9</v>
      </c>
      <c r="D37" s="2">
        <v>30</v>
      </c>
      <c r="E37" s="1"/>
    </row>
    <row r="38" spans="2:14" ht="15.75" customHeight="1" thickTop="1" thickBot="1" x14ac:dyDescent="0.3">
      <c r="B38" s="2">
        <v>5</v>
      </c>
      <c r="C38" s="2">
        <v>9</v>
      </c>
      <c r="D38" s="2">
        <v>1</v>
      </c>
      <c r="E38" s="1"/>
    </row>
    <row r="39" spans="2:14" ht="15.75" customHeight="1" thickTop="1" thickBot="1" x14ac:dyDescent="0.3">
      <c r="B39" s="2">
        <v>6</v>
      </c>
      <c r="C39" s="2">
        <v>9</v>
      </c>
      <c r="D39" s="2">
        <v>5</v>
      </c>
      <c r="E39" s="1"/>
      <c r="J39" s="19"/>
      <c r="K39" s="19" t="s">
        <v>19</v>
      </c>
      <c r="L39" s="19" t="s">
        <v>20</v>
      </c>
      <c r="M39" s="19" t="s">
        <v>21</v>
      </c>
      <c r="N39" s="19" t="s">
        <v>22</v>
      </c>
    </row>
    <row r="40" spans="2:14" ht="15.75" customHeight="1" thickTop="1" thickBot="1" x14ac:dyDescent="0.3">
      <c r="B40" s="2">
        <v>10</v>
      </c>
      <c r="C40" s="2">
        <v>9</v>
      </c>
      <c r="D40" s="2">
        <v>10</v>
      </c>
      <c r="E40" s="1"/>
      <c r="F40" s="8" t="s">
        <v>53</v>
      </c>
      <c r="G40" s="9" t="s">
        <v>51</v>
      </c>
      <c r="H40" s="10" t="s">
        <v>52</v>
      </c>
      <c r="J40" s="17">
        <v>0</v>
      </c>
      <c r="K40" s="17"/>
      <c r="L40" s="17"/>
      <c r="M40" s="17"/>
      <c r="N40" s="17"/>
    </row>
    <row r="41" spans="2:14" ht="15.75" customHeight="1" thickTop="1" thickBot="1" x14ac:dyDescent="0.3">
      <c r="B41" s="2">
        <v>5</v>
      </c>
      <c r="C41" s="2">
        <v>10</v>
      </c>
      <c r="D41" s="2">
        <v>23</v>
      </c>
      <c r="E41" s="1"/>
      <c r="F41" s="11">
        <v>115</v>
      </c>
      <c r="G41" s="13">
        <f>MOD(F41,10)</f>
        <v>5</v>
      </c>
      <c r="H41" s="12">
        <f>MOD(F41,100)</f>
        <v>15</v>
      </c>
      <c r="J41" s="17">
        <v>1</v>
      </c>
      <c r="K41" s="18" t="s">
        <v>23</v>
      </c>
      <c r="L41" s="18" t="s">
        <v>48</v>
      </c>
      <c r="M41" s="18" t="s">
        <v>24</v>
      </c>
      <c r="N41" s="18" t="s">
        <v>25</v>
      </c>
    </row>
    <row r="42" spans="2:14" ht="15.75" customHeight="1" thickTop="1" thickBot="1" x14ac:dyDescent="0.3">
      <c r="B42" s="2">
        <v>5</v>
      </c>
      <c r="C42" s="2">
        <v>9</v>
      </c>
      <c r="D42" s="2">
        <v>40</v>
      </c>
      <c r="E42" s="1"/>
      <c r="J42" s="17">
        <v>2</v>
      </c>
      <c r="K42" s="18" t="s">
        <v>26</v>
      </c>
      <c r="L42" s="18" t="s">
        <v>31</v>
      </c>
      <c r="M42" s="18" t="s">
        <v>27</v>
      </c>
      <c r="N42" s="18" t="s">
        <v>26</v>
      </c>
    </row>
    <row r="43" spans="2:14" ht="15.75" customHeight="1" x14ac:dyDescent="0.25">
      <c r="J43" s="17">
        <v>3</v>
      </c>
      <c r="K43" s="18" t="s">
        <v>28</v>
      </c>
      <c r="L43" s="18" t="s">
        <v>29</v>
      </c>
      <c r="M43" s="18" t="s">
        <v>30</v>
      </c>
      <c r="N43" s="18" t="s">
        <v>28</v>
      </c>
    </row>
    <row r="44" spans="2:14" ht="15.75" customHeight="1" x14ac:dyDescent="0.25">
      <c r="J44" s="17">
        <v>4</v>
      </c>
      <c r="K44" s="18" t="s">
        <v>36</v>
      </c>
      <c r="L44" s="18" t="s">
        <v>37</v>
      </c>
      <c r="M44" s="18" t="s">
        <v>38</v>
      </c>
      <c r="N44" s="18" t="s">
        <v>36</v>
      </c>
    </row>
    <row r="45" spans="2:14" ht="15.75" customHeight="1" x14ac:dyDescent="0.25">
      <c r="J45" s="17">
        <v>5</v>
      </c>
      <c r="K45" s="18" t="s">
        <v>41</v>
      </c>
      <c r="L45" s="18" t="s">
        <v>42</v>
      </c>
      <c r="M45" s="18" t="s">
        <v>43</v>
      </c>
      <c r="N45" s="18" t="s">
        <v>41</v>
      </c>
    </row>
    <row r="46" spans="2:14" ht="15.75" customHeight="1" x14ac:dyDescent="0.25">
      <c r="J46" s="17">
        <v>6</v>
      </c>
      <c r="K46" s="18" t="s">
        <v>44</v>
      </c>
      <c r="L46" s="18" t="s">
        <v>45</v>
      </c>
      <c r="M46" s="18" t="s">
        <v>46</v>
      </c>
      <c r="N46" s="18" t="s">
        <v>44</v>
      </c>
    </row>
    <row r="47" spans="2:14" ht="15.75" customHeight="1" x14ac:dyDescent="0.25">
      <c r="J47" s="17">
        <v>15</v>
      </c>
      <c r="K47" s="17"/>
      <c r="L47" s="18" t="s">
        <v>47</v>
      </c>
      <c r="M47" s="17"/>
      <c r="N47" s="17"/>
    </row>
    <row r="48" spans="2:14" ht="15.75" customHeight="1" x14ac:dyDescent="0.25">
      <c r="J48" s="17">
        <v>25</v>
      </c>
      <c r="K48" s="17"/>
      <c r="L48" s="18"/>
      <c r="M48" s="17"/>
      <c r="N48" s="17"/>
    </row>
    <row r="49" spans="2:11" ht="15.75" customHeight="1" x14ac:dyDescent="0.25">
      <c r="K49" s="7"/>
    </row>
    <row r="50" spans="2:11" ht="15.75" customHeight="1" x14ac:dyDescent="0.25">
      <c r="F50" s="16" t="s">
        <v>39</v>
      </c>
      <c r="G50" s="16"/>
      <c r="H50" s="16"/>
      <c r="I50" s="16"/>
    </row>
    <row r="51" spans="2:11" ht="15.75" customHeight="1" x14ac:dyDescent="0.25">
      <c r="F51" s="7" t="s">
        <v>32</v>
      </c>
      <c r="G51" s="7" t="s">
        <v>33</v>
      </c>
      <c r="H51" s="7" t="s">
        <v>34</v>
      </c>
      <c r="I51" s="7" t="s">
        <v>35</v>
      </c>
    </row>
    <row r="52" spans="2:11" ht="15.75" customHeight="1" x14ac:dyDescent="0.25">
      <c r="F52">
        <v>1</v>
      </c>
      <c r="G52">
        <v>2</v>
      </c>
      <c r="H52">
        <v>3</v>
      </c>
      <c r="I52">
        <v>4</v>
      </c>
    </row>
    <row r="53" spans="2:11" ht="15.75" customHeight="1" x14ac:dyDescent="0.25">
      <c r="F53" s="7" t="str">
        <f>VLOOKUP(F52,$J$41:$N$44,5)</f>
        <v>un</v>
      </c>
      <c r="G53" s="7" t="str">
        <f>VLOOKUP(G52,$J$41:$N$44,4)</f>
        <v>doscientos</v>
      </c>
      <c r="H53" s="7" t="str">
        <f>VLOOKUP(H52,$J$41:$N$44,3)</f>
        <v>treinta</v>
      </c>
      <c r="I53" s="7" t="str">
        <f t="shared" ref="I53" si="5">VLOOKUP(I52,$J$41:$N$44,5)</f>
        <v>cuatro</v>
      </c>
      <c r="J53" s="7" t="str">
        <f>F53&amp;" mil "&amp;G53&amp;" "&amp;H53&amp;" y "&amp;I53</f>
        <v>un mil doscientos treinta y cuatro</v>
      </c>
    </row>
    <row r="54" spans="2:11" ht="15.75" customHeight="1" x14ac:dyDescent="0.25">
      <c r="F54" s="16" t="s">
        <v>40</v>
      </c>
      <c r="G54" s="16"/>
      <c r="H54" s="16"/>
      <c r="I54" s="16"/>
    </row>
    <row r="55" spans="2:11" ht="15.75" customHeight="1" x14ac:dyDescent="0.25">
      <c r="F55" s="7">
        <v>0</v>
      </c>
      <c r="G55" s="7">
        <v>0</v>
      </c>
      <c r="H55" s="7">
        <v>5</v>
      </c>
      <c r="I55" s="7">
        <v>6</v>
      </c>
    </row>
    <row r="56" spans="2:11" ht="15.75" customHeight="1" x14ac:dyDescent="0.25">
      <c r="H56" t="str">
        <f>VLOOKUP(H55,$J$41:$N$46,3)</f>
        <v>cincuenta</v>
      </c>
      <c r="I56" t="str">
        <f>VLOOKUP(I55,$J$41:$N$46,5)</f>
        <v>seis</v>
      </c>
      <c r="J56" t="str">
        <f>H56&amp;" y "&amp;I56</f>
        <v>cincuenta y seis</v>
      </c>
    </row>
    <row r="57" spans="2:11" ht="15.75" customHeight="1" x14ac:dyDescent="0.25">
      <c r="F57" s="7"/>
      <c r="G57" s="7"/>
      <c r="H57" s="7"/>
      <c r="I57" s="7"/>
    </row>
    <row r="59" spans="2:11" ht="15.75" customHeight="1" x14ac:dyDescent="0.25">
      <c r="J59" t="str">
        <f>J53&amp;" con "&amp;J56</f>
        <v>un mil doscientos treinta y cuatro con cincuenta y seis</v>
      </c>
    </row>
    <row r="61" spans="2:11" ht="15.75" customHeight="1" x14ac:dyDescent="0.25">
      <c r="B61" s="7" t="s">
        <v>50</v>
      </c>
    </row>
    <row r="64" spans="2:11" ht="15.75" customHeight="1" x14ac:dyDescent="0.25">
      <c r="F64" s="16" t="s">
        <v>39</v>
      </c>
      <c r="G64" s="16"/>
      <c r="H64" s="16"/>
      <c r="I64" s="16"/>
    </row>
    <row r="65" spans="6:12" ht="15.75" customHeight="1" x14ac:dyDescent="0.25">
      <c r="F65" s="7" t="s">
        <v>32</v>
      </c>
      <c r="G65" s="7" t="s">
        <v>33</v>
      </c>
      <c r="H65" s="7" t="s">
        <v>34</v>
      </c>
      <c r="I65" s="7" t="s">
        <v>35</v>
      </c>
    </row>
    <row r="66" spans="6:12" ht="15.75" customHeight="1" x14ac:dyDescent="0.25">
      <c r="F66">
        <v>1</v>
      </c>
      <c r="G66">
        <v>4</v>
      </c>
      <c r="H66">
        <v>1</v>
      </c>
      <c r="I66">
        <v>5</v>
      </c>
    </row>
    <row r="67" spans="6:12" ht="15.75" customHeight="1" x14ac:dyDescent="0.25">
      <c r="F67" s="7" t="str">
        <f>VLOOKUP(F66,$J$41:$N$44,5)</f>
        <v>un</v>
      </c>
      <c r="G67" s="7" t="str">
        <f>VLOOKUP(G66,$J$41:$N$44,4)</f>
        <v>cuatroscientos</v>
      </c>
      <c r="H67" t="str">
        <f>IF(MOD(H41,100)&gt;20,VLOOKUP(H66,J41:N48,3),"")</f>
        <v/>
      </c>
      <c r="I67" t="str">
        <f>IF(MOD(H41,100)&gt;20,VLOOKUP(I66,J41:N48,2),VLOOKUP(MOD(H41,100),J41:N48,3))</f>
        <v>quince</v>
      </c>
    </row>
    <row r="70" spans="6:12" ht="15.75" customHeight="1" x14ac:dyDescent="0.25">
      <c r="G70" t="str">
        <f>IF(MOD(G66,100)&gt;20,VLOOKUP(H66,J41:N46,2),"")</f>
        <v/>
      </c>
      <c r="I70" s="7" t="str">
        <f>VLOOKUP(I66,$J$41:$N$44,5)</f>
        <v>cuatro</v>
      </c>
      <c r="L70" t="str">
        <f>VLOOKUP(MOD(H66,100),J41:N48,3)</f>
        <v>diez</v>
      </c>
    </row>
  </sheetData>
  <mergeCells count="4">
    <mergeCell ref="B16:I17"/>
    <mergeCell ref="F50:I50"/>
    <mergeCell ref="F54:I54"/>
    <mergeCell ref="F64:I64"/>
  </mergeCells>
  <conditionalFormatting sqref="K14:K19">
    <cfRule type="colorScale" priority="1">
      <colorScale>
        <cfvo type="num" val="20"/>
        <cfvo type="num" val="50"/>
        <color rgb="FFFF7128"/>
        <color rgb="FFFFEF9C"/>
      </colorScale>
    </cfRule>
    <cfRule type="colorScale" priority="5">
      <colorScale>
        <cfvo type="num" val="50"/>
        <cfvo type="num" val="100"/>
        <color rgb="FFFF7128"/>
        <color rgb="FFFFEF9C"/>
      </colorScale>
    </cfRule>
  </conditionalFormatting>
  <conditionalFormatting sqref="K20:K2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disablePrompts="1" count="1">
    <dataValidation type="list" allowBlank="1" showInputMessage="1" showErrorMessage="1" sqref="I10">
      <formula1>$G$20:$G$24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Factrura</vt:lpstr>
      <vt:lpstr>Inventario</vt:lpstr>
      <vt:lpstr>Auxiliares</vt:lpstr>
      <vt:lpstr>Hoja 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shsp1975</dc:creator>
  <cp:lastModifiedBy>shsp1975</cp:lastModifiedBy>
  <dcterms:created xsi:type="dcterms:W3CDTF">2024-06-26T22:59:50Z</dcterms:created>
  <dcterms:modified xsi:type="dcterms:W3CDTF">2024-06-26T23:21:02Z</dcterms:modified>
</cp:coreProperties>
</file>