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B248ED2-C727-4FF4-827C-D712A5B30DDD}" xr6:coauthVersionLast="47" xr6:coauthVersionMax="47" xr10:uidLastSave="{00000000-0000-0000-0000-000000000000}"/>
  <bookViews>
    <workbookView xWindow="-110" yWindow="-110" windowWidth="19420" windowHeight="10300" xr2:uid="{3C6727D6-9AF6-41E7-A3EB-5085E0043E19}"/>
  </bookViews>
  <sheets>
    <sheet name="Raw Data" sheetId="1" r:id="rId1"/>
    <sheet name="Dashboard" sheetId="2" r:id="rId2"/>
    <sheet name="Summary" sheetId="3" r:id="rId3"/>
  </sheets>
  <definedNames>
    <definedName name="_xlnm.Print_Area" localSheetId="1">Dashboard!$A$1:$AL$46</definedName>
    <definedName name="_xlnm.Print_Area" localSheetId="0">'Raw Data'!$A$1:$L$23</definedName>
    <definedName name="_xlnm.Print_Area" localSheetId="2">Summary!$B$1:$K$13</definedName>
    <definedName name="Stock_overview_panel_for_year_2024">Dashboard!$C$2:$F$2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1" i="2" l="1"/>
  <c r="X22" i="2"/>
  <c r="X21" i="2"/>
  <c r="X20" i="2"/>
  <c r="X19" i="2"/>
  <c r="X18" i="2"/>
  <c r="W22" i="2"/>
  <c r="W21" i="2"/>
  <c r="W20" i="2"/>
  <c r="W19" i="2"/>
  <c r="W18" i="2"/>
  <c r="T22" i="2"/>
  <c r="T21" i="2"/>
  <c r="T20" i="2"/>
  <c r="T19" i="2"/>
  <c r="T18" i="2"/>
  <c r="S22" i="2"/>
  <c r="S21" i="2"/>
  <c r="S20" i="2"/>
  <c r="S19" i="2"/>
  <c r="S18" i="2"/>
  <c r="P22" i="2"/>
  <c r="P21" i="2"/>
  <c r="P20" i="2"/>
  <c r="P19" i="2"/>
  <c r="P18" i="2"/>
  <c r="O22" i="2"/>
  <c r="O21" i="2"/>
  <c r="O20" i="2"/>
  <c r="O19" i="2"/>
  <c r="O18" i="2"/>
  <c r="L22" i="2"/>
  <c r="L21" i="2"/>
  <c r="L20" i="2"/>
  <c r="L19" i="2"/>
  <c r="L18" i="2"/>
  <c r="K22" i="2"/>
  <c r="K21" i="2"/>
  <c r="K20" i="2"/>
  <c r="K19" i="2"/>
  <c r="K18" i="2"/>
  <c r="H22" i="2"/>
  <c r="H21" i="2"/>
  <c r="H20" i="2"/>
  <c r="H19" i="2"/>
  <c r="H18" i="2"/>
  <c r="G22" i="2"/>
  <c r="G21" i="2"/>
  <c r="G20" i="2"/>
  <c r="G19" i="2"/>
  <c r="G18" i="2"/>
  <c r="D22" i="2"/>
  <c r="D21" i="2"/>
  <c r="D20" i="2"/>
  <c r="D19" i="2"/>
  <c r="D18" i="2"/>
  <c r="C22" i="2"/>
  <c r="C21" i="2"/>
  <c r="C20" i="2"/>
  <c r="C19" i="2"/>
  <c r="C18" i="2"/>
  <c r="B19" i="2"/>
  <c r="B20" i="2"/>
  <c r="B21" i="2"/>
  <c r="B22" i="2"/>
  <c r="B18" i="2"/>
  <c r="F5" i="2"/>
  <c r="F6" i="2"/>
  <c r="F7" i="2"/>
  <c r="F8" i="2"/>
  <c r="F9" i="2"/>
  <c r="F10" i="2"/>
  <c r="F4" i="2"/>
  <c r="C5" i="2"/>
  <c r="C6" i="2"/>
  <c r="C7" i="2"/>
  <c r="C8" i="2"/>
  <c r="C9" i="2"/>
  <c r="C10" i="2"/>
  <c r="C4" i="2"/>
  <c r="B5" i="2"/>
  <c r="E5" i="2" s="1"/>
  <c r="B6" i="2"/>
  <c r="E6" i="2" s="1"/>
  <c r="B7" i="2"/>
  <c r="E7" i="2" s="1"/>
  <c r="B8" i="2"/>
  <c r="E8" i="2" s="1"/>
  <c r="B9" i="2"/>
  <c r="E9" i="2" s="1"/>
  <c r="B10" i="2"/>
  <c r="E10" i="2" s="1"/>
  <c r="B11" i="2"/>
  <c r="E11" i="2" s="1"/>
  <c r="B12" i="2"/>
  <c r="E12" i="2" s="1"/>
  <c r="B4" i="2"/>
  <c r="E4" i="2" s="1"/>
  <c r="K13" i="1"/>
  <c r="F12" i="2" s="1"/>
  <c r="K12" i="1"/>
  <c r="F11" i="2" s="1"/>
  <c r="J12" i="1"/>
  <c r="I12" i="1"/>
  <c r="H12" i="1"/>
  <c r="G12" i="1"/>
  <c r="F13" i="1"/>
  <c r="C12" i="2" s="1"/>
  <c r="F12" i="1"/>
  <c r="C11" i="2" s="1"/>
  <c r="E12" i="1"/>
  <c r="D12" i="1"/>
  <c r="C12" i="1"/>
  <c r="B12" i="1"/>
  <c r="G18" i="1"/>
  <c r="AB19" i="2" s="1"/>
  <c r="G19" i="1"/>
  <c r="AB20" i="2" s="1"/>
  <c r="G20" i="1"/>
  <c r="J13" i="1" s="1"/>
  <c r="G21" i="1"/>
  <c r="AB22" i="2" s="1"/>
  <c r="G17" i="1"/>
  <c r="G13" i="1" s="1"/>
  <c r="D18" i="1"/>
  <c r="C13" i="1" s="1"/>
  <c r="D19" i="1"/>
  <c r="D13" i="1" s="1"/>
  <c r="D20" i="1"/>
  <c r="E13" i="1" s="1"/>
  <c r="D21" i="1"/>
  <c r="AA22" i="2" s="1"/>
  <c r="D17" i="1"/>
  <c r="B13" i="1" s="1"/>
  <c r="AA20" i="2" l="1"/>
  <c r="H13" i="1"/>
  <c r="AA19" i="2"/>
  <c r="I13" i="1"/>
  <c r="AB18" i="2"/>
  <c r="AB21" i="2"/>
  <c r="AA18" i="2"/>
</calcChain>
</file>

<file path=xl/sharedStrings.xml><?xml version="1.0" encoding="utf-8"?>
<sst xmlns="http://schemas.openxmlformats.org/spreadsheetml/2006/main" count="58" uniqueCount="30">
  <si>
    <t>Metric</t>
  </si>
  <si>
    <t>EPS</t>
  </si>
  <si>
    <t>P/E</t>
  </si>
  <si>
    <t>Revenue</t>
  </si>
  <si>
    <t>Net Profit</t>
  </si>
  <si>
    <t>Net Margin %</t>
  </si>
  <si>
    <t>ROE</t>
  </si>
  <si>
    <t>Total Assets</t>
  </si>
  <si>
    <t>Dividend yield %</t>
  </si>
  <si>
    <t>FPT</t>
  </si>
  <si>
    <t>VHM</t>
  </si>
  <si>
    <t>DVT: Triệu đồng</t>
  </si>
  <si>
    <t>Dividend per share</t>
  </si>
  <si>
    <t>Year</t>
  </si>
  <si>
    <t>Dividend</t>
  </si>
  <si>
    <t>Price</t>
  </si>
  <si>
    <t>Yield %</t>
  </si>
  <si>
    <t>DVT: đồng</t>
  </si>
  <si>
    <t>\</t>
  </si>
  <si>
    <t>Stock overview panel for year 2024</t>
  </si>
  <si>
    <t>Trend charts ( 2020-2024)</t>
  </si>
  <si>
    <t>EPS trend chart</t>
  </si>
  <si>
    <t>P/E ratio comparison chart</t>
  </si>
  <si>
    <t>Net profit and Revenue chart</t>
  </si>
  <si>
    <t>Net margin trend</t>
  </si>
  <si>
    <t>ROE trend</t>
  </si>
  <si>
    <t>Dividend yield trend</t>
  </si>
  <si>
    <t>Key obsevations from the data</t>
  </si>
  <si>
    <t>Based on the analysis, FPT appears to be a more attractive long-term investment, supported by dividend stability and sustained profitability.</t>
  </si>
  <si>
    <t xml:space="preserve">FPT has demonstrated consistent dividend payouts and improving ROE over the past 5 years, indicating strong shareholder returns and operational efficiency.
In contrast, VHM shows irregular dividend payments and a downward trend in ROE, suggesting potential concerns in capital allocation or market conditions.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</si>
</sst>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"/>
    </font>
    <font>
      <b/>
      <sz val="11"/>
      <color theme="1"/>
      <name val="Times"/>
    </font>
    <font>
      <b/>
      <i/>
      <sz val="11"/>
      <color theme="1"/>
      <name val="Times"/>
    </font>
    <font>
      <sz val="11"/>
      <color rgb="FF333333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" fontId="4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164" fontId="1" fillId="0" borderId="1" xfId="1" applyNumberFormat="1" applyFont="1" applyBorder="1" applyAlignment="1">
      <alignment horizontal="center"/>
    </xf>
    <xf numFmtId="164" fontId="1" fillId="0" borderId="1" xfId="1" applyNumberFormat="1" applyFont="1" applyBorder="1" applyAlignment="1"/>
    <xf numFmtId="0" fontId="6" fillId="0" borderId="0" xfId="0" applyFont="1"/>
    <xf numFmtId="0" fontId="6" fillId="0" borderId="1" xfId="0" applyFont="1" applyBorder="1" applyAlignment="1">
      <alignment horizontal="center"/>
    </xf>
    <xf numFmtId="4" fontId="6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3" fontId="6" fillId="0" borderId="1" xfId="0" applyNumberFormat="1" applyFont="1" applyBorder="1"/>
    <xf numFmtId="3" fontId="6" fillId="0" borderId="1" xfId="0" applyNumberFormat="1" applyFont="1" applyBorder="1" applyAlignment="1">
      <alignment horizontal="center"/>
    </xf>
    <xf numFmtId="9" fontId="6" fillId="0" borderId="1" xfId="2" applyFont="1" applyBorder="1" applyAlignment="1">
      <alignment horizontal="center"/>
    </xf>
    <xf numFmtId="9" fontId="6" fillId="0" borderId="1" xfId="2" applyFont="1" applyBorder="1"/>
    <xf numFmtId="0" fontId="3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6" fillId="0" borderId="1" xfId="0" applyFont="1" applyBorder="1"/>
    <xf numFmtId="0" fontId="8" fillId="0" borderId="0" xfId="0" applyFont="1" applyAlignment="1"/>
    <xf numFmtId="0" fontId="8" fillId="4" borderId="0" xfId="0" applyFont="1" applyFill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0" xfId="0" applyFont="1" applyFill="1" applyAlignment="1"/>
    <xf numFmtId="9" fontId="6" fillId="0" borderId="1" xfId="0" applyNumberFormat="1" applyFont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</cellXfs>
  <cellStyles count="3">
    <cellStyle name="Comma" xfId="1" builtinId="3"/>
    <cellStyle name="Normal" xfId="0" builtinId="0"/>
    <cellStyle name="Percent" xfId="2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EPS Trend Chart 2020-2024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0111166271813"/>
          <c:y val="0.29908074580300104"/>
          <c:w val="0.80116784284645981"/>
          <c:h val="0.60496768682216606"/>
        </c:manualLayout>
      </c:layout>
      <c:lineChart>
        <c:grouping val="standard"/>
        <c:varyColors val="0"/>
        <c:ser>
          <c:idx val="1"/>
          <c:order val="1"/>
          <c:tx>
            <c:strRef>
              <c:f>Dashboard!$C$17</c:f>
              <c:strCache>
                <c:ptCount val="1"/>
                <c:pt idx="0">
                  <c:v>FPT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Dashboard!$B$18:$B$22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Dashboard!$C$18:$C$22</c:f>
              <c:numCache>
                <c:formatCode>#,##0.00</c:formatCode>
                <c:ptCount val="5"/>
                <c:pt idx="0">
                  <c:v>4744.08</c:v>
                </c:pt>
                <c:pt idx="1">
                  <c:v>5065.04</c:v>
                </c:pt>
                <c:pt idx="2">
                  <c:v>5251.94</c:v>
                </c:pt>
                <c:pt idx="3">
                  <c:v>5471.26</c:v>
                </c:pt>
                <c:pt idx="4">
                  <c:v>5703.67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30-402A-BD86-3D39DABF1848}"/>
            </c:ext>
          </c:extLst>
        </c:ser>
        <c:ser>
          <c:idx val="2"/>
          <c:order val="2"/>
          <c:tx>
            <c:strRef>
              <c:f>Dashboard!$D$17</c:f>
              <c:strCache>
                <c:ptCount val="1"/>
                <c:pt idx="0">
                  <c:v>VHM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Dashboard!$B$18:$B$22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Dashboard!$D$18:$D$22</c:f>
              <c:numCache>
                <c:formatCode>#,##0.00</c:formatCode>
                <c:ptCount val="5"/>
                <c:pt idx="0">
                  <c:v>8314.69</c:v>
                </c:pt>
                <c:pt idx="1">
                  <c:v>10788.64</c:v>
                </c:pt>
                <c:pt idx="2">
                  <c:v>6621.14</c:v>
                </c:pt>
                <c:pt idx="3">
                  <c:v>7663.89</c:v>
                </c:pt>
                <c:pt idx="4">
                  <c:v>7344.96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30-402A-BD86-3D39DABF184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84801215"/>
        <c:axId val="68479881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Dashboard!$B$17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ln w="2222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Dashboard!$B$18:$B$22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  <c:pt idx="4">
                        <c:v>2024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Dashboard!$B$18:$B$22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  <c:pt idx="4">
                        <c:v>2024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B30-402A-BD86-3D39DABF1848}"/>
                  </c:ext>
                </c:extLst>
              </c15:ser>
            </c15:filteredLineSeries>
          </c:ext>
        </c:extLst>
      </c:lineChart>
      <c:catAx>
        <c:axId val="68480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798815"/>
        <c:crosses val="autoZero"/>
        <c:auto val="1"/>
        <c:lblAlgn val="ctr"/>
        <c:lblOffset val="100"/>
        <c:noMultiLvlLbl val="0"/>
      </c:catAx>
      <c:valAx>
        <c:axId val="684798815"/>
        <c:scaling>
          <c:orientation val="minMax"/>
        </c:scaling>
        <c:delete val="0"/>
        <c:axPos val="l"/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801215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P/E</a:t>
            </a:r>
            <a:r>
              <a:rPr lang="en-US" baseline="0"/>
              <a:t> ratio comparison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Dashboard!$G$17</c:f>
              <c:strCache>
                <c:ptCount val="1"/>
                <c:pt idx="0">
                  <c:v>FPT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Dashboard!$F$18:$F$22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Dashboard!$G$18:$G$22</c:f>
              <c:numCache>
                <c:formatCode>General</c:formatCode>
                <c:ptCount val="5"/>
                <c:pt idx="0">
                  <c:v>12.44</c:v>
                </c:pt>
                <c:pt idx="1">
                  <c:v>18.36</c:v>
                </c:pt>
                <c:pt idx="2">
                  <c:v>14.64</c:v>
                </c:pt>
                <c:pt idx="3">
                  <c:v>17.559999999999999</c:v>
                </c:pt>
                <c:pt idx="4">
                  <c:v>26.74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7E-4354-844A-4B9898C89D4D}"/>
            </c:ext>
          </c:extLst>
        </c:ser>
        <c:ser>
          <c:idx val="2"/>
          <c:order val="2"/>
          <c:tx>
            <c:strRef>
              <c:f>Dashboard!$H$17</c:f>
              <c:strCache>
                <c:ptCount val="1"/>
                <c:pt idx="0">
                  <c:v>VHM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Dashboard!$F$18:$F$22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Dashboard!$H$18:$H$22</c:f>
              <c:numCache>
                <c:formatCode>General</c:formatCode>
                <c:ptCount val="5"/>
                <c:pt idx="0">
                  <c:v>10.77</c:v>
                </c:pt>
                <c:pt idx="1">
                  <c:v>7.6</c:v>
                </c:pt>
                <c:pt idx="2">
                  <c:v>7.25</c:v>
                </c:pt>
                <c:pt idx="3">
                  <c:v>5.64</c:v>
                </c:pt>
                <c:pt idx="4">
                  <c:v>5.45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7E-4354-844A-4B9898C89D4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75297056"/>
        <c:axId val="7753138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Dashboard!$F$17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Dashboard!$F$18:$F$22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  <c:pt idx="4">
                        <c:v>2024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Dashboard!$F$18:$F$22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  <c:pt idx="4">
                        <c:v>2024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A7E-4354-844A-4B9898C89D4D}"/>
                  </c:ext>
                </c:extLst>
              </c15:ser>
            </c15:filteredLineSeries>
          </c:ext>
        </c:extLst>
      </c:lineChart>
      <c:catAx>
        <c:axId val="775297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313856"/>
        <c:crosses val="autoZero"/>
        <c:auto val="1"/>
        <c:lblAlgn val="ctr"/>
        <c:lblOffset val="100"/>
        <c:noMultiLvlLbl val="0"/>
      </c:catAx>
      <c:valAx>
        <c:axId val="77531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P/E</a:t>
                </a:r>
                <a:r>
                  <a:rPr lang="en-US" baseline="0"/>
                  <a:t> ratio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29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Net profit and Revenue chart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Dashboard!$K$17</c:f>
              <c:strCache>
                <c:ptCount val="1"/>
                <c:pt idx="0">
                  <c:v>FPT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Dashboard!$J$18:$J$22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Dashboard!$K$18:$K$22</c:f>
              <c:numCache>
                <c:formatCode>#,##0</c:formatCode>
                <c:ptCount val="5"/>
                <c:pt idx="0">
                  <c:v>5190654</c:v>
                </c:pt>
                <c:pt idx="1">
                  <c:v>6228494</c:v>
                </c:pt>
                <c:pt idx="2">
                  <c:v>7589290</c:v>
                </c:pt>
                <c:pt idx="3">
                  <c:v>9111746</c:v>
                </c:pt>
                <c:pt idx="4">
                  <c:v>11025081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57-4235-8A52-FEF1DA51D6F4}"/>
            </c:ext>
          </c:extLst>
        </c:ser>
        <c:ser>
          <c:idx val="2"/>
          <c:order val="2"/>
          <c:tx>
            <c:strRef>
              <c:f>Dashboard!$L$17</c:f>
              <c:strCache>
                <c:ptCount val="1"/>
                <c:pt idx="0">
                  <c:v>VHM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Dashboard!$J$18:$J$22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Dashboard!$L$18:$L$22</c:f>
              <c:numCache>
                <c:formatCode>#,##0</c:formatCode>
                <c:ptCount val="5"/>
                <c:pt idx="0">
                  <c:v>25936077</c:v>
                </c:pt>
                <c:pt idx="1">
                  <c:v>48459564</c:v>
                </c:pt>
                <c:pt idx="2">
                  <c:v>30696327</c:v>
                </c:pt>
                <c:pt idx="3">
                  <c:v>35706600</c:v>
                </c:pt>
                <c:pt idx="4">
                  <c:v>32967237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57-4235-8A52-FEF1DA51D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5331136"/>
        <c:axId val="77533545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Dashboard!$J$17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Dashboard!$J$18:$J$22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  <c:pt idx="4">
                        <c:v>2024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Dashboard!$J$18:$J$22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  <c:pt idx="4">
                        <c:v>2024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E57-4235-8A52-FEF1DA51D6F4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Dashboard!$M$17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Dashboard!$J$18:$J$22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  <c:pt idx="4">
                        <c:v>2024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Dashboard!$M$18:$M$22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5E57-4235-8A52-FEF1DA51D6F4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Dashboard!$N$17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Dashboard!$J$18:$J$22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  <c:pt idx="4">
                        <c:v>2024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Dashboard!$N$18:$N$22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  <c:pt idx="4">
                        <c:v>2024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B-5E57-4235-8A52-FEF1DA51D6F4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5"/>
          <c:order val="5"/>
          <c:tx>
            <c:strRef>
              <c:f>Dashboard!$O$17</c:f>
              <c:strCache>
                <c:ptCount val="1"/>
                <c:pt idx="0">
                  <c:v>FPT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Dashboard!$J$18:$J$22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Dashboard!$O$18:$O$22</c:f>
              <c:numCache>
                <c:formatCode>#,##0</c:formatCode>
                <c:ptCount val="5"/>
                <c:pt idx="0">
                  <c:v>29830401</c:v>
                </c:pt>
                <c:pt idx="1">
                  <c:v>35657263</c:v>
                </c:pt>
                <c:pt idx="2">
                  <c:v>44009528</c:v>
                </c:pt>
                <c:pt idx="3">
                  <c:v>52617901</c:v>
                </c:pt>
                <c:pt idx="4">
                  <c:v>62848794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E57-4235-8A52-FEF1DA51D6F4}"/>
            </c:ext>
          </c:extLst>
        </c:ser>
        <c:ser>
          <c:idx val="6"/>
          <c:order val="6"/>
          <c:tx>
            <c:strRef>
              <c:f>Dashboard!$P$17</c:f>
              <c:strCache>
                <c:ptCount val="1"/>
                <c:pt idx="0">
                  <c:v>VHM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Dashboard!$J$18:$J$22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Dashboard!$P$18:$P$22</c:f>
              <c:numCache>
                <c:formatCode>#,##0</c:formatCode>
                <c:ptCount val="5"/>
                <c:pt idx="0">
                  <c:v>71546737</c:v>
                </c:pt>
                <c:pt idx="1">
                  <c:v>84985606</c:v>
                </c:pt>
                <c:pt idx="2">
                  <c:v>62392603</c:v>
                </c:pt>
                <c:pt idx="3">
                  <c:v>103556722</c:v>
                </c:pt>
                <c:pt idx="4">
                  <c:v>102323186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E57-4235-8A52-FEF1DA51D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5355616"/>
        <c:axId val="775350816"/>
      </c:lineChart>
      <c:catAx>
        <c:axId val="775331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335456"/>
        <c:auto val="1"/>
        <c:lblAlgn val="ctr"/>
        <c:lblOffset val="100"/>
        <c:noMultiLvlLbl val="0"/>
      </c:catAx>
      <c:valAx>
        <c:axId val="77533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331136"/>
        <c:crossBetween val="between"/>
      </c:valAx>
      <c:valAx>
        <c:axId val="775350816"/>
        <c:scaling>
          <c:orientation val="minMax"/>
        </c:scaling>
        <c:delete val="0"/>
        <c:axPos val="r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355616"/>
        <c:crosses val="max"/>
        <c:crossBetween val="between"/>
      </c:valAx>
      <c:catAx>
        <c:axId val="7753556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7535081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</a:t>
            </a:r>
            <a:r>
              <a:rPr lang="en-US" baseline="0"/>
              <a:t> Margin Trend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Dashboard!$O$17</c:f>
              <c:strCache>
                <c:ptCount val="1"/>
                <c:pt idx="0">
                  <c:v>FPT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Dashboard!$R$18:$R$22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Dashboard!$O$18:$O$22</c:f>
              <c:numCache>
                <c:formatCode>#,##0</c:formatCode>
                <c:ptCount val="5"/>
                <c:pt idx="0">
                  <c:v>29830401</c:v>
                </c:pt>
                <c:pt idx="1">
                  <c:v>35657263</c:v>
                </c:pt>
                <c:pt idx="2">
                  <c:v>44009528</c:v>
                </c:pt>
                <c:pt idx="3">
                  <c:v>52617901</c:v>
                </c:pt>
                <c:pt idx="4">
                  <c:v>62848794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C6-4BA0-B1AC-7942A80DDC99}"/>
            </c:ext>
          </c:extLst>
        </c:ser>
        <c:ser>
          <c:idx val="2"/>
          <c:order val="2"/>
          <c:tx>
            <c:strRef>
              <c:f>Dashboard!$P$17</c:f>
              <c:strCache>
                <c:ptCount val="1"/>
                <c:pt idx="0">
                  <c:v>VHM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Dashboard!$R$18:$R$22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Dashboard!$P$18:$P$22</c:f>
              <c:numCache>
                <c:formatCode>#,##0</c:formatCode>
                <c:ptCount val="5"/>
                <c:pt idx="0">
                  <c:v>71546737</c:v>
                </c:pt>
                <c:pt idx="1">
                  <c:v>84985606</c:v>
                </c:pt>
                <c:pt idx="2">
                  <c:v>62392603</c:v>
                </c:pt>
                <c:pt idx="3">
                  <c:v>103556722</c:v>
                </c:pt>
                <c:pt idx="4">
                  <c:v>102323186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C6-4BA0-B1AC-7942A80DD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5311936"/>
        <c:axId val="77531289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Dashboard!$N$17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Dashboard!$R$18:$R$22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  <c:pt idx="4">
                        <c:v>2024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Dashboard!$N$18:$N$22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  <c:pt idx="4">
                        <c:v>2024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8C6-4BA0-B1AC-7942A80DDC99}"/>
                  </c:ext>
                </c:extLst>
              </c15:ser>
            </c15:filteredLineSeries>
          </c:ext>
        </c:extLst>
      </c:lineChart>
      <c:catAx>
        <c:axId val="77531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312896"/>
        <c:crosses val="autoZero"/>
        <c:auto val="1"/>
        <c:lblAlgn val="ctr"/>
        <c:lblOffset val="100"/>
        <c:noMultiLvlLbl val="0"/>
      </c:catAx>
      <c:valAx>
        <c:axId val="77531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31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ROE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Dashboard!$W$17</c:f>
              <c:strCache>
                <c:ptCount val="1"/>
                <c:pt idx="0">
                  <c:v>FPT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Dashboard!$V$18:$V$22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Dashboard!$W$18:$W$22</c:f>
              <c:numCache>
                <c:formatCode>General</c:formatCode>
                <c:ptCount val="5"/>
                <c:pt idx="0">
                  <c:v>19.989999999999998</c:v>
                </c:pt>
                <c:pt idx="1">
                  <c:v>21.67</c:v>
                </c:pt>
                <c:pt idx="2">
                  <c:v>22.71</c:v>
                </c:pt>
                <c:pt idx="3">
                  <c:v>23.39</c:v>
                </c:pt>
                <c:pt idx="4">
                  <c:v>23.93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95-4E62-B6D6-755B638AD666}"/>
            </c:ext>
          </c:extLst>
        </c:ser>
        <c:ser>
          <c:idx val="2"/>
          <c:order val="2"/>
          <c:tx>
            <c:strRef>
              <c:f>Dashboard!$X$17</c:f>
              <c:strCache>
                <c:ptCount val="1"/>
                <c:pt idx="0">
                  <c:v>VHM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Dashboard!$V$18:$V$22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Dashboard!$X$18:$X$22</c:f>
              <c:numCache>
                <c:formatCode>General</c:formatCode>
                <c:ptCount val="5"/>
                <c:pt idx="0">
                  <c:v>35.56</c:v>
                </c:pt>
                <c:pt idx="1">
                  <c:v>35.21</c:v>
                </c:pt>
                <c:pt idx="2">
                  <c:v>20.6</c:v>
                </c:pt>
                <c:pt idx="3">
                  <c:v>20.149999999999999</c:v>
                </c:pt>
                <c:pt idx="4">
                  <c:v>15.77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95-4E62-B6D6-755B638AD66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55226112"/>
        <c:axId val="6552270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Dashboard!$V$17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Dashboard!$V$18:$V$22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  <c:pt idx="4">
                        <c:v>2024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Dashboard!$V$18:$V$22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  <c:pt idx="4">
                        <c:v>2024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895-4E62-B6D6-755B638AD666}"/>
                  </c:ext>
                </c:extLst>
              </c15:ser>
            </c15:filteredLineSeries>
          </c:ext>
        </c:extLst>
      </c:lineChart>
      <c:catAx>
        <c:axId val="65522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227072"/>
        <c:crosses val="autoZero"/>
        <c:auto val="1"/>
        <c:lblAlgn val="ctr"/>
        <c:lblOffset val="100"/>
        <c:noMultiLvlLbl val="0"/>
      </c:catAx>
      <c:valAx>
        <c:axId val="65522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22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Dividend yield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Dashboard!$AA$17</c:f>
              <c:strCache>
                <c:ptCount val="1"/>
                <c:pt idx="0">
                  <c:v>FPT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Dashboard!$Z$18:$Z$22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Dashboard!$AA$18:$AA$22</c:f>
              <c:numCache>
                <c:formatCode>0%</c:formatCode>
                <c:ptCount val="5"/>
                <c:pt idx="0">
                  <c:v>3.3613445378151259E-2</c:v>
                </c:pt>
                <c:pt idx="1">
                  <c:v>2.0964360587002098E-2</c:v>
                </c:pt>
                <c:pt idx="2">
                  <c:v>2.2988505747126436E-2</c:v>
                </c:pt>
                <c:pt idx="3">
                  <c:v>2.1276595744680851E-2</c:v>
                </c:pt>
                <c:pt idx="4">
                  <c:v>1.8867924528301886E-2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67-47D1-A078-99587210D025}"/>
            </c:ext>
          </c:extLst>
        </c:ser>
        <c:ser>
          <c:idx val="2"/>
          <c:order val="2"/>
          <c:tx>
            <c:strRef>
              <c:f>Dashboard!$AB$17</c:f>
              <c:strCache>
                <c:ptCount val="1"/>
                <c:pt idx="0">
                  <c:v>VHM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Dashboard!$Z$18:$Z$22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Dashboard!$AB$18:$AB$22</c:f>
              <c:numCache>
                <c:formatCode>0%</c:formatCode>
                <c:ptCount val="5"/>
                <c:pt idx="0">
                  <c:v>1.8987341772151899E-2</c:v>
                </c:pt>
                <c:pt idx="1">
                  <c:v>0</c:v>
                </c:pt>
                <c:pt idx="2">
                  <c:v>0</c:v>
                </c:pt>
                <c:pt idx="3">
                  <c:v>4.1666666666666664E-2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67-47D1-A078-99587210D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1668032"/>
        <c:axId val="87167379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Dashboard!$Z$17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Dashboard!$Z$18:$Z$22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  <c:pt idx="4">
                        <c:v>2024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Dashboard!$Z$18:$Z$22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  <c:pt idx="4">
                        <c:v>2024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167-47D1-A078-99587210D025}"/>
                  </c:ext>
                </c:extLst>
              </c15:ser>
            </c15:filteredLineSeries>
          </c:ext>
        </c:extLst>
      </c:lineChart>
      <c:catAx>
        <c:axId val="871668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673792"/>
        <c:crosses val="autoZero"/>
        <c:auto val="1"/>
        <c:lblAlgn val="ctr"/>
        <c:lblOffset val="100"/>
        <c:noMultiLvlLbl val="0"/>
      </c:catAx>
      <c:valAx>
        <c:axId val="871673792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66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60325</xdr:colOff>
      <xdr:row>22</xdr:row>
      <xdr:rowOff>165100</xdr:rowOff>
    </xdr:from>
    <xdr:to>
      <xdr:col>4</xdr:col>
      <xdr:colOff>412750</xdr:colOff>
      <xdr:row>40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3C3B65-3633-2672-1A47-C8D69ABF50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473075</xdr:colOff>
      <xdr:row>23</xdr:row>
      <xdr:rowOff>0</xdr:rowOff>
    </xdr:from>
    <xdr:to>
      <xdr:col>8</xdr:col>
      <xdr:colOff>577850</xdr:colOff>
      <xdr:row>36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CBCFA7-B6F7-BCB3-F1E0-A4C5FE6684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212724</xdr:colOff>
      <xdr:row>23</xdr:row>
      <xdr:rowOff>79829</xdr:rowOff>
    </xdr:from>
    <xdr:to>
      <xdr:col>16</xdr:col>
      <xdr:colOff>168274</xdr:colOff>
      <xdr:row>38</xdr:row>
      <xdr:rowOff>156029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0E553F5-47B6-4208-4F17-B6D1B0455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403225</xdr:colOff>
      <xdr:row>24</xdr:row>
      <xdr:rowOff>63500</xdr:rowOff>
    </xdr:from>
    <xdr:to>
      <xdr:col>22</xdr:col>
      <xdr:colOff>558800</xdr:colOff>
      <xdr:row>38</xdr:row>
      <xdr:rowOff>31750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FADA90-64F7-06D9-08C4-E672685119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154420</xdr:colOff>
      <xdr:row>23</xdr:row>
      <xdr:rowOff>141432</xdr:rowOff>
    </xdr:from>
    <xdr:to>
      <xdr:col>30</xdr:col>
      <xdr:colOff>219363</xdr:colOff>
      <xdr:row>39</xdr:row>
      <xdr:rowOff>103908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457CE26-BEFC-816C-CE60-91F42F3159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479425</xdr:colOff>
      <xdr:row>24</xdr:row>
      <xdr:rowOff>6350</xdr:rowOff>
    </xdr:from>
    <xdr:to>
      <xdr:col>37</xdr:col>
      <xdr:colOff>101600</xdr:colOff>
      <xdr:row>37</xdr:row>
      <xdr:rowOff>171450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B9963B6-9797-BC13-99D3-294144BE5C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E287-C867-49B5-8750-0AC885AF5918}">
  <dimension ref="A2:L21"/>
  <sheetViews>
    <sheetView tabSelected="1" zoomScale="70" zoomScaleNormal="70" workbookViewId="0">
      <selection activeCell="B8" sqref="B8:F8"/>
    </sheetView>
  </sheetViews>
  <sheetFormatPr defaultRowHeight="14" x14ac:dyDescent="0.3"/>
  <cols>
    <col min="1" max="1" width="26.26953125" style="1" customWidth="1"/>
    <col min="2" max="2" width="15.36328125" style="1" customWidth="1"/>
    <col min="3" max="3" width="13.81640625" style="1" customWidth="1"/>
    <col min="4" max="4" width="14.453125" style="1" customWidth="1"/>
    <col min="5" max="5" width="14" style="1" customWidth="1"/>
    <col min="6" max="6" width="13.36328125" style="1" customWidth="1"/>
    <col min="7" max="7" width="13.1796875" style="1" customWidth="1"/>
    <col min="8" max="8" width="14.26953125" style="1" customWidth="1"/>
    <col min="9" max="9" width="14" style="1" customWidth="1"/>
    <col min="10" max="10" width="13" style="1" customWidth="1"/>
    <col min="11" max="11" width="13.7265625" style="1" customWidth="1"/>
    <col min="12" max="16384" width="8.7265625" style="1"/>
  </cols>
  <sheetData>
    <row r="2" spans="1:12" x14ac:dyDescent="0.3">
      <c r="K2" s="22" t="s">
        <v>11</v>
      </c>
      <c r="L2" s="22"/>
    </row>
    <row r="3" spans="1:12" ht="14.5" customHeight="1" x14ac:dyDescent="0.3">
      <c r="B3" s="21" t="s">
        <v>9</v>
      </c>
      <c r="C3" s="21"/>
      <c r="D3" s="21"/>
      <c r="E3" s="21"/>
      <c r="F3" s="21"/>
      <c r="G3" s="21" t="s">
        <v>10</v>
      </c>
      <c r="H3" s="21"/>
      <c r="I3" s="21"/>
      <c r="J3" s="21"/>
      <c r="K3" s="21"/>
    </row>
    <row r="4" spans="1:12" x14ac:dyDescent="0.3">
      <c r="A4" s="4" t="s">
        <v>0</v>
      </c>
      <c r="B4" s="4">
        <v>2020</v>
      </c>
      <c r="C4" s="4">
        <v>2021</v>
      </c>
      <c r="D4" s="4">
        <v>2022</v>
      </c>
      <c r="E4" s="4">
        <v>2023</v>
      </c>
      <c r="F4" s="4">
        <v>2024</v>
      </c>
      <c r="G4" s="4">
        <v>2020</v>
      </c>
      <c r="H4" s="4">
        <v>2021</v>
      </c>
      <c r="I4" s="4">
        <v>2022</v>
      </c>
      <c r="J4" s="4">
        <v>2023</v>
      </c>
      <c r="K4" s="4">
        <v>2024</v>
      </c>
    </row>
    <row r="5" spans="1:12" x14ac:dyDescent="0.3">
      <c r="A5" s="2" t="s">
        <v>1</v>
      </c>
      <c r="B5" s="5">
        <v>4744.08</v>
      </c>
      <c r="C5" s="6">
        <v>5065.04</v>
      </c>
      <c r="D5" s="6">
        <v>5251.94</v>
      </c>
      <c r="E5" s="6">
        <v>5471.26</v>
      </c>
      <c r="F5" s="6">
        <v>5703.67</v>
      </c>
      <c r="G5" s="7">
        <v>8314.69</v>
      </c>
      <c r="H5" s="7">
        <v>10788.64</v>
      </c>
      <c r="I5" s="7">
        <v>6621.14</v>
      </c>
      <c r="J5" s="7">
        <v>7663.89</v>
      </c>
      <c r="K5" s="7">
        <v>7344.96</v>
      </c>
    </row>
    <row r="6" spans="1:12" x14ac:dyDescent="0.3">
      <c r="A6" s="2" t="s">
        <v>2</v>
      </c>
      <c r="B6" s="8">
        <v>12.44</v>
      </c>
      <c r="C6" s="8">
        <v>18.36</v>
      </c>
      <c r="D6" s="8">
        <v>14.64</v>
      </c>
      <c r="E6" s="8">
        <v>17.559999999999999</v>
      </c>
      <c r="F6" s="8">
        <v>26.74</v>
      </c>
      <c r="G6" s="8">
        <v>10.77</v>
      </c>
      <c r="H6" s="8">
        <v>7.6</v>
      </c>
      <c r="I6" s="8">
        <v>7.25</v>
      </c>
      <c r="J6" s="8">
        <v>5.64</v>
      </c>
      <c r="K6" s="8">
        <v>5.45</v>
      </c>
    </row>
    <row r="7" spans="1:12" x14ac:dyDescent="0.3">
      <c r="A7" s="2" t="s">
        <v>3</v>
      </c>
      <c r="B7" s="9">
        <v>29830401</v>
      </c>
      <c r="C7" s="9">
        <v>35657263</v>
      </c>
      <c r="D7" s="9">
        <v>44009528</v>
      </c>
      <c r="E7" s="9">
        <v>52617901</v>
      </c>
      <c r="F7" s="9">
        <v>62848794</v>
      </c>
      <c r="G7" s="9">
        <v>71546737</v>
      </c>
      <c r="H7" s="9">
        <v>84985606</v>
      </c>
      <c r="I7" s="9">
        <v>62392603</v>
      </c>
      <c r="J7" s="9">
        <v>103556722</v>
      </c>
      <c r="K7" s="9">
        <v>102323186</v>
      </c>
    </row>
    <row r="8" spans="1:12" x14ac:dyDescent="0.3">
      <c r="A8" s="2" t="s">
        <v>4</v>
      </c>
      <c r="B8" s="9">
        <v>5190654</v>
      </c>
      <c r="C8" s="9">
        <v>6228494</v>
      </c>
      <c r="D8" s="9">
        <v>7589290</v>
      </c>
      <c r="E8" s="9">
        <v>9111746</v>
      </c>
      <c r="F8" s="9">
        <v>11025081</v>
      </c>
      <c r="G8" s="9">
        <v>25936077</v>
      </c>
      <c r="H8" s="9">
        <v>48459564</v>
      </c>
      <c r="I8" s="9">
        <v>30696327</v>
      </c>
      <c r="J8" s="9">
        <v>35706600</v>
      </c>
      <c r="K8" s="9">
        <v>32967237</v>
      </c>
    </row>
    <row r="9" spans="1:12" x14ac:dyDescent="0.3">
      <c r="A9" s="2" t="s">
        <v>5</v>
      </c>
      <c r="B9" s="8">
        <v>14.83</v>
      </c>
      <c r="C9" s="8">
        <v>15</v>
      </c>
      <c r="D9" s="8">
        <v>14.75</v>
      </c>
      <c r="E9" s="8">
        <v>14.8</v>
      </c>
      <c r="F9" s="8">
        <v>15</v>
      </c>
      <c r="G9" s="8">
        <v>36.25</v>
      </c>
      <c r="H9" s="8">
        <v>57.02</v>
      </c>
      <c r="I9" s="8">
        <v>49.2</v>
      </c>
      <c r="J9" s="8">
        <v>34.479999999999997</v>
      </c>
      <c r="K9" s="8">
        <v>32.22</v>
      </c>
    </row>
    <row r="10" spans="1:12" x14ac:dyDescent="0.3">
      <c r="A10" s="2" t="s">
        <v>6</v>
      </c>
      <c r="B10" s="8">
        <v>19.989999999999998</v>
      </c>
      <c r="C10" s="8">
        <v>21.67</v>
      </c>
      <c r="D10" s="8">
        <v>22.71</v>
      </c>
      <c r="E10" s="8">
        <v>23.39</v>
      </c>
      <c r="F10" s="8">
        <v>23.93</v>
      </c>
      <c r="G10" s="8">
        <v>35.56</v>
      </c>
      <c r="H10" s="8">
        <v>35.21</v>
      </c>
      <c r="I10" s="8">
        <v>20.6</v>
      </c>
      <c r="J10" s="8">
        <v>20.149999999999999</v>
      </c>
      <c r="K10" s="8">
        <v>15.77</v>
      </c>
    </row>
    <row r="11" spans="1:12" x14ac:dyDescent="0.3">
      <c r="A11" s="2" t="s">
        <v>7</v>
      </c>
      <c r="B11" s="9">
        <v>41734323</v>
      </c>
      <c r="C11" s="9">
        <v>53697941</v>
      </c>
      <c r="D11" s="9">
        <v>51650404</v>
      </c>
      <c r="E11" s="9">
        <v>60282828</v>
      </c>
      <c r="F11" s="9">
        <v>71999996</v>
      </c>
      <c r="G11" s="9">
        <v>215326377</v>
      </c>
      <c r="H11" s="9">
        <v>230516471</v>
      </c>
      <c r="I11" s="9">
        <v>361812647</v>
      </c>
      <c r="J11" s="9">
        <v>444630675</v>
      </c>
      <c r="K11" s="9">
        <v>564209360</v>
      </c>
    </row>
    <row r="12" spans="1:12" x14ac:dyDescent="0.3">
      <c r="A12" s="2" t="s">
        <v>12</v>
      </c>
      <c r="B12" s="9">
        <f>B17</f>
        <v>2000</v>
      </c>
      <c r="C12" s="9">
        <f>B18</f>
        <v>2000</v>
      </c>
      <c r="D12" s="9">
        <f>B19</f>
        <v>2000</v>
      </c>
      <c r="E12" s="9">
        <f>B20</f>
        <v>2000</v>
      </c>
      <c r="F12" s="9">
        <f>B21</f>
        <v>2000</v>
      </c>
      <c r="G12" s="8">
        <f>E17</f>
        <v>1500</v>
      </c>
      <c r="H12" s="8">
        <f>E18</f>
        <v>0</v>
      </c>
      <c r="I12" s="8">
        <f>E19</f>
        <v>0</v>
      </c>
      <c r="J12" s="8">
        <f>E20</f>
        <v>2000</v>
      </c>
      <c r="K12" s="8">
        <f>E21</f>
        <v>0</v>
      </c>
    </row>
    <row r="13" spans="1:12" x14ac:dyDescent="0.3">
      <c r="A13" s="2" t="s">
        <v>8</v>
      </c>
      <c r="B13" s="10">
        <f>D17</f>
        <v>3.3613445378151259E-2</v>
      </c>
      <c r="C13" s="10">
        <f>D18</f>
        <v>2.0964360587002098E-2</v>
      </c>
      <c r="D13" s="10">
        <f>D19</f>
        <v>2.2988505747126436E-2</v>
      </c>
      <c r="E13" s="10">
        <f>D20</f>
        <v>2.1276595744680851E-2</v>
      </c>
      <c r="F13" s="10">
        <f>D21</f>
        <v>1.8867924528301886E-2</v>
      </c>
      <c r="G13" s="10">
        <f>G17</f>
        <v>1.8987341772151899E-2</v>
      </c>
      <c r="H13" s="10">
        <f>G18</f>
        <v>0</v>
      </c>
      <c r="I13" s="10">
        <f>G19</f>
        <v>0</v>
      </c>
      <c r="J13" s="10">
        <f>G20</f>
        <v>4.1666666666666664E-2</v>
      </c>
      <c r="K13" s="10">
        <f>G21</f>
        <v>0</v>
      </c>
    </row>
    <row r="14" spans="1:12" x14ac:dyDescent="0.3">
      <c r="K14" s="22" t="s">
        <v>17</v>
      </c>
      <c r="L14" s="22"/>
    </row>
    <row r="15" spans="1:12" x14ac:dyDescent="0.3">
      <c r="B15" s="21" t="s">
        <v>9</v>
      </c>
      <c r="C15" s="21"/>
      <c r="D15" s="21"/>
      <c r="E15" s="21" t="s">
        <v>10</v>
      </c>
      <c r="F15" s="21"/>
      <c r="G15" s="21"/>
    </row>
    <row r="16" spans="1:12" x14ac:dyDescent="0.3">
      <c r="A16" s="4" t="s">
        <v>13</v>
      </c>
      <c r="B16" s="4" t="s">
        <v>14</v>
      </c>
      <c r="C16" s="4" t="s">
        <v>15</v>
      </c>
      <c r="D16" s="4" t="s">
        <v>16</v>
      </c>
      <c r="E16" s="4" t="s">
        <v>14</v>
      </c>
      <c r="F16" s="4" t="s">
        <v>15</v>
      </c>
      <c r="G16" s="4" t="s">
        <v>16</v>
      </c>
    </row>
    <row r="17" spans="1:7" x14ac:dyDescent="0.3">
      <c r="A17" s="2">
        <v>2020</v>
      </c>
      <c r="B17" s="12">
        <v>2000</v>
      </c>
      <c r="C17" s="11">
        <v>59500</v>
      </c>
      <c r="D17" s="3">
        <f>B17/C17</f>
        <v>3.3613445378151259E-2</v>
      </c>
      <c r="E17" s="2">
        <v>1500</v>
      </c>
      <c r="F17" s="11">
        <v>79000</v>
      </c>
      <c r="G17" s="3">
        <f>E17/F17</f>
        <v>1.8987341772151899E-2</v>
      </c>
    </row>
    <row r="18" spans="1:7" x14ac:dyDescent="0.3">
      <c r="A18" s="2">
        <v>2021</v>
      </c>
      <c r="B18" s="12">
        <v>2000</v>
      </c>
      <c r="C18" s="11">
        <v>95400</v>
      </c>
      <c r="D18" s="3">
        <f t="shared" ref="D18:D21" si="0">B18/C18</f>
        <v>2.0964360587002098E-2</v>
      </c>
      <c r="E18" s="2">
        <v>0</v>
      </c>
      <c r="F18" s="11">
        <v>83000</v>
      </c>
      <c r="G18" s="3">
        <f t="shared" ref="G18:G21" si="1">E18/F18</f>
        <v>0</v>
      </c>
    </row>
    <row r="19" spans="1:7" x14ac:dyDescent="0.3">
      <c r="A19" s="2">
        <v>2022</v>
      </c>
      <c r="B19" s="12">
        <v>2000</v>
      </c>
      <c r="C19" s="11">
        <v>87000</v>
      </c>
      <c r="D19" s="3">
        <f t="shared" si="0"/>
        <v>2.2988505747126436E-2</v>
      </c>
      <c r="E19" s="2">
        <v>0</v>
      </c>
      <c r="F19" s="11">
        <v>60000</v>
      </c>
      <c r="G19" s="3">
        <f t="shared" si="1"/>
        <v>0</v>
      </c>
    </row>
    <row r="20" spans="1:7" x14ac:dyDescent="0.3">
      <c r="A20" s="2">
        <v>2023</v>
      </c>
      <c r="B20" s="12">
        <v>2000</v>
      </c>
      <c r="C20" s="11">
        <v>94000</v>
      </c>
      <c r="D20" s="3">
        <f t="shared" si="0"/>
        <v>2.1276595744680851E-2</v>
      </c>
      <c r="E20" s="2">
        <v>2000</v>
      </c>
      <c r="F20" s="11">
        <v>48000</v>
      </c>
      <c r="G20" s="3">
        <f t="shared" si="1"/>
        <v>4.1666666666666664E-2</v>
      </c>
    </row>
    <row r="21" spans="1:7" x14ac:dyDescent="0.3">
      <c r="A21" s="2">
        <v>2024</v>
      </c>
      <c r="B21" s="12">
        <v>2000</v>
      </c>
      <c r="C21" s="11">
        <v>106000</v>
      </c>
      <c r="D21" s="3">
        <f t="shared" si="0"/>
        <v>1.8867924528301886E-2</v>
      </c>
      <c r="E21" s="2">
        <v>0</v>
      </c>
      <c r="F21" s="11">
        <v>44000</v>
      </c>
      <c r="G21" s="3">
        <f t="shared" si="1"/>
        <v>0</v>
      </c>
    </row>
  </sheetData>
  <mergeCells count="6">
    <mergeCell ref="K2:L2"/>
    <mergeCell ref="B3:F3"/>
    <mergeCell ref="B15:D15"/>
    <mergeCell ref="E15:G15"/>
    <mergeCell ref="K14:L14"/>
    <mergeCell ref="G3:K3"/>
  </mergeCells>
  <conditionalFormatting sqref="D17:D21">
    <cfRule type="cellIs" dxfId="3" priority="3" operator="lessThan">
      <formula>0.01</formula>
    </cfRule>
    <cfRule type="cellIs" dxfId="2" priority="4" operator="greaterThan">
      <formula>0.03</formula>
    </cfRule>
  </conditionalFormatting>
  <conditionalFormatting sqref="G17:G21">
    <cfRule type="cellIs" dxfId="1" priority="1" operator="lessThan">
      <formula>0.01</formula>
    </cfRule>
    <cfRule type="cellIs" dxfId="0" priority="2" operator="greaterThan">
      <formula>0.03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50E4-ADF2-4563-BEE9-BA8A8BD13E90}">
  <dimension ref="A1:AD22"/>
  <sheetViews>
    <sheetView zoomScale="40" zoomScaleNormal="40" workbookViewId="0">
      <selection sqref="A1:AL46"/>
    </sheetView>
  </sheetViews>
  <sheetFormatPr defaultRowHeight="14" x14ac:dyDescent="0.3"/>
  <cols>
    <col min="1" max="1" width="8.7265625" style="13"/>
    <col min="2" max="2" width="17.36328125" style="13" bestFit="1" customWidth="1"/>
    <col min="3" max="3" width="12.26953125" style="13" bestFit="1" customWidth="1"/>
    <col min="4" max="4" width="8.7265625" style="13"/>
    <col min="5" max="5" width="17.36328125" style="13" bestFit="1" customWidth="1"/>
    <col min="6" max="6" width="13.36328125" style="13" bestFit="1" customWidth="1"/>
    <col min="7" max="10" width="8.7265625" style="13"/>
    <col min="11" max="12" width="9.7265625" style="13" bestFit="1" customWidth="1"/>
    <col min="13" max="14" width="8.7265625" style="13"/>
    <col min="15" max="15" width="9.7265625" style="13" bestFit="1" customWidth="1"/>
    <col min="16" max="16" width="10.7265625" style="13" bestFit="1" customWidth="1"/>
    <col min="17" max="16384" width="8.7265625" style="13"/>
  </cols>
  <sheetData>
    <row r="1" spans="1:30" x14ac:dyDescent="0.3">
      <c r="A1" s="13" t="s">
        <v>18</v>
      </c>
    </row>
    <row r="2" spans="1:30" x14ac:dyDescent="0.3">
      <c r="B2" s="23" t="s">
        <v>19</v>
      </c>
      <c r="C2" s="23"/>
      <c r="D2" s="23"/>
      <c r="E2" s="23"/>
      <c r="F2" s="23"/>
    </row>
    <row r="3" spans="1:30" x14ac:dyDescent="0.3">
      <c r="B3" s="24" t="s">
        <v>9</v>
      </c>
      <c r="C3" s="24"/>
      <c r="E3" s="24" t="s">
        <v>10</v>
      </c>
      <c r="F3" s="24"/>
    </row>
    <row r="4" spans="1:30" x14ac:dyDescent="0.3">
      <c r="B4" s="16" t="str">
        <f>'Raw Data'!A5</f>
        <v>EPS</v>
      </c>
      <c r="C4" s="18">
        <f>'Raw Data'!F5</f>
        <v>5703.67</v>
      </c>
      <c r="E4" s="16" t="str">
        <f>B4</f>
        <v>EPS</v>
      </c>
      <c r="F4" s="17">
        <f>'Raw Data'!K5</f>
        <v>7344.96</v>
      </c>
    </row>
    <row r="5" spans="1:30" x14ac:dyDescent="0.3">
      <c r="B5" s="16" t="str">
        <f>'Raw Data'!A6</f>
        <v>P/E</v>
      </c>
      <c r="C5" s="18">
        <f>'Raw Data'!F6</f>
        <v>26.74</v>
      </c>
      <c r="E5" s="16" t="str">
        <f t="shared" ref="E5:E12" si="0">B5</f>
        <v>P/E</v>
      </c>
      <c r="F5" s="17">
        <f>'Raw Data'!K6</f>
        <v>5.45</v>
      </c>
    </row>
    <row r="6" spans="1:30" x14ac:dyDescent="0.3">
      <c r="B6" s="16" t="str">
        <f>'Raw Data'!A7</f>
        <v>Revenue</v>
      </c>
      <c r="C6" s="18">
        <f>'Raw Data'!F7</f>
        <v>62848794</v>
      </c>
      <c r="E6" s="16" t="str">
        <f t="shared" si="0"/>
        <v>Revenue</v>
      </c>
      <c r="F6" s="17">
        <f>'Raw Data'!K7</f>
        <v>102323186</v>
      </c>
    </row>
    <row r="7" spans="1:30" x14ac:dyDescent="0.3">
      <c r="B7" s="16" t="str">
        <f>'Raw Data'!A8</f>
        <v>Net Profit</v>
      </c>
      <c r="C7" s="18">
        <f>'Raw Data'!F8</f>
        <v>11025081</v>
      </c>
      <c r="E7" s="16" t="str">
        <f t="shared" si="0"/>
        <v>Net Profit</v>
      </c>
      <c r="F7" s="17">
        <f>'Raw Data'!K8</f>
        <v>32967237</v>
      </c>
    </row>
    <row r="8" spans="1:30" x14ac:dyDescent="0.3">
      <c r="B8" s="16" t="str">
        <f>'Raw Data'!A9</f>
        <v>Net Margin %</v>
      </c>
      <c r="C8" s="18">
        <f>'Raw Data'!F9</f>
        <v>15</v>
      </c>
      <c r="E8" s="16" t="str">
        <f t="shared" si="0"/>
        <v>Net Margin %</v>
      </c>
      <c r="F8" s="17">
        <f>'Raw Data'!K9</f>
        <v>32.22</v>
      </c>
    </row>
    <row r="9" spans="1:30" x14ac:dyDescent="0.3">
      <c r="B9" s="16" t="str">
        <f>'Raw Data'!A10</f>
        <v>ROE</v>
      </c>
      <c r="C9" s="18">
        <f>'Raw Data'!F10</f>
        <v>23.93</v>
      </c>
      <c r="E9" s="16" t="str">
        <f t="shared" si="0"/>
        <v>ROE</v>
      </c>
      <c r="F9" s="17">
        <f>'Raw Data'!K10</f>
        <v>15.77</v>
      </c>
    </row>
    <row r="10" spans="1:30" x14ac:dyDescent="0.3">
      <c r="B10" s="16" t="str">
        <f>'Raw Data'!A11</f>
        <v>Total Assets</v>
      </c>
      <c r="C10" s="18">
        <f>'Raw Data'!F11</f>
        <v>71999996</v>
      </c>
      <c r="E10" s="16" t="str">
        <f t="shared" si="0"/>
        <v>Total Assets</v>
      </c>
      <c r="F10" s="17">
        <f>'Raw Data'!K11</f>
        <v>564209360</v>
      </c>
    </row>
    <row r="11" spans="1:30" x14ac:dyDescent="0.3">
      <c r="B11" s="16" t="str">
        <f>'Raw Data'!A12</f>
        <v>Dividend per share</v>
      </c>
      <c r="C11" s="18">
        <f>'Raw Data'!F12</f>
        <v>2000</v>
      </c>
      <c r="E11" s="16" t="str">
        <f t="shared" si="0"/>
        <v>Dividend per share</v>
      </c>
      <c r="F11" s="17">
        <f>'Raw Data'!K12</f>
        <v>0</v>
      </c>
    </row>
    <row r="12" spans="1:30" x14ac:dyDescent="0.3">
      <c r="B12" s="16" t="str">
        <f>'Raw Data'!A13</f>
        <v>Dividend yield %</v>
      </c>
      <c r="C12" s="19">
        <f>'Raw Data'!F13</f>
        <v>1.8867924528301886E-2</v>
      </c>
      <c r="E12" s="16" t="str">
        <f t="shared" si="0"/>
        <v>Dividend yield %</v>
      </c>
      <c r="F12" s="20">
        <f>'Raw Data'!K13</f>
        <v>0</v>
      </c>
    </row>
    <row r="14" spans="1:30" x14ac:dyDescent="0.3">
      <c r="B14" s="23" t="s">
        <v>20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</row>
    <row r="15" spans="1:30" x14ac:dyDescent="0.3">
      <c r="B15" s="23" t="s">
        <v>21</v>
      </c>
      <c r="C15" s="23"/>
      <c r="D15" s="23"/>
      <c r="E15" s="23"/>
      <c r="F15" s="32" t="s">
        <v>22</v>
      </c>
      <c r="G15" s="32"/>
      <c r="H15" s="32"/>
      <c r="I15" s="26"/>
      <c r="J15" s="23" t="s">
        <v>23</v>
      </c>
      <c r="K15" s="23"/>
      <c r="L15" s="23"/>
      <c r="M15" s="23"/>
      <c r="N15" s="23"/>
      <c r="O15" s="23"/>
      <c r="P15" s="23"/>
      <c r="R15" s="23" t="s">
        <v>24</v>
      </c>
      <c r="S15" s="23"/>
      <c r="T15" s="23"/>
      <c r="V15" s="23" t="s">
        <v>25</v>
      </c>
      <c r="W15" s="23"/>
      <c r="X15" s="23"/>
      <c r="Z15" s="23" t="s">
        <v>26</v>
      </c>
      <c r="AA15" s="23"/>
      <c r="AB15" s="23"/>
      <c r="AC15" s="23"/>
    </row>
    <row r="16" spans="1:30" x14ac:dyDescent="0.3">
      <c r="B16" s="27"/>
      <c r="C16" s="27"/>
      <c r="D16" s="27"/>
      <c r="E16" s="27"/>
      <c r="F16" s="28"/>
      <c r="G16" s="28"/>
      <c r="H16" s="28"/>
      <c r="I16" s="29"/>
      <c r="J16" s="27"/>
      <c r="K16" s="27"/>
      <c r="L16" s="27"/>
      <c r="M16" s="27"/>
      <c r="N16" s="27"/>
      <c r="O16" s="27"/>
      <c r="P16" s="27"/>
    </row>
    <row r="17" spans="2:28" x14ac:dyDescent="0.3">
      <c r="B17" s="16" t="s">
        <v>13</v>
      </c>
      <c r="C17" s="16" t="s">
        <v>9</v>
      </c>
      <c r="D17" s="16" t="s">
        <v>10</v>
      </c>
      <c r="F17" s="16" t="s">
        <v>13</v>
      </c>
      <c r="G17" s="16" t="s">
        <v>9</v>
      </c>
      <c r="H17" s="16" t="s">
        <v>10</v>
      </c>
      <c r="J17" s="16" t="s">
        <v>13</v>
      </c>
      <c r="K17" s="16" t="s">
        <v>9</v>
      </c>
      <c r="L17" s="16" t="s">
        <v>10</v>
      </c>
      <c r="N17" s="16" t="s">
        <v>13</v>
      </c>
      <c r="O17" s="16" t="s">
        <v>9</v>
      </c>
      <c r="P17" s="16" t="s">
        <v>10</v>
      </c>
      <c r="R17" s="16" t="s">
        <v>13</v>
      </c>
      <c r="S17" s="16" t="s">
        <v>9</v>
      </c>
      <c r="T17" s="16" t="s">
        <v>10</v>
      </c>
      <c r="V17" s="16" t="s">
        <v>13</v>
      </c>
      <c r="W17" s="16" t="s">
        <v>9</v>
      </c>
      <c r="X17" s="16" t="s">
        <v>10</v>
      </c>
      <c r="Z17" s="16" t="s">
        <v>13</v>
      </c>
      <c r="AA17" s="16" t="s">
        <v>9</v>
      </c>
      <c r="AB17" s="16" t="s">
        <v>10</v>
      </c>
    </row>
    <row r="18" spans="2:28" x14ac:dyDescent="0.3">
      <c r="B18" s="14">
        <f>'Raw Data'!A17</f>
        <v>2020</v>
      </c>
      <c r="C18" s="15">
        <f>'Raw Data'!B$5</f>
        <v>4744.08</v>
      </c>
      <c r="D18" s="15">
        <f>'Raw Data'!G5</f>
        <v>8314.69</v>
      </c>
      <c r="F18" s="14">
        <v>2020</v>
      </c>
      <c r="G18" s="14">
        <f>'Raw Data'!B6</f>
        <v>12.44</v>
      </c>
      <c r="H18" s="14">
        <f>'Raw Data'!G6</f>
        <v>10.77</v>
      </c>
      <c r="J18" s="14">
        <v>2020</v>
      </c>
      <c r="K18" s="17">
        <f>'Raw Data'!B8</f>
        <v>5190654</v>
      </c>
      <c r="L18" s="17">
        <f>'Raw Data'!G8</f>
        <v>25936077</v>
      </c>
      <c r="N18" s="14">
        <v>2020</v>
      </c>
      <c r="O18" s="17">
        <f>'Raw Data'!B7</f>
        <v>29830401</v>
      </c>
      <c r="P18" s="17">
        <f>'Raw Data'!G7</f>
        <v>71546737</v>
      </c>
      <c r="R18" s="14">
        <v>2020</v>
      </c>
      <c r="S18" s="25">
        <f>'Raw Data'!B9</f>
        <v>14.83</v>
      </c>
      <c r="T18" s="25">
        <f>'Raw Data'!G9</f>
        <v>36.25</v>
      </c>
      <c r="V18" s="14">
        <v>2020</v>
      </c>
      <c r="W18" s="25">
        <f>'Raw Data'!B10</f>
        <v>19.989999999999998</v>
      </c>
      <c r="X18" s="25">
        <f>'Raw Data'!G10</f>
        <v>35.56</v>
      </c>
      <c r="Z18" s="14">
        <v>2020</v>
      </c>
      <c r="AA18" s="30">
        <f>'Raw Data'!D17</f>
        <v>3.3613445378151259E-2</v>
      </c>
      <c r="AB18" s="30">
        <f>'Raw Data'!G17</f>
        <v>1.8987341772151899E-2</v>
      </c>
    </row>
    <row r="19" spans="2:28" x14ac:dyDescent="0.3">
      <c r="B19" s="14">
        <f>'Raw Data'!A18</f>
        <v>2021</v>
      </c>
      <c r="C19" s="15">
        <f>'Raw Data'!C5</f>
        <v>5065.04</v>
      </c>
      <c r="D19" s="15">
        <f>'Raw Data'!H5</f>
        <v>10788.64</v>
      </c>
      <c r="F19" s="14">
        <v>2021</v>
      </c>
      <c r="G19" s="14">
        <f>'Raw Data'!C6</f>
        <v>18.36</v>
      </c>
      <c r="H19" s="14">
        <f>'Raw Data'!H6</f>
        <v>7.6</v>
      </c>
      <c r="J19" s="14">
        <v>2021</v>
      </c>
      <c r="K19" s="17">
        <f>'Raw Data'!C8</f>
        <v>6228494</v>
      </c>
      <c r="L19" s="17">
        <f>'Raw Data'!H8</f>
        <v>48459564</v>
      </c>
      <c r="N19" s="14">
        <v>2021</v>
      </c>
      <c r="O19" s="17">
        <f>'Raw Data'!C7</f>
        <v>35657263</v>
      </c>
      <c r="P19" s="17">
        <f>'Raw Data'!H7</f>
        <v>84985606</v>
      </c>
      <c r="R19" s="14">
        <v>2021</v>
      </c>
      <c r="S19" s="25">
        <f>'Raw Data'!C9</f>
        <v>15</v>
      </c>
      <c r="T19" s="25">
        <f>'Raw Data'!H9</f>
        <v>57.02</v>
      </c>
      <c r="V19" s="14">
        <v>2021</v>
      </c>
      <c r="W19" s="25">
        <f>'Raw Data'!C10</f>
        <v>21.67</v>
      </c>
      <c r="X19" s="25">
        <f>'Raw Data'!H10</f>
        <v>35.21</v>
      </c>
      <c r="Z19" s="14">
        <v>2021</v>
      </c>
      <c r="AA19" s="30">
        <f>'Raw Data'!D18</f>
        <v>2.0964360587002098E-2</v>
      </c>
      <c r="AB19" s="30">
        <f>'Raw Data'!G18</f>
        <v>0</v>
      </c>
    </row>
    <row r="20" spans="2:28" x14ac:dyDescent="0.3">
      <c r="B20" s="14">
        <f>'Raw Data'!A19</f>
        <v>2022</v>
      </c>
      <c r="C20" s="15">
        <f>'Raw Data'!D5</f>
        <v>5251.94</v>
      </c>
      <c r="D20" s="15">
        <f>'Raw Data'!I5</f>
        <v>6621.14</v>
      </c>
      <c r="F20" s="14">
        <v>2022</v>
      </c>
      <c r="G20" s="14">
        <f>'Raw Data'!D6</f>
        <v>14.64</v>
      </c>
      <c r="H20" s="14">
        <f>'Raw Data'!I6</f>
        <v>7.25</v>
      </c>
      <c r="J20" s="14">
        <v>2022</v>
      </c>
      <c r="K20" s="17">
        <f>'Raw Data'!D8</f>
        <v>7589290</v>
      </c>
      <c r="L20" s="17">
        <f>'Raw Data'!I8</f>
        <v>30696327</v>
      </c>
      <c r="N20" s="14">
        <v>2022</v>
      </c>
      <c r="O20" s="17">
        <f>'Raw Data'!D7</f>
        <v>44009528</v>
      </c>
      <c r="P20" s="17">
        <f>'Raw Data'!I7</f>
        <v>62392603</v>
      </c>
      <c r="R20" s="14">
        <v>2022</v>
      </c>
      <c r="S20" s="25">
        <f>'Raw Data'!D9</f>
        <v>14.75</v>
      </c>
      <c r="T20" s="25">
        <f>'Raw Data'!I9</f>
        <v>49.2</v>
      </c>
      <c r="V20" s="14">
        <v>2022</v>
      </c>
      <c r="W20" s="25">
        <f>'Raw Data'!D10</f>
        <v>22.71</v>
      </c>
      <c r="X20" s="25">
        <f>'Raw Data'!I10</f>
        <v>20.6</v>
      </c>
      <c r="Z20" s="14">
        <v>2022</v>
      </c>
      <c r="AA20" s="30">
        <f>'Raw Data'!D19</f>
        <v>2.2988505747126436E-2</v>
      </c>
      <c r="AB20" s="30">
        <f>'Raw Data'!G19</f>
        <v>0</v>
      </c>
    </row>
    <row r="21" spans="2:28" x14ac:dyDescent="0.3">
      <c r="B21" s="14">
        <f>'Raw Data'!A20</f>
        <v>2023</v>
      </c>
      <c r="C21" s="15">
        <f>'Raw Data'!E5</f>
        <v>5471.26</v>
      </c>
      <c r="D21" s="15">
        <f>'Raw Data'!J5</f>
        <v>7663.89</v>
      </c>
      <c r="F21" s="14">
        <v>2023</v>
      </c>
      <c r="G21" s="14">
        <f>'Raw Data'!E6</f>
        <v>17.559999999999999</v>
      </c>
      <c r="H21" s="14">
        <f>'Raw Data'!J6</f>
        <v>5.64</v>
      </c>
      <c r="J21" s="14">
        <v>2023</v>
      </c>
      <c r="K21" s="17">
        <f>'Raw Data'!E8</f>
        <v>9111746</v>
      </c>
      <c r="L21" s="17">
        <f>'Raw Data'!J8</f>
        <v>35706600</v>
      </c>
      <c r="N21" s="14">
        <v>2023</v>
      </c>
      <c r="O21" s="17">
        <f>'Raw Data'!E7</f>
        <v>52617901</v>
      </c>
      <c r="P21" s="17">
        <f>'Raw Data'!J7</f>
        <v>103556722</v>
      </c>
      <c r="R21" s="14">
        <v>2023</v>
      </c>
      <c r="S21" s="25">
        <f>'Raw Data'!E9</f>
        <v>14.8</v>
      </c>
      <c r="T21" s="25">
        <f>'Raw Data'!J9</f>
        <v>34.479999999999997</v>
      </c>
      <c r="V21" s="14">
        <v>2023</v>
      </c>
      <c r="W21" s="25">
        <f>'Raw Data'!E10</f>
        <v>23.39</v>
      </c>
      <c r="X21" s="25">
        <f>'Raw Data'!J10</f>
        <v>20.149999999999999</v>
      </c>
      <c r="Z21" s="14">
        <v>2023</v>
      </c>
      <c r="AA21" s="30">
        <f>'Raw Data'!D20</f>
        <v>2.1276595744680851E-2</v>
      </c>
      <c r="AB21" s="30">
        <f>'Raw Data'!G20</f>
        <v>4.1666666666666664E-2</v>
      </c>
    </row>
    <row r="22" spans="2:28" x14ac:dyDescent="0.3">
      <c r="B22" s="14">
        <f>'Raw Data'!A21</f>
        <v>2024</v>
      </c>
      <c r="C22" s="15">
        <f>'Raw Data'!F5</f>
        <v>5703.67</v>
      </c>
      <c r="D22" s="15">
        <f>'Raw Data'!K5</f>
        <v>7344.96</v>
      </c>
      <c r="F22" s="14">
        <v>2024</v>
      </c>
      <c r="G22" s="14">
        <f>'Raw Data'!F6</f>
        <v>26.74</v>
      </c>
      <c r="H22" s="14">
        <f>'Raw Data'!K6</f>
        <v>5.45</v>
      </c>
      <c r="J22" s="14">
        <v>2024</v>
      </c>
      <c r="K22" s="17">
        <f>'Raw Data'!F8</f>
        <v>11025081</v>
      </c>
      <c r="L22" s="17">
        <f>'Raw Data'!K8</f>
        <v>32967237</v>
      </c>
      <c r="N22" s="14">
        <v>2024</v>
      </c>
      <c r="O22" s="17">
        <f>'Raw Data'!F7</f>
        <v>62848794</v>
      </c>
      <c r="P22" s="17">
        <f>'Raw Data'!K7</f>
        <v>102323186</v>
      </c>
      <c r="R22" s="14">
        <v>2024</v>
      </c>
      <c r="S22" s="25">
        <f>'Raw Data'!F9</f>
        <v>15</v>
      </c>
      <c r="T22" s="25">
        <f>'Raw Data'!K9</f>
        <v>32.22</v>
      </c>
      <c r="V22" s="14">
        <v>2024</v>
      </c>
      <c r="W22" s="25">
        <f>'Raw Data'!F10</f>
        <v>23.93</v>
      </c>
      <c r="X22" s="25">
        <f>'Raw Data'!K10</f>
        <v>15.77</v>
      </c>
      <c r="Z22" s="14">
        <v>2024</v>
      </c>
      <c r="AA22" s="30">
        <f>'Raw Data'!D21</f>
        <v>1.8867924528301886E-2</v>
      </c>
      <c r="AB22" s="30">
        <f>'Raw Data'!G21</f>
        <v>0</v>
      </c>
    </row>
  </sheetData>
  <mergeCells count="10">
    <mergeCell ref="V15:X15"/>
    <mergeCell ref="B14:AD14"/>
    <mergeCell ref="Z15:AC15"/>
    <mergeCell ref="B15:E15"/>
    <mergeCell ref="B3:C3"/>
    <mergeCell ref="E3:F3"/>
    <mergeCell ref="B2:F2"/>
    <mergeCell ref="F15:H15"/>
    <mergeCell ref="J15:P15"/>
    <mergeCell ref="R15:T1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7459-013B-4A95-AC70-8D521BA5F7D7}">
  <dimension ref="B2:K13"/>
  <sheetViews>
    <sheetView topLeftCell="A16" workbookViewId="0">
      <selection activeCell="J16" sqref="J16"/>
    </sheetView>
  </sheetViews>
  <sheetFormatPr defaultRowHeight="14" x14ac:dyDescent="0.3"/>
  <cols>
    <col min="1" max="16384" width="8.7265625" style="13"/>
  </cols>
  <sheetData>
    <row r="2" spans="2:11" x14ac:dyDescent="0.3">
      <c r="B2" s="31" t="s">
        <v>27</v>
      </c>
      <c r="C2" s="31"/>
      <c r="D2" s="31"/>
      <c r="E2" s="31"/>
      <c r="F2" s="31"/>
      <c r="G2" s="31"/>
      <c r="H2" s="31"/>
      <c r="I2" s="31"/>
      <c r="J2" s="31"/>
      <c r="K2" s="31"/>
    </row>
    <row r="3" spans="2:11" ht="14" customHeight="1" x14ac:dyDescent="0.3">
      <c r="B3" s="33" t="s">
        <v>29</v>
      </c>
      <c r="C3" s="33"/>
      <c r="D3" s="33"/>
      <c r="E3" s="33"/>
      <c r="F3" s="33"/>
      <c r="G3" s="33"/>
      <c r="H3" s="33"/>
      <c r="I3" s="33"/>
      <c r="J3" s="33"/>
      <c r="K3" s="33"/>
    </row>
    <row r="4" spans="2:11" x14ac:dyDescent="0.3">
      <c r="B4" s="33"/>
      <c r="C4" s="33"/>
      <c r="D4" s="33"/>
      <c r="E4" s="33"/>
      <c r="F4" s="33"/>
      <c r="G4" s="33"/>
      <c r="H4" s="33"/>
      <c r="I4" s="33"/>
      <c r="J4" s="33"/>
      <c r="K4" s="33"/>
    </row>
    <row r="5" spans="2:11" x14ac:dyDescent="0.3">
      <c r="B5" s="33"/>
      <c r="C5" s="33"/>
      <c r="D5" s="33"/>
      <c r="E5" s="33"/>
      <c r="F5" s="33"/>
      <c r="G5" s="33"/>
      <c r="H5" s="33"/>
      <c r="I5" s="33"/>
      <c r="J5" s="33"/>
      <c r="K5" s="33"/>
    </row>
    <row r="6" spans="2:11" x14ac:dyDescent="0.3">
      <c r="B6" s="33"/>
      <c r="C6" s="33"/>
      <c r="D6" s="33"/>
      <c r="E6" s="33"/>
      <c r="F6" s="33"/>
      <c r="G6" s="33"/>
      <c r="H6" s="33"/>
      <c r="I6" s="33"/>
      <c r="J6" s="33"/>
      <c r="K6" s="33"/>
    </row>
    <row r="7" spans="2:11" x14ac:dyDescent="0.3">
      <c r="B7" s="33"/>
      <c r="C7" s="33"/>
      <c r="D7" s="33"/>
      <c r="E7" s="33"/>
      <c r="F7" s="33"/>
      <c r="G7" s="33"/>
      <c r="H7" s="33"/>
      <c r="I7" s="33"/>
      <c r="J7" s="33"/>
      <c r="K7" s="33"/>
    </row>
    <row r="8" spans="2:11" x14ac:dyDescent="0.3">
      <c r="B8" s="33"/>
      <c r="C8" s="33"/>
      <c r="D8" s="33"/>
      <c r="E8" s="33"/>
      <c r="F8" s="33"/>
      <c r="G8" s="33"/>
      <c r="H8" s="33"/>
      <c r="I8" s="33"/>
      <c r="J8" s="33"/>
      <c r="K8" s="33"/>
    </row>
    <row r="9" spans="2:11" x14ac:dyDescent="0.3">
      <c r="B9" s="34"/>
      <c r="C9" s="34"/>
      <c r="D9" s="34"/>
      <c r="E9" s="34"/>
      <c r="F9" s="34"/>
      <c r="G9" s="34"/>
      <c r="H9" s="34"/>
      <c r="I9" s="34"/>
      <c r="J9" s="34"/>
      <c r="K9" s="34"/>
    </row>
    <row r="10" spans="2:11" x14ac:dyDescent="0.3">
      <c r="B10" s="33" t="s">
        <v>28</v>
      </c>
      <c r="C10" s="33"/>
      <c r="D10" s="33"/>
      <c r="E10" s="33"/>
      <c r="F10" s="33"/>
      <c r="G10" s="33"/>
      <c r="H10" s="33"/>
      <c r="I10" s="33"/>
      <c r="J10" s="33"/>
      <c r="K10" s="33"/>
    </row>
    <row r="11" spans="2:11" x14ac:dyDescent="0.3">
      <c r="B11" s="33"/>
      <c r="C11" s="33"/>
      <c r="D11" s="33"/>
      <c r="E11" s="33"/>
      <c r="F11" s="33"/>
      <c r="G11" s="33"/>
      <c r="H11" s="33"/>
      <c r="I11" s="33"/>
      <c r="J11" s="33"/>
      <c r="K11" s="33"/>
    </row>
    <row r="12" spans="2:11" x14ac:dyDescent="0.3">
      <c r="B12" s="34"/>
      <c r="C12" s="34"/>
      <c r="D12" s="34"/>
      <c r="E12" s="34"/>
      <c r="F12" s="34"/>
      <c r="G12" s="34"/>
      <c r="H12" s="34"/>
      <c r="I12" s="34"/>
      <c r="J12" s="34"/>
      <c r="K12" s="34"/>
    </row>
    <row r="13" spans="2:11" x14ac:dyDescent="0.3">
      <c r="B13" s="34"/>
      <c r="C13" s="34"/>
      <c r="D13" s="34"/>
      <c r="E13" s="34"/>
      <c r="F13" s="34"/>
      <c r="G13" s="34"/>
      <c r="H13" s="34"/>
      <c r="I13" s="34"/>
      <c r="J13" s="34"/>
      <c r="K13" s="34"/>
    </row>
  </sheetData>
  <mergeCells count="3">
    <mergeCell ref="B10:K11"/>
    <mergeCell ref="B2:K2"/>
    <mergeCell ref="B3:K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Raw Data</vt:lpstr>
      <vt:lpstr>Dashboard</vt:lpstr>
      <vt:lpstr>Summary</vt:lpstr>
      <vt:lpstr>Dashboard!Print_Area</vt:lpstr>
      <vt:lpstr>'Raw Data'!Print_Area</vt:lpstr>
      <vt:lpstr>Summary!Print_Area</vt:lpstr>
      <vt:lpstr>Stock_overview_panel_for_year_2024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saung hlaing</dc:creator>
  <cp:lastModifiedBy>saung hlaing</cp:lastModifiedBy>
  <cp:lastPrinted>2025-07-23T05:34:48Z</cp:lastPrinted>
  <dcterms:created xsi:type="dcterms:W3CDTF">2025-07-19T07:24:11Z</dcterms:created>
  <dcterms:modified xsi:type="dcterms:W3CDTF">2025-07-24T06:19:34Z</dcterms:modified>
</cp:coreProperties>
</file>