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TVEDANT04\Documents\Saurabh\Excel\Lecture2\"/>
    </mc:Choice>
  </mc:AlternateContent>
  <xr:revisionPtr revIDLastSave="0" documentId="13_ncr:1_{28C4D708-F7FE-4F2F-AEEF-F993ED314904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MathFunctions" sheetId="1" r:id="rId1"/>
    <sheet name="Sheet1" sheetId="2" state="hidden" r:id="rId2"/>
  </sheets>
  <definedNames>
    <definedName name="_xlnm._FilterDatabase" localSheetId="0" hidden="1">MathFunctions!$A$1:$H$16</definedName>
    <definedName name="Flower">Sheet1!$G$5:$G$10</definedName>
    <definedName name="Fruits">Sheet1!$F$5:$F$8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16" i="1"/>
  <c r="J13" i="1"/>
  <c r="J10" i="1"/>
  <c r="J3" i="1"/>
  <c r="J6" i="1"/>
  <c r="H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T4" i="2"/>
</calcChain>
</file>

<file path=xl/sharedStrings.xml><?xml version="1.0" encoding="utf-8"?>
<sst xmlns="http://schemas.openxmlformats.org/spreadsheetml/2006/main" count="129" uniqueCount="68">
  <si>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</si>
  <si>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</si>
  <si>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</si>
  <si>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</si>
  <si>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</si>
  <si>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</si>
  <si>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</si>
  <si>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</si>
  <si>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</si>
  <si>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</si>
  <si>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C</t>
  </si>
  <si>
    <t>Employee Code</t>
  </si>
  <si>
    <t>Select --&gt;</t>
  </si>
  <si>
    <t>DOJ</t>
  </si>
  <si>
    <t>D</t>
  </si>
  <si>
    <t>Vintage(Year)</t>
  </si>
  <si>
    <t>Gender</t>
  </si>
  <si>
    <t>Department</t>
  </si>
  <si>
    <t>No. of Hours</t>
  </si>
  <si>
    <t>E</t>
  </si>
  <si>
    <t>E1</t>
  </si>
  <si>
    <t>Pay per Hours</t>
  </si>
  <si>
    <t>Total Payout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</si>
  <si>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</si>
  <si>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</si>
  <si>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</si>
  <si>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</si>
  <si>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</si>
  <si>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</si>
  <si>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</si>
  <si>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</si>
  <si>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</si>
  <si>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A001</t>
  </si>
  <si>
    <t>K</t>
  </si>
  <si>
    <t>L</t>
  </si>
  <si>
    <t>W</t>
  </si>
  <si>
    <t>W1</t>
  </si>
  <si>
    <t>M</t>
  </si>
  <si>
    <t>W2</t>
  </si>
  <si>
    <t>O</t>
  </si>
  <si>
    <t>P</t>
  </si>
  <si>
    <t>Male</t>
  </si>
  <si>
    <t>Admin</t>
  </si>
  <si>
    <t>Calculate Total Payout of Male Employee</t>
  </si>
  <si>
    <t>A002</t>
  </si>
  <si>
    <t>Female</t>
  </si>
  <si>
    <t>Sales</t>
  </si>
  <si>
    <t>A003</t>
  </si>
  <si>
    <t>Support</t>
  </si>
  <si>
    <t>A004</t>
  </si>
  <si>
    <t>HR</t>
  </si>
  <si>
    <t>Calculate Total Payout of Male of department Support</t>
  </si>
  <si>
    <t>A005</t>
  </si>
  <si>
    <t>A006</t>
  </si>
  <si>
    <t>A007</t>
  </si>
  <si>
    <t xml:space="preserve">Calculate Total Payout of Female, those working hours are more than 15 hours </t>
  </si>
  <si>
    <t>A008</t>
  </si>
  <si>
    <t>A009</t>
  </si>
  <si>
    <t>A010</t>
  </si>
  <si>
    <t>A011</t>
  </si>
  <si>
    <t>A012</t>
  </si>
  <si>
    <t>A013</t>
  </si>
  <si>
    <t>A014</t>
  </si>
  <si>
    <t>A015</t>
  </si>
  <si>
    <t>Calculate max payout of Male employees</t>
  </si>
  <si>
    <t>Calculate min payout of Male employees</t>
  </si>
  <si>
    <t>Calculate avg payout of Male employees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</si>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</sst>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15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8"/>
  <sheetViews>
    <sheetView tabSelected="1" topLeftCell="C1" workbookViewId="0">
      <selection activeCell="J19" sqref="J19:L19"/>
    </sheetView>
  </sheetViews>
  <sheetFormatPr defaultColWidth="12.59765625" defaultRowHeight="15" customHeight="1" x14ac:dyDescent="0.25"/>
  <cols>
    <col min="1" max="1" width="13.09765625" customWidth="1"/>
    <col min="2" max="2" width="9.09765625" customWidth="1"/>
    <col min="3" max="3" width="11.59765625" customWidth="1"/>
    <col min="4" max="4" width="8" customWidth="1"/>
    <col min="5" max="5" width="10.19921875" customWidth="1"/>
    <col min="6" max="6" width="10.5" customWidth="1"/>
    <col min="7" max="7" width="11.59765625" customWidth="1"/>
    <col min="8" max="8" width="16" customWidth="1"/>
    <col min="9" max="9" width="10.19921875" customWidth="1"/>
    <col min="10" max="11" width="16" customWidth="1"/>
    <col min="12" max="12" width="22.8984375" customWidth="1"/>
    <col min="13" max="13" width="16" customWidth="1"/>
    <col min="14" max="19" width="7.59765625" customWidth="1"/>
  </cols>
  <sheetData>
    <row r="1" spans="1:19" ht="14.4" x14ac:dyDescent="0.3">
      <c r="A1" s="4" t="s">
        <v>11</v>
      </c>
      <c r="B1" s="5" t="s">
        <v>13</v>
      </c>
      <c r="C1" s="4" t="s">
        <v>15</v>
      </c>
      <c r="D1" s="4" t="s">
        <v>16</v>
      </c>
      <c r="E1" s="4" t="s">
        <v>17</v>
      </c>
      <c r="F1" s="5" t="s">
        <v>18</v>
      </c>
      <c r="G1" s="4" t="s">
        <v>21</v>
      </c>
      <c r="H1" s="4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4" x14ac:dyDescent="0.3">
      <c r="A2" s="6" t="s">
        <v>32</v>
      </c>
      <c r="B2" s="7">
        <v>41072</v>
      </c>
      <c r="C2" s="8">
        <v>2.1546885694729636</v>
      </c>
      <c r="D2" s="6" t="s">
        <v>41</v>
      </c>
      <c r="E2" s="6" t="s">
        <v>42</v>
      </c>
      <c r="F2" s="9">
        <v>15.45</v>
      </c>
      <c r="G2" s="9">
        <v>45</v>
      </c>
      <c r="H2" s="6">
        <f>F2*G2</f>
        <v>695.25</v>
      </c>
      <c r="I2" s="2"/>
      <c r="J2" s="26" t="s">
        <v>43</v>
      </c>
      <c r="K2" s="15"/>
      <c r="L2" s="16"/>
      <c r="M2" s="2"/>
      <c r="N2" s="2"/>
      <c r="O2" s="2"/>
      <c r="P2" s="2"/>
      <c r="Q2" s="2"/>
      <c r="R2" s="2"/>
      <c r="S2" s="2"/>
    </row>
    <row r="3" spans="1:19" ht="14.4" x14ac:dyDescent="0.3">
      <c r="A3" s="6" t="s">
        <v>44</v>
      </c>
      <c r="B3" s="7">
        <v>41552</v>
      </c>
      <c r="C3" s="8">
        <v>0.84052019164955505</v>
      </c>
      <c r="D3" s="6" t="s">
        <v>45</v>
      </c>
      <c r="E3" s="6" t="s">
        <v>46</v>
      </c>
      <c r="F3" s="9">
        <v>13.75</v>
      </c>
      <c r="G3" s="9">
        <v>29</v>
      </c>
      <c r="H3" s="6">
        <f t="shared" ref="H3:H16" si="0">F3*G3</f>
        <v>398.75</v>
      </c>
      <c r="J3" s="11">
        <f>SUMIFS(H2:H16,D2:D16,"male")</f>
        <v>4546.16</v>
      </c>
      <c r="K3" s="12"/>
      <c r="L3" s="13"/>
      <c r="M3" s="2"/>
      <c r="N3" s="2"/>
      <c r="O3" s="2"/>
      <c r="P3" s="2"/>
      <c r="Q3" s="2"/>
      <c r="R3" s="2"/>
      <c r="S3" s="2"/>
    </row>
    <row r="4" spans="1:19" ht="14.4" x14ac:dyDescent="0.3">
      <c r="A4" s="6" t="s">
        <v>47</v>
      </c>
      <c r="B4" s="7">
        <v>40929</v>
      </c>
      <c r="C4" s="8">
        <v>2.5462012320328542</v>
      </c>
      <c r="D4" s="6" t="s">
        <v>45</v>
      </c>
      <c r="E4" s="6" t="s">
        <v>48</v>
      </c>
      <c r="F4" s="9">
        <v>14.6</v>
      </c>
      <c r="G4" s="9">
        <v>25</v>
      </c>
      <c r="H4" s="6">
        <f t="shared" si="0"/>
        <v>365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4" x14ac:dyDescent="0.3">
      <c r="A5" s="6" t="s">
        <v>49</v>
      </c>
      <c r="B5" s="7">
        <v>41203</v>
      </c>
      <c r="C5" s="8">
        <v>1.7960301163586585</v>
      </c>
      <c r="D5" s="6" t="s">
        <v>41</v>
      </c>
      <c r="E5" s="6" t="s">
        <v>50</v>
      </c>
      <c r="F5" s="9">
        <v>15.49</v>
      </c>
      <c r="G5" s="9">
        <v>25</v>
      </c>
      <c r="H5" s="6">
        <f t="shared" si="0"/>
        <v>387.25</v>
      </c>
      <c r="I5" s="2"/>
      <c r="J5" s="26" t="s">
        <v>51</v>
      </c>
      <c r="K5" s="15"/>
      <c r="L5" s="16"/>
      <c r="M5" s="2"/>
      <c r="N5" s="2"/>
      <c r="O5" s="2"/>
      <c r="P5" s="2"/>
      <c r="Q5" s="2"/>
      <c r="R5" s="2"/>
      <c r="S5" s="2"/>
    </row>
    <row r="6" spans="1:19" ht="14.4" x14ac:dyDescent="0.3">
      <c r="A6" s="6" t="s">
        <v>52</v>
      </c>
      <c r="B6" s="7">
        <v>41001</v>
      </c>
      <c r="C6" s="8">
        <v>2.3490759753593431</v>
      </c>
      <c r="D6" s="6" t="s">
        <v>41</v>
      </c>
      <c r="E6" s="6" t="s">
        <v>42</v>
      </c>
      <c r="F6" s="9">
        <v>12.33</v>
      </c>
      <c r="G6" s="9">
        <v>29</v>
      </c>
      <c r="H6" s="6">
        <f t="shared" si="0"/>
        <v>357.57</v>
      </c>
      <c r="I6" s="2"/>
      <c r="J6" s="11">
        <f>SUMIFS(H2:H16,D2:D16,"Male",E2:E16,"Support")</f>
        <v>1210.2800000000002</v>
      </c>
      <c r="K6" s="12"/>
      <c r="L6" s="13"/>
      <c r="M6" s="2"/>
      <c r="N6" s="2"/>
      <c r="O6" s="2"/>
      <c r="P6" s="2"/>
      <c r="Q6" s="2"/>
      <c r="R6" s="2"/>
      <c r="S6" s="2"/>
    </row>
    <row r="7" spans="1:19" ht="14.4" x14ac:dyDescent="0.3">
      <c r="A7" s="6" t="s">
        <v>53</v>
      </c>
      <c r="B7" s="7">
        <v>41123</v>
      </c>
      <c r="C7" s="8">
        <v>2.0150581793292264</v>
      </c>
      <c r="D7" s="6" t="s">
        <v>41</v>
      </c>
      <c r="E7" s="6" t="s">
        <v>46</v>
      </c>
      <c r="F7" s="9">
        <v>13.75</v>
      </c>
      <c r="G7" s="9">
        <v>30</v>
      </c>
      <c r="H7" s="6">
        <f t="shared" si="0"/>
        <v>412.5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4" x14ac:dyDescent="0.3">
      <c r="A8" s="6" t="s">
        <v>54</v>
      </c>
      <c r="B8" s="7">
        <v>41134</v>
      </c>
      <c r="C8" s="8">
        <v>1.9849418206707734</v>
      </c>
      <c r="D8" s="6" t="s">
        <v>45</v>
      </c>
      <c r="E8" s="6" t="s">
        <v>48</v>
      </c>
      <c r="F8" s="9">
        <v>13.54</v>
      </c>
      <c r="G8" s="9">
        <v>44</v>
      </c>
      <c r="H8" s="6">
        <f t="shared" si="0"/>
        <v>595.76</v>
      </c>
      <c r="I8" s="2"/>
      <c r="J8" s="20" t="s">
        <v>55</v>
      </c>
      <c r="K8" s="21"/>
      <c r="L8" s="22"/>
      <c r="M8" s="2"/>
      <c r="N8" s="2"/>
      <c r="O8" s="2"/>
      <c r="P8" s="2"/>
      <c r="Q8" s="2"/>
      <c r="R8" s="2"/>
      <c r="S8" s="2"/>
    </row>
    <row r="9" spans="1:19" ht="14.4" x14ac:dyDescent="0.3">
      <c r="A9" s="6" t="s">
        <v>56</v>
      </c>
      <c r="B9" s="7">
        <v>41166</v>
      </c>
      <c r="C9" s="8">
        <v>1.8973305954825461</v>
      </c>
      <c r="D9" s="6" t="s">
        <v>45</v>
      </c>
      <c r="E9" s="6" t="s">
        <v>50</v>
      </c>
      <c r="F9" s="9">
        <v>14.35</v>
      </c>
      <c r="G9" s="9">
        <v>31</v>
      </c>
      <c r="H9" s="6">
        <f t="shared" si="0"/>
        <v>444.84999999999997</v>
      </c>
      <c r="I9" s="2"/>
      <c r="J9" s="23"/>
      <c r="K9" s="24"/>
      <c r="L9" s="25"/>
      <c r="M9" s="2"/>
      <c r="N9" s="2"/>
      <c r="O9" s="2"/>
      <c r="P9" s="2"/>
      <c r="Q9" s="2"/>
      <c r="R9" s="2"/>
      <c r="S9" s="2"/>
    </row>
    <row r="10" spans="1:19" ht="14.4" x14ac:dyDescent="0.3">
      <c r="A10" s="6" t="s">
        <v>57</v>
      </c>
      <c r="B10" s="7">
        <v>41338</v>
      </c>
      <c r="C10" s="8">
        <v>1.4264202600958247</v>
      </c>
      <c r="D10" s="6" t="s">
        <v>41</v>
      </c>
      <c r="E10" s="6" t="s">
        <v>42</v>
      </c>
      <c r="F10" s="9">
        <v>12.7</v>
      </c>
      <c r="G10" s="9">
        <v>42</v>
      </c>
      <c r="H10" s="6">
        <f t="shared" si="0"/>
        <v>533.4</v>
      </c>
      <c r="I10" s="2"/>
      <c r="J10" s="11">
        <f>SUMIFS(H2:H16,D2:D16,"Female",F2:F16,"&gt;15")</f>
        <v>1066.77</v>
      </c>
      <c r="K10" s="12"/>
      <c r="L10" s="13"/>
      <c r="M10" s="2"/>
      <c r="N10" s="2"/>
      <c r="O10" s="2"/>
      <c r="P10" s="2"/>
      <c r="Q10" s="2"/>
      <c r="R10" s="2"/>
      <c r="S10" s="2"/>
    </row>
    <row r="11" spans="1:19" ht="14.4" x14ac:dyDescent="0.3">
      <c r="A11" s="6" t="s">
        <v>58</v>
      </c>
      <c r="B11" s="7">
        <v>41316</v>
      </c>
      <c r="C11" s="8">
        <v>1.4866529774127311</v>
      </c>
      <c r="D11" s="6" t="s">
        <v>41</v>
      </c>
      <c r="E11" s="6" t="s">
        <v>46</v>
      </c>
      <c r="F11" s="9">
        <v>14.26</v>
      </c>
      <c r="G11" s="9">
        <v>28</v>
      </c>
      <c r="H11" s="6">
        <f t="shared" si="0"/>
        <v>399.28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4.4" x14ac:dyDescent="0.3">
      <c r="A12" s="6" t="s">
        <v>59</v>
      </c>
      <c r="B12" s="7">
        <v>41093</v>
      </c>
      <c r="C12" s="8">
        <v>2.0971937029431897</v>
      </c>
      <c r="D12" s="6" t="s">
        <v>41</v>
      </c>
      <c r="E12" s="6" t="s">
        <v>48</v>
      </c>
      <c r="F12" s="9">
        <v>17.420000000000002</v>
      </c>
      <c r="G12" s="9">
        <v>40</v>
      </c>
      <c r="H12" s="6">
        <f t="shared" si="0"/>
        <v>696.80000000000007</v>
      </c>
      <c r="I12" s="2"/>
      <c r="J12" s="14" t="s">
        <v>64</v>
      </c>
      <c r="K12" s="15"/>
      <c r="L12" s="16"/>
      <c r="M12" s="2"/>
      <c r="N12" s="2"/>
      <c r="O12" s="2"/>
      <c r="P12" s="2"/>
      <c r="Q12" s="2"/>
      <c r="R12" s="2"/>
      <c r="S12" s="2"/>
    </row>
    <row r="13" spans="1:19" ht="14.4" x14ac:dyDescent="0.3">
      <c r="A13" s="6" t="s">
        <v>60</v>
      </c>
      <c r="B13" s="7">
        <v>41618</v>
      </c>
      <c r="C13" s="8">
        <v>0.65982203969883646</v>
      </c>
      <c r="D13" s="6" t="s">
        <v>45</v>
      </c>
      <c r="E13" s="6" t="s">
        <v>50</v>
      </c>
      <c r="F13" s="9">
        <v>17.43</v>
      </c>
      <c r="G13" s="9">
        <v>34</v>
      </c>
      <c r="H13" s="6">
        <f t="shared" si="0"/>
        <v>592.62</v>
      </c>
      <c r="I13" s="2"/>
      <c r="J13" s="11">
        <f>_xlfn.MAXIFS(H2:H16,D2:D16,"Male")</f>
        <v>696.80000000000007</v>
      </c>
      <c r="K13" s="12"/>
      <c r="L13" s="13"/>
      <c r="M13" s="2"/>
      <c r="N13" s="2"/>
      <c r="O13" s="2"/>
      <c r="P13" s="2"/>
      <c r="Q13" s="2"/>
      <c r="R13" s="2"/>
      <c r="S13" s="2"/>
    </row>
    <row r="14" spans="1:19" ht="14.4" x14ac:dyDescent="0.3">
      <c r="A14" s="6" t="s">
        <v>61</v>
      </c>
      <c r="B14" s="7">
        <v>41127</v>
      </c>
      <c r="C14" s="8">
        <v>2.0041067761806981</v>
      </c>
      <c r="D14" s="6" t="s">
        <v>45</v>
      </c>
      <c r="E14" s="6" t="s">
        <v>42</v>
      </c>
      <c r="F14" s="9">
        <v>16.350000000000001</v>
      </c>
      <c r="G14" s="9">
        <v>29</v>
      </c>
      <c r="H14" s="6">
        <f t="shared" si="0"/>
        <v>474.15000000000003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4.4" x14ac:dyDescent="0.3">
      <c r="A15" s="6" t="s">
        <v>62</v>
      </c>
      <c r="B15" s="7">
        <v>41102</v>
      </c>
      <c r="C15" s="8">
        <v>2.0725530458590007</v>
      </c>
      <c r="D15" s="6" t="s">
        <v>41</v>
      </c>
      <c r="E15" s="6" t="s">
        <v>46</v>
      </c>
      <c r="F15" s="9">
        <v>13.43</v>
      </c>
      <c r="G15" s="9">
        <v>41</v>
      </c>
      <c r="H15" s="6">
        <f t="shared" si="0"/>
        <v>550.63</v>
      </c>
      <c r="I15" s="2"/>
      <c r="J15" s="14" t="s">
        <v>65</v>
      </c>
      <c r="K15" s="15"/>
      <c r="L15" s="16"/>
      <c r="M15" s="2"/>
      <c r="N15" s="2"/>
      <c r="O15" s="2"/>
      <c r="P15" s="2"/>
      <c r="Q15" s="2"/>
      <c r="R15" s="2"/>
      <c r="S15" s="2"/>
    </row>
    <row r="16" spans="1:19" ht="14.4" x14ac:dyDescent="0.3">
      <c r="A16" s="6" t="s">
        <v>63</v>
      </c>
      <c r="B16" s="7">
        <v>40987</v>
      </c>
      <c r="C16" s="8">
        <v>2.3874058863791925</v>
      </c>
      <c r="D16" s="6" t="s">
        <v>41</v>
      </c>
      <c r="E16" s="6" t="s">
        <v>48</v>
      </c>
      <c r="F16" s="9">
        <v>15.56</v>
      </c>
      <c r="G16" s="9">
        <v>33</v>
      </c>
      <c r="H16" s="6">
        <f t="shared" si="0"/>
        <v>513.48</v>
      </c>
      <c r="I16" s="2"/>
      <c r="J16" s="11">
        <f>_xlfn.MINIFS(H2:H16,D2:D16,"Male")</f>
        <v>357.57</v>
      </c>
      <c r="K16" s="12"/>
      <c r="L16" s="13"/>
      <c r="M16" s="2"/>
      <c r="N16" s="2"/>
      <c r="O16" s="2"/>
      <c r="P16" s="2"/>
      <c r="Q16" s="2"/>
      <c r="R16" s="2"/>
      <c r="S16" s="2"/>
    </row>
    <row r="17" spans="1:19" ht="14.4" x14ac:dyDescent="0.3">
      <c r="A17" s="2"/>
      <c r="B17" s="2"/>
      <c r="C17" s="2"/>
      <c r="D17" s="2"/>
      <c r="E17" s="2"/>
      <c r="F17" s="2"/>
      <c r="G17" s="27" t="s">
        <v>67</v>
      </c>
      <c r="H17" s="2">
        <f>SUMIF(H2:H16,"&gt;"&amp;600)</f>
        <v>1392.0500000000002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4.4" x14ac:dyDescent="0.3">
      <c r="A18" s="2"/>
      <c r="B18" s="2"/>
      <c r="C18" s="2"/>
      <c r="D18" s="2"/>
      <c r="E18" s="2"/>
      <c r="F18" s="2"/>
      <c r="G18" s="2"/>
      <c r="H18" s="2"/>
      <c r="I18" s="10" t="s">
        <v>45</v>
      </c>
      <c r="J18" s="14" t="s">
        <v>66</v>
      </c>
      <c r="K18" s="15"/>
      <c r="L18" s="16"/>
      <c r="M18" s="2"/>
      <c r="N18" s="2"/>
      <c r="O18" s="2"/>
      <c r="P18" s="2"/>
      <c r="Q18" s="2"/>
      <c r="R18" s="2"/>
      <c r="S18" s="2"/>
    </row>
    <row r="19" spans="1:19" ht="15.75" customHeight="1" x14ac:dyDescent="0.3">
      <c r="A19" s="2"/>
      <c r="B19" s="2"/>
      <c r="C19" s="2"/>
      <c r="D19" s="2"/>
      <c r="E19" s="2"/>
      <c r="F19" s="2"/>
      <c r="G19" s="2"/>
      <c r="H19" s="2"/>
      <c r="I19" s="10" t="s">
        <v>41</v>
      </c>
      <c r="J19" s="17">
        <f>AVERAGEIFS(H2:H16,D2:D16,"Male")</f>
        <v>505.12888888888887</v>
      </c>
      <c r="K19" s="18"/>
      <c r="L19" s="19"/>
      <c r="M19" s="2"/>
      <c r="N19" s="2"/>
      <c r="O19" s="2"/>
      <c r="P19" s="2"/>
      <c r="Q19" s="2"/>
      <c r="R19" s="2"/>
      <c r="S19" s="2"/>
    </row>
    <row r="20" spans="1:19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</sheetData>
  <mergeCells count="12">
    <mergeCell ref="J8:L9"/>
    <mergeCell ref="J12:L12"/>
    <mergeCell ref="J13:L13"/>
    <mergeCell ref="J2:L2"/>
    <mergeCell ref="J3:L3"/>
    <mergeCell ref="J5:L5"/>
    <mergeCell ref="J6:L6"/>
    <mergeCell ref="J16:L16"/>
    <mergeCell ref="J15:L15"/>
    <mergeCell ref="J18:L18"/>
    <mergeCell ref="J19:L19"/>
    <mergeCell ref="J10:L10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V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" spans="6:22" ht="14.4" x14ac:dyDescent="0.3">
      <c r="M2" s="1" t="s">
        <v>0</v>
      </c>
      <c r="N2" s="1" t="s">
        <v>1</v>
      </c>
      <c r="O2" s="1" t="s">
        <v>2</v>
      </c>
    </row>
    <row r="3" spans="6:22" ht="14.4" x14ac:dyDescent="0.3">
      <c r="M3" s="1" t="s">
        <v>3</v>
      </c>
      <c r="N3" s="1" t="s">
        <v>4</v>
      </c>
      <c r="O3" s="1" t="s">
        <v>5</v>
      </c>
      <c r="T3" s="1" t="s">
        <v>0</v>
      </c>
      <c r="U3" s="1" t="s">
        <v>1</v>
      </c>
      <c r="V3" s="1" t="s">
        <v>2</v>
      </c>
    </row>
    <row r="4" spans="6:22" ht="14.4" x14ac:dyDescent="0.3">
      <c r="F4" s="3" t="s">
        <v>6</v>
      </c>
      <c r="G4" s="3" t="s">
        <v>7</v>
      </c>
      <c r="M4" s="1" t="s">
        <v>3</v>
      </c>
      <c r="N4" s="1" t="s">
        <v>8</v>
      </c>
      <c r="O4" s="1" t="s">
        <v>9</v>
      </c>
      <c r="Q4" s="1" t="s">
        <v>0</v>
      </c>
      <c r="R4" s="1" t="s">
        <v>3</v>
      </c>
      <c r="T4" s="1" t="str">
        <f>R4</f>
        <v>N</v>
      </c>
    </row>
    <row r="5" spans="6:22" ht="14.4" x14ac:dyDescent="0.3">
      <c r="F5" s="3" t="s">
        <v>5</v>
      </c>
      <c r="G5" s="3">
        <v>1</v>
      </c>
      <c r="M5" s="1" t="s">
        <v>3</v>
      </c>
      <c r="N5" s="1" t="s">
        <v>8</v>
      </c>
      <c r="O5" s="1" t="s">
        <v>10</v>
      </c>
      <c r="Q5" s="1" t="s">
        <v>1</v>
      </c>
      <c r="R5" s="1" t="s">
        <v>8</v>
      </c>
    </row>
    <row r="6" spans="6:22" ht="14.4" x14ac:dyDescent="0.3">
      <c r="F6" s="3" t="s">
        <v>9</v>
      </c>
      <c r="G6" s="3">
        <v>2</v>
      </c>
      <c r="I6" s="3" t="s">
        <v>12</v>
      </c>
      <c r="J6" s="3" t="s">
        <v>6</v>
      </c>
      <c r="M6" s="1" t="s">
        <v>3</v>
      </c>
      <c r="N6" s="1" t="s">
        <v>4</v>
      </c>
      <c r="O6" s="1" t="s">
        <v>14</v>
      </c>
      <c r="Q6" s="1" t="s">
        <v>2</v>
      </c>
    </row>
    <row r="7" spans="6:22" ht="14.4" x14ac:dyDescent="0.3">
      <c r="F7" s="3" t="s">
        <v>10</v>
      </c>
      <c r="G7" s="3">
        <v>3</v>
      </c>
      <c r="I7" s="3"/>
      <c r="J7" s="3">
        <v>6</v>
      </c>
      <c r="M7" s="1" t="s">
        <v>19</v>
      </c>
      <c r="N7" s="1" t="s">
        <v>20</v>
      </c>
      <c r="O7" s="1" t="s">
        <v>19</v>
      </c>
    </row>
    <row r="8" spans="6:22" ht="14.4" x14ac:dyDescent="0.3">
      <c r="F8" s="3" t="s">
        <v>14</v>
      </c>
      <c r="G8" s="3">
        <v>4</v>
      </c>
      <c r="I8" s="3"/>
      <c r="J8" s="3"/>
      <c r="M8" s="1" t="s">
        <v>19</v>
      </c>
      <c r="N8" s="1" t="s">
        <v>23</v>
      </c>
      <c r="O8" s="1" t="s">
        <v>24</v>
      </c>
    </row>
    <row r="9" spans="6:22" ht="14.4" x14ac:dyDescent="0.3">
      <c r="F9" s="3"/>
      <c r="G9" s="3">
        <v>5</v>
      </c>
      <c r="M9" s="1" t="s">
        <v>19</v>
      </c>
      <c r="N9" s="1" t="s">
        <v>23</v>
      </c>
      <c r="O9" s="1" t="s">
        <v>25</v>
      </c>
    </row>
    <row r="10" spans="6:22" ht="14.4" x14ac:dyDescent="0.3">
      <c r="F10" s="3"/>
      <c r="G10" s="3">
        <v>6</v>
      </c>
      <c r="M10" s="1" t="s">
        <v>19</v>
      </c>
      <c r="N10" s="1" t="s">
        <v>20</v>
      </c>
      <c r="O10" s="1" t="s">
        <v>26</v>
      </c>
    </row>
    <row r="11" spans="6:22" ht="14.4" x14ac:dyDescent="0.3">
      <c r="M11" s="1" t="s">
        <v>27</v>
      </c>
      <c r="N11" s="1" t="s">
        <v>28</v>
      </c>
      <c r="O11" s="1" t="s">
        <v>29</v>
      </c>
    </row>
    <row r="12" spans="6:22" ht="14.4" x14ac:dyDescent="0.3">
      <c r="M12" s="1" t="s">
        <v>27</v>
      </c>
      <c r="N12" s="1" t="s">
        <v>30</v>
      </c>
      <c r="O12" s="1" t="s">
        <v>31</v>
      </c>
    </row>
    <row r="13" spans="6:22" ht="14.4" x14ac:dyDescent="0.3">
      <c r="M13" s="1" t="s">
        <v>27</v>
      </c>
      <c r="N13" s="1" t="s">
        <v>30</v>
      </c>
      <c r="O13" s="1" t="s">
        <v>33</v>
      </c>
    </row>
    <row r="14" spans="6:22" ht="14.4" x14ac:dyDescent="0.3">
      <c r="M14" s="1" t="s">
        <v>27</v>
      </c>
      <c r="N14" s="1" t="s">
        <v>28</v>
      </c>
      <c r="O14" s="1" t="s">
        <v>34</v>
      </c>
    </row>
    <row r="15" spans="6:22" ht="14.4" x14ac:dyDescent="0.3">
      <c r="M15" s="1" t="s">
        <v>35</v>
      </c>
      <c r="N15" s="1" t="s">
        <v>36</v>
      </c>
      <c r="O15" s="1" t="s">
        <v>37</v>
      </c>
    </row>
    <row r="16" spans="6:22" ht="14.4" x14ac:dyDescent="0.3">
      <c r="M16" s="1" t="s">
        <v>35</v>
      </c>
      <c r="N16" s="1" t="s">
        <v>38</v>
      </c>
      <c r="O16" s="1" t="s">
        <v>3</v>
      </c>
    </row>
    <row r="17" spans="13:15" ht="14.4" x14ac:dyDescent="0.3">
      <c r="M17" s="1" t="s">
        <v>35</v>
      </c>
      <c r="N17" s="1" t="s">
        <v>38</v>
      </c>
      <c r="O17" s="1" t="s">
        <v>39</v>
      </c>
    </row>
    <row r="18" spans="13:15" ht="14.4" x14ac:dyDescent="0.3">
      <c r="M18" s="1" t="s">
        <v>35</v>
      </c>
      <c r="N18" s="1" t="s">
        <v>36</v>
      </c>
      <c r="O18" s="1" t="s">
        <v>40</v>
      </c>
    </row>
    <row r="21" spans="13:15" ht="15.75" customHeight="1" x14ac:dyDescent="0.25"/>
    <row r="22" spans="13:15" ht="15.75" customHeight="1" x14ac:dyDescent="0.25"/>
    <row r="23" spans="13:15" ht="15.75" customHeight="1" x14ac:dyDescent="0.25"/>
    <row r="24" spans="13:15" ht="15.75" customHeight="1" x14ac:dyDescent="0.25"/>
    <row r="25" spans="13:15" ht="15.75" customHeight="1" x14ac:dyDescent="0.25"/>
    <row r="26" spans="13:15" ht="15.75" customHeight="1" x14ac:dyDescent="0.25"/>
    <row r="27" spans="13:15" ht="15.75" customHeight="1" x14ac:dyDescent="0.25"/>
    <row r="28" spans="13:15" ht="15.75" customHeight="1" x14ac:dyDescent="0.25"/>
    <row r="29" spans="13:15" ht="15.75" customHeight="1" x14ac:dyDescent="0.25"/>
    <row r="30" spans="13:15" ht="15.75" customHeight="1" x14ac:dyDescent="0.25"/>
    <row r="31" spans="13:15" ht="15.75" customHeight="1" x14ac:dyDescent="0.25"/>
    <row r="32" spans="13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J7" xr:uid="{00000000-0002-0000-0100-000000000000}">
      <formula1>INDIRECT($J$6)</formula1>
    </dataValidation>
    <dataValidation type="list" allowBlank="1" showErrorMessage="1" sqref="J6" xr:uid="{00000000-0002-0000-0100-000001000000}">
      <formula1>$F$4:$G$4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MathFunctions</vt:lpstr>
      <vt:lpstr>Sheet1</vt:lpstr>
      <vt:lpstr>Flower</vt:lpstr>
      <vt:lpstr>Fruits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ITVEDANT04</cp:lastModifiedBy>
  <dcterms:created xsi:type="dcterms:W3CDTF">2023-03-15T12:48:11Z</dcterms:created>
  <dcterms:modified xsi:type="dcterms:W3CDTF">2025-04-07T04:24:20Z</dcterms:modified>
</cp:coreProperties>
</file>