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4007549\Documents\"/>
    </mc:Choice>
  </mc:AlternateContent>
  <xr:revisionPtr revIDLastSave="0" documentId="13_ncr:1_{2CFA06E5-E434-43C9-82CB-C34E43BFEBC0}" xr6:coauthVersionLast="47" xr6:coauthVersionMax="47" xr10:uidLastSave="{00000000-0000-0000-0000-000000000000}"/>
  <bookViews>
    <workbookView xWindow="-110" yWindow="-110" windowWidth="19420" windowHeight="10420" xr2:uid="{B7B7AFBA-7844-441E-A82C-3A1E003EC6A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2" l="1"/>
  <c r="G21" i="2"/>
  <c r="H20" i="2"/>
  <c r="F20" i="2"/>
  <c r="G20" i="2" s="1"/>
  <c r="H19" i="2"/>
  <c r="G19" i="2"/>
  <c r="F19" i="2"/>
  <c r="H18" i="2"/>
  <c r="F18" i="2"/>
  <c r="G18" i="2" s="1"/>
  <c r="H17" i="2"/>
  <c r="G17" i="2"/>
  <c r="F17" i="2"/>
  <c r="H16" i="2"/>
  <c r="F16" i="2"/>
  <c r="G16" i="2" s="1"/>
  <c r="H15" i="2"/>
  <c r="F15" i="2"/>
  <c r="G15" i="2" s="1"/>
  <c r="H26" i="2"/>
  <c r="H27" i="2"/>
  <c r="H28" i="2"/>
  <c r="H29" i="2"/>
  <c r="H30" i="2"/>
  <c r="H25" i="2"/>
  <c r="H31" i="2" s="1"/>
  <c r="G31" i="2"/>
  <c r="G26" i="2"/>
  <c r="G27" i="2"/>
  <c r="G28" i="2"/>
  <c r="G29" i="2"/>
  <c r="G30" i="2"/>
  <c r="G25" i="2"/>
  <c r="F26" i="2"/>
  <c r="F27" i="2"/>
  <c r="F28" i="2"/>
  <c r="F29" i="2"/>
  <c r="F30" i="2"/>
  <c r="F25" i="2"/>
  <c r="I32" i="1"/>
  <c r="I30" i="1"/>
  <c r="C28" i="1"/>
  <c r="C29" i="1" s="1"/>
  <c r="G30" i="1"/>
  <c r="G29" i="1"/>
  <c r="F29" i="1"/>
  <c r="C16" i="1"/>
  <c r="C7" i="1"/>
  <c r="C14" i="1"/>
  <c r="C9" i="1"/>
  <c r="C10" i="1" s="1"/>
  <c r="B22" i="1"/>
  <c r="B17" i="1"/>
  <c r="B16" i="1"/>
  <c r="B15" i="1"/>
  <c r="A13" i="1"/>
  <c r="K11" i="1"/>
  <c r="L11" i="1" s="1"/>
  <c r="J12" i="1"/>
  <c r="K12" i="1" l="1"/>
  <c r="J13" i="1"/>
</calcChain>
</file>

<file path=xl/sharedStrings.xml><?xml version="1.0" encoding="utf-8"?>
<sst xmlns="http://schemas.openxmlformats.org/spreadsheetml/2006/main" count="84" uniqueCount="73">
  <si>
    <t>11 latona street</t>
  </si>
  <si>
    <t>304m2</t>
  </si>
  <si>
    <t>Posstive</t>
  </si>
  <si>
    <t>Negative</t>
  </si>
  <si>
    <t>washroom</t>
  </si>
  <si>
    <t xml:space="preserve">Possitive </t>
  </si>
  <si>
    <t>land price more</t>
  </si>
  <si>
    <t>powder room &amp; laundary inside</t>
  </si>
  <si>
    <t>no slab</t>
  </si>
  <si>
    <t>small kitchen</t>
  </si>
  <si>
    <t>stairs</t>
  </si>
  <si>
    <t>56 days</t>
  </si>
  <si>
    <t>---</t>
  </si>
  <si>
    <t>Ceiling fan</t>
  </si>
  <si>
    <t>421k</t>
  </si>
  <si>
    <t>464k</t>
  </si>
  <si>
    <t>855K</t>
  </si>
  <si>
    <t>5k-10k</t>
  </si>
  <si>
    <t>Sydney motors data is missing</t>
  </si>
  <si>
    <t>2 Easements</t>
  </si>
  <si>
    <t>4 restrictions - J-K-L-M</t>
  </si>
  <si>
    <t>Coveland</t>
  </si>
  <si>
    <t>Call blacktown council to check if house is legal</t>
  </si>
  <si>
    <t>400$</t>
  </si>
  <si>
    <t>15K</t>
  </si>
  <si>
    <t>Building and Pest Report</t>
  </si>
  <si>
    <t xml:space="preserve">Draft Contract - </t>
  </si>
  <si>
    <t>Settlement 56days</t>
  </si>
  <si>
    <t xml:space="preserve">Sooner </t>
  </si>
  <si>
    <t>send photos</t>
  </si>
  <si>
    <t>solicitor details</t>
  </si>
  <si>
    <t xml:space="preserve">House drawing missing </t>
  </si>
  <si>
    <t>Its only layout and allotments &amp; Road maps</t>
  </si>
  <si>
    <t>fuse box information</t>
  </si>
  <si>
    <t>AC plan</t>
  </si>
  <si>
    <t>Electric and plumbing</t>
  </si>
  <si>
    <t>Fair Trading will verify Plumber Sewer Diagram</t>
  </si>
  <si>
    <t>Then uploaded to Sydney water</t>
  </si>
  <si>
    <t>CoC Compliance certificate submitted in Fair trading -&gt; confirm this with Plumber</t>
  </si>
  <si>
    <t>Inspector came, inspection done and CoC submitted; Sydney water will have Sydney water logo diagram.</t>
  </si>
  <si>
    <t>Back lawn</t>
  </si>
  <si>
    <t>solar panels</t>
  </si>
  <si>
    <t>Kitchen 2nd slab w wardrobes</t>
  </si>
  <si>
    <t>Title, Author, Weight, Cost, Sale Price</t>
  </si>
  <si>
    <t>The Children of Hürin, J. R. R. Tolkien, 4 lb, $8, $13</t>
  </si>
  <si>
    <t>The Time Traveler's Wife, Audrey Niffenegger, 3.5 lb, $7, $11</t>
  </si>
  <si>
    <t>The Dark River, John Twelve Hawks, 3 lb, $6, $9</t>
  </si>
  <si>
    <t>Slaughterhouse-Five, Kurt Vonnegut, 1 lb, $4, $5</t>
  </si>
  <si>
    <t>The Road, Cormac McCarthy, 2.5 lb, $5, $7</t>
  </si>
  <si>
    <t>Harry Potter and the Deathly Hallows, J. K. Rowling 5 lb, $9, $17</t>
  </si>
  <si>
    <t xml:space="preserve">Book Boxes </t>
  </si>
  <si>
    <t>Title</t>
  </si>
  <si>
    <t>Weight</t>
  </si>
  <si>
    <t>Cost</t>
  </si>
  <si>
    <t>Sale Price</t>
  </si>
  <si>
    <t>Number of Books per Box</t>
  </si>
  <si>
    <t>Profit per Book</t>
  </si>
  <si>
    <t>Total Profit</t>
  </si>
  <si>
    <t>Total Weight</t>
  </si>
  <si>
    <r>
      <t xml:space="preserve">Harry Potter, </t>
    </r>
    <r>
      <rPr>
        <sz val="10"/>
        <rFont val="Arial"/>
        <family val="2"/>
      </rPr>
      <t>JK Rowling</t>
    </r>
  </si>
  <si>
    <r>
      <t xml:space="preserve">The Lord of the Rings, </t>
    </r>
    <r>
      <rPr>
        <sz val="10"/>
        <rFont val="Arial"/>
        <family val="2"/>
      </rPr>
      <t>JRR Tolkien</t>
    </r>
  </si>
  <si>
    <r>
      <t xml:space="preserve">Chronicles of Narnia, </t>
    </r>
    <r>
      <rPr>
        <sz val="10"/>
        <rFont val="Arial"/>
        <family val="2"/>
      </rPr>
      <t>CS Lewis</t>
    </r>
  </si>
  <si>
    <r>
      <t xml:space="preserve">A Series of Unfortunate Events, </t>
    </r>
    <r>
      <rPr>
        <sz val="10"/>
        <rFont val="Arial"/>
        <family val="2"/>
      </rPr>
      <t>Lemony Snicket</t>
    </r>
  </si>
  <si>
    <r>
      <t xml:space="preserve">Charlie and the Chocolate Factory, </t>
    </r>
    <r>
      <rPr>
        <sz val="10"/>
        <rFont val="Arial"/>
        <family val="2"/>
      </rPr>
      <t>Roald Dahl</t>
    </r>
  </si>
  <si>
    <r>
      <t xml:space="preserve">A Wrinkle in Time, </t>
    </r>
    <r>
      <rPr>
        <sz val="10"/>
        <rFont val="Arial"/>
        <family val="2"/>
      </rPr>
      <t>Madeleine L'Engle</t>
    </r>
  </si>
  <si>
    <t>Total</t>
  </si>
  <si>
    <t>Harry Potter, J.K. Rowling</t>
  </si>
  <si>
    <t>The Children of Hürin, J.R.R. Tolkien</t>
  </si>
  <si>
    <t>The Time Traveler's Wife, A. Niffenegger</t>
  </si>
  <si>
    <t>The Dark River, J. Twelve Hawks</t>
  </si>
  <si>
    <t>The Road, C. McCarthy</t>
  </si>
  <si>
    <t>Slaughterhouse-Five, K. Vonnegut</t>
  </si>
  <si>
    <t>PDF -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</si>
</sst>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22222"/>
      <name val="Arial"/>
      <family val="2"/>
    </font>
    <font>
      <b/>
      <sz val="24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indexed="48"/>
      <name val="Arial"/>
      <family val="2"/>
    </font>
    <font>
      <sz val="10"/>
      <color indexed="10"/>
      <name val="Arial"/>
      <family val="2"/>
    </font>
    <font>
      <sz val="9.6"/>
      <color rgb="FF0D0D0D"/>
      <name val="Segoe UI"/>
      <family val="2"/>
    </font>
    <font>
      <sz val="9.6"/>
      <color rgb="FF0D0D0D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1"/>
    <xf numFmtId="14" fontId="0" fillId="0" borderId="0" xfId="0" applyNumberFormat="1"/>
    <xf numFmtId="15" fontId="0" fillId="0" borderId="0" xfId="0" applyNumberFormat="1"/>
    <xf numFmtId="0" fontId="3" fillId="0" borderId="0" xfId="0" applyFont="1"/>
    <xf numFmtId="0" fontId="5" fillId="3" borderId="7" xfId="0" applyFont="1" applyFill="1" applyBorder="1" applyAlignment="1">
      <alignment horizontal="center" vertical="top" wrapText="1"/>
    </xf>
    <xf numFmtId="0" fontId="5" fillId="3" borderId="8" xfId="0" applyFont="1" applyFill="1" applyBorder="1" applyAlignment="1">
      <alignment vertical="top" wrapText="1"/>
    </xf>
    <xf numFmtId="0" fontId="5" fillId="3" borderId="9" xfId="0" applyFont="1" applyFill="1" applyBorder="1" applyAlignment="1">
      <alignment vertical="top" wrapText="1"/>
    </xf>
    <xf numFmtId="0" fontId="5" fillId="3" borderId="10" xfId="0" applyFont="1" applyFill="1" applyBorder="1" applyAlignment="1">
      <alignment vertical="top" wrapText="1"/>
    </xf>
    <xf numFmtId="0" fontId="6" fillId="4" borderId="11" xfId="0" applyFont="1" applyFill="1" applyBorder="1" applyAlignment="1">
      <alignment horizontal="left"/>
    </xf>
    <xf numFmtId="0" fontId="8" fillId="4" borderId="12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left"/>
    </xf>
    <xf numFmtId="0" fontId="8" fillId="4" borderId="15" xfId="0" applyFont="1" applyFill="1" applyBorder="1" applyAlignment="1">
      <alignment horizontal="center"/>
    </xf>
    <xf numFmtId="0" fontId="8" fillId="4" borderId="16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left"/>
    </xf>
    <xf numFmtId="0" fontId="8" fillId="4" borderId="18" xfId="0" applyFont="1" applyFill="1" applyBorder="1" applyAlignment="1">
      <alignment horizontal="center"/>
    </xf>
    <xf numFmtId="0" fontId="8" fillId="4" borderId="19" xfId="0" applyFont="1" applyFill="1" applyBorder="1" applyAlignment="1">
      <alignment horizontal="center"/>
    </xf>
    <xf numFmtId="0" fontId="0" fillId="5" borderId="20" xfId="0" applyFill="1" applyBorder="1" applyAlignment="1">
      <alignment horizontal="left"/>
    </xf>
    <xf numFmtId="0" fontId="0" fillId="5" borderId="21" xfId="0" applyFill="1" applyBorder="1"/>
    <xf numFmtId="0" fontId="0" fillId="5" borderId="21" xfId="0" applyFill="1" applyBorder="1" applyAlignment="1">
      <alignment horizontal="center"/>
    </xf>
    <xf numFmtId="0" fontId="9" fillId="5" borderId="22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 wrapText="1"/>
    </xf>
    <xf numFmtId="0" fontId="11" fillId="6" borderId="15" xfId="0" applyFont="1" applyFill="1" applyBorder="1" applyAlignment="1">
      <alignment horizontal="left" vertical="center" wrapText="1"/>
    </xf>
    <xf numFmtId="0" fontId="11" fillId="6" borderId="15" xfId="0" applyFont="1" applyFill="1" applyBorder="1" applyAlignment="1">
      <alignment horizontal="center" vertical="center" wrapText="1"/>
    </xf>
    <xf numFmtId="6" fontId="11" fillId="6" borderId="15" xfId="0" applyNumberFormat="1" applyFont="1" applyFill="1" applyBorder="1" applyAlignment="1">
      <alignment horizontal="center" vertical="center" wrapText="1"/>
    </xf>
    <xf numFmtId="0" fontId="11" fillId="6" borderId="15" xfId="0" applyNumberFormat="1" applyFont="1" applyFill="1" applyBorder="1" applyAlignment="1">
      <alignment horizontal="center" vertical="center" wrapText="1"/>
    </xf>
    <xf numFmtId="0" fontId="11" fillId="7" borderId="15" xfId="0" applyFont="1" applyFill="1" applyBorder="1" applyAlignment="1">
      <alignment horizontal="center" vertical="center" wrapText="1"/>
    </xf>
    <xf numFmtId="6" fontId="9" fillId="5" borderId="21" xfId="0" applyNumberFormat="1" applyFont="1" applyFill="1" applyBorder="1" applyAlignment="1">
      <alignment horizontal="center"/>
    </xf>
    <xf numFmtId="0" fontId="6" fillId="4" borderId="0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F2DF0-8610-434A-B6A8-29E5892D3809}">
  <dimension ref="A1:M32"/>
  <sheetViews>
    <sheetView tabSelected="1" workbookViewId="0">
      <selection activeCell="D11" sqref="D11"/>
    </sheetView>
  </sheetViews>
  <sheetFormatPr defaultRowHeight="14.5" x14ac:dyDescent="0.35"/>
  <cols>
    <col min="1" max="1" width="26.81640625" style="2" customWidth="1"/>
    <col min="2" max="2" width="15.08984375" bestFit="1" customWidth="1"/>
    <col min="3" max="3" width="29.6328125" customWidth="1"/>
    <col min="5" max="5" width="10.1796875" customWidth="1"/>
    <col min="6" max="6" width="11.6328125" customWidth="1"/>
    <col min="7" max="7" width="30.1796875" customWidth="1"/>
  </cols>
  <sheetData>
    <row r="1" spans="1:13" x14ac:dyDescent="0.35">
      <c r="B1" t="s">
        <v>2</v>
      </c>
      <c r="C1" t="s">
        <v>3</v>
      </c>
      <c r="E1" t="s">
        <v>5</v>
      </c>
      <c r="F1" t="s">
        <v>3</v>
      </c>
    </row>
    <row r="2" spans="1:13" x14ac:dyDescent="0.35">
      <c r="A2" s="2" t="s">
        <v>0</v>
      </c>
      <c r="B2" t="s">
        <v>1</v>
      </c>
      <c r="C2" t="s">
        <v>8</v>
      </c>
      <c r="E2" t="s">
        <v>6</v>
      </c>
      <c r="F2" t="s">
        <v>9</v>
      </c>
    </row>
    <row r="3" spans="1:13" x14ac:dyDescent="0.35">
      <c r="B3" t="s">
        <v>4</v>
      </c>
      <c r="C3" t="s">
        <v>10</v>
      </c>
      <c r="E3" t="s">
        <v>7</v>
      </c>
    </row>
    <row r="5" spans="1:13" x14ac:dyDescent="0.35">
      <c r="A5" s="2" t="s">
        <v>16</v>
      </c>
      <c r="C5" s="8"/>
      <c r="D5" s="8"/>
      <c r="G5" t="s">
        <v>27</v>
      </c>
      <c r="H5" t="s">
        <v>28</v>
      </c>
      <c r="K5" t="s">
        <v>29</v>
      </c>
    </row>
    <row r="6" spans="1:13" x14ac:dyDescent="0.35">
      <c r="C6">
        <v>129.93</v>
      </c>
      <c r="D6" s="1" t="s">
        <v>12</v>
      </c>
      <c r="G6" t="s">
        <v>26</v>
      </c>
      <c r="H6" s="2"/>
      <c r="K6" t="s">
        <v>30</v>
      </c>
    </row>
    <row r="7" spans="1:13" x14ac:dyDescent="0.35">
      <c r="A7" s="2">
        <v>3000</v>
      </c>
      <c r="B7" t="s">
        <v>41</v>
      </c>
      <c r="C7">
        <f>C6*12</f>
        <v>1559.16</v>
      </c>
      <c r="D7" t="s">
        <v>11</v>
      </c>
      <c r="H7" s="2" t="s">
        <v>23</v>
      </c>
    </row>
    <row r="8" spans="1:13" x14ac:dyDescent="0.35">
      <c r="A8" s="2">
        <v>1000</v>
      </c>
      <c r="B8" t="s">
        <v>13</v>
      </c>
      <c r="H8" s="2" t="s">
        <v>17</v>
      </c>
      <c r="I8" s="2" t="s">
        <v>24</v>
      </c>
    </row>
    <row r="9" spans="1:13" x14ac:dyDescent="0.35">
      <c r="C9" s="7">
        <f ca="1">TODAY()</f>
        <v>45372</v>
      </c>
      <c r="D9">
        <v>304</v>
      </c>
      <c r="E9" s="2" t="s">
        <v>14</v>
      </c>
      <c r="H9" s="2"/>
    </row>
    <row r="10" spans="1:13" x14ac:dyDescent="0.35">
      <c r="A10" s="2">
        <v>1000</v>
      </c>
      <c r="B10" t="s">
        <v>40</v>
      </c>
      <c r="C10" s="7">
        <f ca="1">C9+41</f>
        <v>45413</v>
      </c>
      <c r="D10">
        <v>290</v>
      </c>
      <c r="E10" s="2" t="s">
        <v>15</v>
      </c>
      <c r="G10" t="s">
        <v>18</v>
      </c>
    </row>
    <row r="11" spans="1:13" x14ac:dyDescent="0.35">
      <c r="J11">
        <v>855000</v>
      </c>
      <c r="K11">
        <f>J11-650000</f>
        <v>205000</v>
      </c>
      <c r="L11">
        <f>K11*5%</f>
        <v>10250</v>
      </c>
      <c r="M11">
        <v>11000</v>
      </c>
    </row>
    <row r="12" spans="1:13" x14ac:dyDescent="0.35">
      <c r="A12" s="2">
        <v>600</v>
      </c>
      <c r="B12" t="s">
        <v>42</v>
      </c>
      <c r="D12" s="2">
        <v>0.25</v>
      </c>
      <c r="G12" t="s">
        <v>19</v>
      </c>
      <c r="J12">
        <f>J11*5%</f>
        <v>42750</v>
      </c>
      <c r="K12">
        <f>K11*5%</f>
        <v>10250</v>
      </c>
      <c r="L12">
        <v>42750</v>
      </c>
    </row>
    <row r="13" spans="1:13" x14ac:dyDescent="0.35">
      <c r="A13" s="2">
        <f>SUM(A7:A12)</f>
        <v>5600</v>
      </c>
      <c r="C13">
        <v>139.01</v>
      </c>
      <c r="D13" s="2" t="s">
        <v>16</v>
      </c>
      <c r="G13" t="s">
        <v>20</v>
      </c>
      <c r="J13">
        <f>J12+K11</f>
        <v>247750</v>
      </c>
    </row>
    <row r="14" spans="1:13" x14ac:dyDescent="0.35">
      <c r="B14">
        <v>550</v>
      </c>
      <c r="C14">
        <f>C13*12</f>
        <v>1668.12</v>
      </c>
      <c r="G14" t="s">
        <v>21</v>
      </c>
      <c r="J14">
        <v>5000</v>
      </c>
    </row>
    <row r="15" spans="1:13" x14ac:dyDescent="0.35">
      <c r="B15">
        <f>B14*5</f>
        <v>2750</v>
      </c>
      <c r="C15" s="8">
        <v>45324</v>
      </c>
      <c r="J15">
        <v>1300</v>
      </c>
    </row>
    <row r="16" spans="1:13" x14ac:dyDescent="0.35">
      <c r="A16" s="4"/>
      <c r="B16">
        <f>B15*4</f>
        <v>11000</v>
      </c>
      <c r="C16" s="8">
        <f>C15+56</f>
        <v>45380</v>
      </c>
      <c r="G16" t="s">
        <v>22</v>
      </c>
    </row>
    <row r="17" spans="1:9" x14ac:dyDescent="0.35">
      <c r="B17">
        <f>B16*12</f>
        <v>132000</v>
      </c>
    </row>
    <row r="18" spans="1:9" x14ac:dyDescent="0.35">
      <c r="G18" t="s">
        <v>25</v>
      </c>
    </row>
    <row r="19" spans="1:9" x14ac:dyDescent="0.35">
      <c r="A19" s="5"/>
      <c r="C19" t="s">
        <v>39</v>
      </c>
    </row>
    <row r="20" spans="1:9" x14ac:dyDescent="0.35">
      <c r="C20" t="s">
        <v>38</v>
      </c>
    </row>
    <row r="21" spans="1:9" x14ac:dyDescent="0.35">
      <c r="B21" s="6"/>
      <c r="G21" s="3" t="s">
        <v>31</v>
      </c>
    </row>
    <row r="22" spans="1:9" x14ac:dyDescent="0.35">
      <c r="B22">
        <f>LEN(B21)</f>
        <v>0</v>
      </c>
      <c r="C22" t="s">
        <v>36</v>
      </c>
      <c r="E22" t="s">
        <v>33</v>
      </c>
      <c r="G22" t="s">
        <v>32</v>
      </c>
    </row>
    <row r="23" spans="1:9" x14ac:dyDescent="0.35">
      <c r="C23" t="s">
        <v>37</v>
      </c>
      <c r="E23" t="s">
        <v>34</v>
      </c>
    </row>
    <row r="24" spans="1:9" x14ac:dyDescent="0.35">
      <c r="E24" t="s">
        <v>35</v>
      </c>
    </row>
    <row r="25" spans="1:9" x14ac:dyDescent="0.35">
      <c r="G25">
        <v>132928</v>
      </c>
    </row>
    <row r="27" spans="1:9" x14ac:dyDescent="0.35">
      <c r="C27">
        <v>330000</v>
      </c>
    </row>
    <row r="28" spans="1:9" x14ac:dyDescent="0.35">
      <c r="C28">
        <f>C27*10%</f>
        <v>33000</v>
      </c>
      <c r="F28">
        <v>80.430000000000007</v>
      </c>
      <c r="G28">
        <v>74.14</v>
      </c>
      <c r="H28">
        <v>64.69</v>
      </c>
      <c r="I28">
        <v>69.41</v>
      </c>
    </row>
    <row r="29" spans="1:9" x14ac:dyDescent="0.35">
      <c r="C29">
        <f>C27-C28</f>
        <v>297000</v>
      </c>
      <c r="F29">
        <f>F28*12</f>
        <v>965.16000000000008</v>
      </c>
      <c r="G29">
        <f>G28*12</f>
        <v>889.68000000000006</v>
      </c>
      <c r="H29">
        <v>776.3</v>
      </c>
      <c r="I29">
        <v>832.97</v>
      </c>
    </row>
    <row r="30" spans="1:9" x14ac:dyDescent="0.35">
      <c r="G30">
        <f>F29-G29</f>
        <v>75.480000000000018</v>
      </c>
      <c r="I30">
        <f>I28*12</f>
        <v>832.92</v>
      </c>
    </row>
    <row r="31" spans="1:9" x14ac:dyDescent="0.35">
      <c r="I31">
        <v>70.98</v>
      </c>
    </row>
    <row r="32" spans="1:9" x14ac:dyDescent="0.35">
      <c r="I32">
        <f>I31*12</f>
        <v>851.76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EE92C-500A-4EFB-BF54-BDD45222AEF4}">
  <dimension ref="A2:H31"/>
  <sheetViews>
    <sheetView topLeftCell="A10" workbookViewId="0">
      <selection activeCell="E36" sqref="E36"/>
    </sheetView>
  </sheetViews>
  <sheetFormatPr defaultRowHeight="14.5" x14ac:dyDescent="0.35"/>
  <cols>
    <col min="1" max="1" width="39.90625" customWidth="1"/>
    <col min="5" max="5" width="23.7265625" customWidth="1"/>
  </cols>
  <sheetData>
    <row r="2" spans="1:8" ht="15.5" x14ac:dyDescent="0.35">
      <c r="A2" s="9" t="s">
        <v>43</v>
      </c>
    </row>
    <row r="3" spans="1:8" ht="15.5" x14ac:dyDescent="0.35">
      <c r="A3" s="9" t="s">
        <v>49</v>
      </c>
    </row>
    <row r="4" spans="1:8" ht="15.5" x14ac:dyDescent="0.35">
      <c r="A4" s="9" t="s">
        <v>44</v>
      </c>
    </row>
    <row r="5" spans="1:8" ht="15.5" x14ac:dyDescent="0.35">
      <c r="A5" s="9" t="s">
        <v>45</v>
      </c>
    </row>
    <row r="6" spans="1:8" ht="15.5" x14ac:dyDescent="0.35">
      <c r="A6" s="9" t="s">
        <v>46</v>
      </c>
    </row>
    <row r="7" spans="1:8" ht="15.5" x14ac:dyDescent="0.35">
      <c r="A7" s="9" t="s">
        <v>48</v>
      </c>
    </row>
    <row r="8" spans="1:8" ht="15.5" x14ac:dyDescent="0.35">
      <c r="A8" s="9" t="s">
        <v>47</v>
      </c>
    </row>
    <row r="11" spans="1:8" ht="15" thickBot="1" x14ac:dyDescent="0.4"/>
    <row r="12" spans="1:8" x14ac:dyDescent="0.35">
      <c r="A12" s="35" t="s">
        <v>50</v>
      </c>
      <c r="B12" s="36"/>
      <c r="C12" s="36"/>
      <c r="D12" s="36"/>
      <c r="E12" s="36"/>
      <c r="F12" s="36"/>
      <c r="G12" s="36"/>
      <c r="H12" s="37"/>
    </row>
    <row r="13" spans="1:8" ht="15" thickBot="1" x14ac:dyDescent="0.4">
      <c r="A13" s="38"/>
      <c r="B13" s="39"/>
      <c r="C13" s="39"/>
      <c r="D13" s="39"/>
      <c r="E13" s="39"/>
      <c r="F13" s="39"/>
      <c r="G13" s="39"/>
      <c r="H13" s="40"/>
    </row>
    <row r="14" spans="1:8" ht="26.5" thickBot="1" x14ac:dyDescent="0.4">
      <c r="A14" s="10" t="s">
        <v>51</v>
      </c>
      <c r="B14" s="11" t="s">
        <v>52</v>
      </c>
      <c r="C14" s="11" t="s">
        <v>53</v>
      </c>
      <c r="D14" s="12" t="s">
        <v>54</v>
      </c>
      <c r="E14" s="10" t="s">
        <v>55</v>
      </c>
      <c r="F14" s="11" t="s">
        <v>56</v>
      </c>
      <c r="G14" s="11" t="s">
        <v>57</v>
      </c>
      <c r="H14" s="13" t="s">
        <v>58</v>
      </c>
    </row>
    <row r="15" spans="1:8" x14ac:dyDescent="0.35">
      <c r="A15" s="14" t="s">
        <v>59</v>
      </c>
      <c r="B15" s="15">
        <v>5</v>
      </c>
      <c r="C15" s="15">
        <v>9</v>
      </c>
      <c r="D15" s="16">
        <v>17</v>
      </c>
      <c r="E15" s="29">
        <v>8</v>
      </c>
      <c r="F15" s="30">
        <f>D15-C15</f>
        <v>8</v>
      </c>
      <c r="G15" s="30">
        <f>F15*E15</f>
        <v>64</v>
      </c>
      <c r="H15" s="31">
        <f>E15*B15</f>
        <v>40</v>
      </c>
    </row>
    <row r="16" spans="1:8" x14ac:dyDescent="0.35">
      <c r="A16" s="17" t="s">
        <v>60</v>
      </c>
      <c r="B16" s="18">
        <v>4</v>
      </c>
      <c r="C16" s="18">
        <v>8</v>
      </c>
      <c r="D16" s="19">
        <v>13</v>
      </c>
      <c r="E16" s="29">
        <v>8</v>
      </c>
      <c r="F16" s="30">
        <f t="shared" ref="F16:F20" si="0">D16-C16</f>
        <v>5</v>
      </c>
      <c r="G16" s="30">
        <f t="shared" ref="G16:G20" si="1">F16*E16</f>
        <v>40</v>
      </c>
      <c r="H16" s="31">
        <f t="shared" ref="H16:H20" si="2">E16*B16</f>
        <v>32</v>
      </c>
    </row>
    <row r="17" spans="1:8" x14ac:dyDescent="0.35">
      <c r="A17" s="17" t="s">
        <v>61</v>
      </c>
      <c r="B17" s="18">
        <v>3.5</v>
      </c>
      <c r="C17" s="18">
        <v>7</v>
      </c>
      <c r="D17" s="19">
        <v>11</v>
      </c>
      <c r="E17" s="29">
        <v>8</v>
      </c>
      <c r="F17" s="30">
        <f t="shared" si="0"/>
        <v>4</v>
      </c>
      <c r="G17" s="30">
        <f t="shared" si="1"/>
        <v>32</v>
      </c>
      <c r="H17" s="31">
        <f t="shared" si="2"/>
        <v>28</v>
      </c>
    </row>
    <row r="18" spans="1:8" x14ac:dyDescent="0.35">
      <c r="A18" s="17" t="s">
        <v>62</v>
      </c>
      <c r="B18" s="18">
        <v>3</v>
      </c>
      <c r="C18" s="18">
        <v>6</v>
      </c>
      <c r="D18" s="19">
        <v>9</v>
      </c>
      <c r="E18" s="29">
        <v>6</v>
      </c>
      <c r="F18" s="30">
        <f t="shared" si="0"/>
        <v>3</v>
      </c>
      <c r="G18" s="30">
        <f t="shared" si="1"/>
        <v>18</v>
      </c>
      <c r="H18" s="31">
        <f t="shared" si="2"/>
        <v>18</v>
      </c>
    </row>
    <row r="19" spans="1:8" x14ac:dyDescent="0.35">
      <c r="A19" s="17" t="s">
        <v>63</v>
      </c>
      <c r="B19" s="18">
        <v>2.5</v>
      </c>
      <c r="C19" s="18">
        <v>5</v>
      </c>
      <c r="D19" s="19">
        <v>7</v>
      </c>
      <c r="E19" s="29">
        <v>6</v>
      </c>
      <c r="F19" s="30">
        <f t="shared" si="0"/>
        <v>2</v>
      </c>
      <c r="G19" s="30">
        <f t="shared" si="1"/>
        <v>12</v>
      </c>
      <c r="H19" s="31">
        <f t="shared" si="2"/>
        <v>15</v>
      </c>
    </row>
    <row r="20" spans="1:8" ht="15" thickBot="1" x14ac:dyDescent="0.4">
      <c r="A20" s="20" t="s">
        <v>64</v>
      </c>
      <c r="B20" s="21">
        <v>1</v>
      </c>
      <c r="C20" s="21">
        <v>4</v>
      </c>
      <c r="D20" s="22">
        <v>6</v>
      </c>
      <c r="E20" s="29">
        <v>8</v>
      </c>
      <c r="F20" s="30">
        <f t="shared" si="0"/>
        <v>2</v>
      </c>
      <c r="G20" s="30">
        <f t="shared" si="1"/>
        <v>16</v>
      </c>
      <c r="H20" s="31">
        <f t="shared" si="2"/>
        <v>8</v>
      </c>
    </row>
    <row r="21" spans="1:8" ht="15" thickBot="1" x14ac:dyDescent="0.4">
      <c r="A21" s="23" t="s">
        <v>65</v>
      </c>
      <c r="B21" s="24"/>
      <c r="C21" s="24"/>
      <c r="D21" s="24"/>
      <c r="E21" s="25"/>
      <c r="F21" s="25"/>
      <c r="G21" s="33">
        <f>SUM(G15:G20)</f>
        <v>182</v>
      </c>
      <c r="H21" s="26">
        <f>SUM(H15:H20)</f>
        <v>141</v>
      </c>
    </row>
    <row r="23" spans="1:8" x14ac:dyDescent="0.35">
      <c r="A23" s="34" t="s">
        <v>72</v>
      </c>
    </row>
    <row r="24" spans="1:8" ht="27" x14ac:dyDescent="0.35">
      <c r="A24" s="27" t="s">
        <v>51</v>
      </c>
      <c r="B24" s="27" t="s">
        <v>52</v>
      </c>
      <c r="C24" s="27" t="s">
        <v>53</v>
      </c>
      <c r="D24" s="27" t="s">
        <v>54</v>
      </c>
      <c r="E24" s="27" t="s">
        <v>55</v>
      </c>
      <c r="F24" s="27" t="s">
        <v>56</v>
      </c>
      <c r="G24" s="27" t="s">
        <v>57</v>
      </c>
      <c r="H24" s="27" t="s">
        <v>58</v>
      </c>
    </row>
    <row r="25" spans="1:8" x14ac:dyDescent="0.35">
      <c r="A25" s="28" t="s">
        <v>66</v>
      </c>
      <c r="B25" s="29">
        <v>5</v>
      </c>
      <c r="C25" s="30">
        <v>9</v>
      </c>
      <c r="D25" s="30">
        <v>17</v>
      </c>
      <c r="E25" s="29">
        <v>8</v>
      </c>
      <c r="F25" s="30">
        <f>D25-C25</f>
        <v>8</v>
      </c>
      <c r="G25" s="30">
        <f>F25*E25</f>
        <v>64</v>
      </c>
      <c r="H25" s="31">
        <f>E25*B25</f>
        <v>40</v>
      </c>
    </row>
    <row r="26" spans="1:8" x14ac:dyDescent="0.35">
      <c r="A26" s="28" t="s">
        <v>67</v>
      </c>
      <c r="B26" s="29">
        <v>4</v>
      </c>
      <c r="C26" s="30">
        <v>8</v>
      </c>
      <c r="D26" s="30">
        <v>13</v>
      </c>
      <c r="E26" s="29">
        <v>8</v>
      </c>
      <c r="F26" s="30">
        <f t="shared" ref="F26:F30" si="3">D26-C26</f>
        <v>5</v>
      </c>
      <c r="G26" s="30">
        <f t="shared" ref="G26:G30" si="4">F26*E26</f>
        <v>40</v>
      </c>
      <c r="H26" s="31">
        <f t="shared" ref="H26:H30" si="5">E26*B26</f>
        <v>32</v>
      </c>
    </row>
    <row r="27" spans="1:8" x14ac:dyDescent="0.35">
      <c r="A27" s="28" t="s">
        <v>68</v>
      </c>
      <c r="B27" s="29">
        <v>3.5</v>
      </c>
      <c r="C27" s="30">
        <v>7</v>
      </c>
      <c r="D27" s="30">
        <v>11</v>
      </c>
      <c r="E27" s="29">
        <v>8</v>
      </c>
      <c r="F27" s="30">
        <f t="shared" si="3"/>
        <v>4</v>
      </c>
      <c r="G27" s="30">
        <f t="shared" si="4"/>
        <v>32</v>
      </c>
      <c r="H27" s="31">
        <f t="shared" si="5"/>
        <v>28</v>
      </c>
    </row>
    <row r="28" spans="1:8" x14ac:dyDescent="0.35">
      <c r="A28" s="28" t="s">
        <v>69</v>
      </c>
      <c r="B28" s="29">
        <v>3</v>
      </c>
      <c r="C28" s="30">
        <v>6</v>
      </c>
      <c r="D28" s="30">
        <v>9</v>
      </c>
      <c r="E28" s="29">
        <v>6</v>
      </c>
      <c r="F28" s="30">
        <f t="shared" si="3"/>
        <v>3</v>
      </c>
      <c r="G28" s="30">
        <f t="shared" si="4"/>
        <v>18</v>
      </c>
      <c r="H28" s="31">
        <f t="shared" si="5"/>
        <v>18</v>
      </c>
    </row>
    <row r="29" spans="1:8" x14ac:dyDescent="0.35">
      <c r="A29" s="28" t="s">
        <v>70</v>
      </c>
      <c r="B29" s="29">
        <v>2.5</v>
      </c>
      <c r="C29" s="30">
        <v>5</v>
      </c>
      <c r="D29" s="30">
        <v>7</v>
      </c>
      <c r="E29" s="29">
        <v>6</v>
      </c>
      <c r="F29" s="30">
        <f t="shared" si="3"/>
        <v>2</v>
      </c>
      <c r="G29" s="30">
        <f t="shared" si="4"/>
        <v>12</v>
      </c>
      <c r="H29" s="31">
        <f t="shared" si="5"/>
        <v>15</v>
      </c>
    </row>
    <row r="30" spans="1:8" x14ac:dyDescent="0.35">
      <c r="A30" s="28" t="s">
        <v>71</v>
      </c>
      <c r="B30" s="29">
        <v>1</v>
      </c>
      <c r="C30" s="30">
        <v>4</v>
      </c>
      <c r="D30" s="30">
        <v>5</v>
      </c>
      <c r="E30" s="29">
        <v>8</v>
      </c>
      <c r="F30" s="30">
        <f t="shared" si="3"/>
        <v>1</v>
      </c>
      <c r="G30" s="30">
        <f t="shared" si="4"/>
        <v>8</v>
      </c>
      <c r="H30" s="31">
        <f t="shared" si="5"/>
        <v>8</v>
      </c>
    </row>
    <row r="31" spans="1:8" x14ac:dyDescent="0.35">
      <c r="A31" s="32" t="s">
        <v>65</v>
      </c>
      <c r="B31" s="32"/>
      <c r="C31" s="32"/>
      <c r="D31" s="32"/>
      <c r="E31" s="32"/>
      <c r="F31" s="32"/>
      <c r="G31" s="32">
        <f>SUM(G25:G30)</f>
        <v>174</v>
      </c>
      <c r="H31" s="32">
        <f>SUM(H25:H30)</f>
        <v>141</v>
      </c>
    </row>
  </sheetData>
  <mergeCells count="1">
    <mergeCell ref="A12:H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Saurabh Sharma</dc:creator>
  <cp:lastModifiedBy>Saurabh Sharma</cp:lastModifiedBy>
  <dcterms:created xsi:type="dcterms:W3CDTF">2024-02-03T05:17:53Z</dcterms:created>
  <dcterms:modified xsi:type="dcterms:W3CDTF">2024-03-20T22:27:59Z</dcterms:modified>
</cp:coreProperties>
</file>