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sonakia1\Downloads\"/>
    </mc:Choice>
  </mc:AlternateContent>
  <bookViews>
    <workbookView xWindow="0" yWindow="0" windowWidth="19160" windowHeight="6890"/>
  </bookViews>
  <sheets>
    <sheet name="M10" sheetId="7" r:id="rId1"/>
    <sheet name="Sheet2" sheetId="11" r:id="rId2"/>
  </sheets>
  <definedNames>
    <definedName name="_xlnm._FilterDatabase" localSheetId="0" hidden="1">'M10'!$A$1:$AU$57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7" l="1"/>
  <c r="U16" i="7" l="1"/>
  <c r="AB16" i="7" s="1"/>
  <c r="U9" i="7" l="1"/>
  <c r="AB9" i="7" s="1"/>
  <c r="U7" i="7"/>
  <c r="AB7" i="7" s="1"/>
  <c r="R7" i="7"/>
  <c r="U12" i="7"/>
  <c r="AB12" i="7" s="1"/>
  <c r="R12" i="7"/>
  <c r="U26" i="7"/>
  <c r="AB26" i="7" s="1"/>
  <c r="R26" i="7"/>
  <c r="U5" i="7"/>
  <c r="AB5" i="7" s="1"/>
  <c r="R5" i="7"/>
  <c r="U19" i="7"/>
  <c r="AB19" i="7" s="1"/>
  <c r="R19" i="7"/>
  <c r="R9" i="7"/>
  <c r="U45" i="7"/>
  <c r="AB45" i="7" s="1"/>
  <c r="R45" i="7"/>
  <c r="R51" i="7"/>
  <c r="U41" i="7"/>
  <c r="AB41" i="7" s="1"/>
  <c r="U17" i="7"/>
  <c r="AB17" i="7" s="1"/>
  <c r="R17" i="7"/>
  <c r="R41" i="7"/>
  <c r="U51" i="7"/>
  <c r="AB51" i="7" s="1"/>
  <c r="U32" i="7"/>
  <c r="AB32" i="7" s="1"/>
  <c r="U31" i="7"/>
  <c r="AB31" i="7" s="1"/>
  <c r="U30" i="7"/>
  <c r="AB30" i="7" s="1"/>
  <c r="U27" i="7"/>
  <c r="AB27" i="7" s="1"/>
  <c r="U25" i="7"/>
  <c r="AB25" i="7" s="1"/>
  <c r="U24" i="7"/>
  <c r="AB24" i="7" s="1"/>
  <c r="U23" i="7"/>
  <c r="AB23" i="7" s="1"/>
  <c r="U22" i="7"/>
  <c r="AB22" i="7" s="1"/>
  <c r="U21" i="7"/>
  <c r="AB21" i="7" s="1"/>
  <c r="U20" i="7"/>
  <c r="AB20" i="7" s="1"/>
  <c r="U18" i="7"/>
  <c r="AB18" i="7" s="1"/>
  <c r="U15" i="7"/>
  <c r="AB15" i="7" s="1"/>
  <c r="U14" i="7"/>
  <c r="AB14" i="7" s="1"/>
  <c r="U13" i="7"/>
  <c r="AB13" i="7" s="1"/>
  <c r="U11" i="7"/>
  <c r="AB11" i="7" s="1"/>
  <c r="U10" i="7"/>
  <c r="AB10" i="7" s="1"/>
  <c r="U8" i="7"/>
  <c r="AB8" i="7" s="1"/>
  <c r="U6" i="7"/>
  <c r="AB6" i="7" s="1"/>
  <c r="U4" i="7"/>
  <c r="AB4" i="7" s="1"/>
  <c r="U3" i="7"/>
  <c r="R2" i="7"/>
  <c r="R32" i="7"/>
  <c r="R31" i="7"/>
  <c r="R30" i="7"/>
  <c r="R27" i="7"/>
  <c r="R25" i="7"/>
  <c r="R24" i="7"/>
  <c r="R23" i="7"/>
  <c r="R22" i="7"/>
  <c r="R21" i="7"/>
  <c r="R20" i="7"/>
  <c r="R18" i="7"/>
  <c r="R16" i="7"/>
  <c r="R15" i="7"/>
  <c r="R14" i="7"/>
  <c r="R13" i="7"/>
  <c r="R11" i="7"/>
  <c r="R10" i="7"/>
  <c r="R8" i="7"/>
  <c r="R6" i="7"/>
  <c r="R4" i="7"/>
  <c r="R3" i="7"/>
  <c r="U2" i="7"/>
  <c r="AB2" i="7" s="1"/>
  <c r="AB3" i="7" l="1"/>
  <c r="AG3" i="7" s="1"/>
  <c r="AK3" i="7" s="1"/>
  <c r="AG21" i="7"/>
  <c r="AK21" i="7" s="1"/>
  <c r="AF21" i="7"/>
  <c r="AJ21" i="7" s="1"/>
  <c r="AE21" i="7"/>
  <c r="AI21" i="7" s="1"/>
  <c r="AD21" i="7"/>
  <c r="AH21" i="7" s="1"/>
  <c r="V21" i="7" s="1"/>
  <c r="AG19" i="7"/>
  <c r="AK19" i="7" s="1"/>
  <c r="AF19" i="7"/>
  <c r="AJ19" i="7" s="1"/>
  <c r="AE19" i="7"/>
  <c r="AI19" i="7" s="1"/>
  <c r="AD19" i="7"/>
  <c r="AH19" i="7" s="1"/>
  <c r="V19" i="7" s="1"/>
  <c r="AG5" i="7"/>
  <c r="AK5" i="7" s="1"/>
  <c r="AF5" i="7"/>
  <c r="AJ5" i="7" s="1"/>
  <c r="AE5" i="7"/>
  <c r="AI5" i="7" s="1"/>
  <c r="AD5" i="7"/>
  <c r="AH5" i="7" s="1"/>
  <c r="V5" i="7" s="1"/>
  <c r="AG12" i="7"/>
  <c r="AK12" i="7" s="1"/>
  <c r="AF12" i="7"/>
  <c r="AJ12" i="7" s="1"/>
  <c r="AE12" i="7"/>
  <c r="AI12" i="7" s="1"/>
  <c r="AD12" i="7"/>
  <c r="AH12" i="7" s="1"/>
  <c r="V12" i="7" s="1"/>
  <c r="AG16" i="7"/>
  <c r="AK16" i="7" s="1"/>
  <c r="AF16" i="7"/>
  <c r="AJ16" i="7" s="1"/>
  <c r="AE16" i="7"/>
  <c r="AI16" i="7" s="1"/>
  <c r="AD16" i="7"/>
  <c r="AH16" i="7" s="1"/>
  <c r="V16" i="7" s="1"/>
  <c r="AG20" i="7"/>
  <c r="AK20" i="7" s="1"/>
  <c r="AF20" i="7"/>
  <c r="AJ20" i="7" s="1"/>
  <c r="AE20" i="7"/>
  <c r="AI20" i="7" s="1"/>
  <c r="AD20" i="7"/>
  <c r="AH20" i="7" s="1"/>
  <c r="V20" i="7" s="1"/>
  <c r="AG25" i="7"/>
  <c r="AK25" i="7" s="1"/>
  <c r="AF25" i="7"/>
  <c r="AJ25" i="7" s="1"/>
  <c r="AE25" i="7"/>
  <c r="AI25" i="7" s="1"/>
  <c r="AD25" i="7"/>
  <c r="AH25" i="7" s="1"/>
  <c r="V25" i="7" s="1"/>
  <c r="AG27" i="7"/>
  <c r="AK27" i="7" s="1"/>
  <c r="AF27" i="7"/>
  <c r="AJ27" i="7" s="1"/>
  <c r="AE27" i="7"/>
  <c r="AI27" i="7" s="1"/>
  <c r="AD27" i="7"/>
  <c r="AH27" i="7" s="1"/>
  <c r="V27" i="7" s="1"/>
  <c r="AG26" i="7"/>
  <c r="AK26" i="7" s="1"/>
  <c r="AF26" i="7"/>
  <c r="AJ26" i="7" s="1"/>
  <c r="AE26" i="7"/>
  <c r="AI26" i="7" s="1"/>
  <c r="AD26" i="7"/>
  <c r="AH26" i="7" s="1"/>
  <c r="V26" i="7" s="1"/>
  <c r="AG13" i="7"/>
  <c r="AK13" i="7" s="1"/>
  <c r="AF13" i="7"/>
  <c r="AJ13" i="7" s="1"/>
  <c r="AE13" i="7"/>
  <c r="AI13" i="7" s="1"/>
  <c r="AD13" i="7"/>
  <c r="AH13" i="7" s="1"/>
  <c r="V13" i="7" s="1"/>
  <c r="AE41" i="7"/>
  <c r="AI41" i="7" s="1"/>
  <c r="AD41" i="7"/>
  <c r="AH41" i="7" s="1"/>
  <c r="V41" i="7" s="1"/>
  <c r="AG41" i="7"/>
  <c r="AK41" i="7" s="1"/>
  <c r="AF41" i="7"/>
  <c r="AJ41" i="7" s="1"/>
  <c r="AF18" i="7"/>
  <c r="AJ18" i="7" s="1"/>
  <c r="AE18" i="7"/>
  <c r="AI18" i="7" s="1"/>
  <c r="AD18" i="7"/>
  <c r="AH18" i="7" s="1"/>
  <c r="V18" i="7" s="1"/>
  <c r="AG18" i="7"/>
  <c r="AK18" i="7" s="1"/>
  <c r="AG22" i="7"/>
  <c r="AK22" i="7" s="1"/>
  <c r="AF22" i="7"/>
  <c r="AJ22" i="7" s="1"/>
  <c r="AE22" i="7"/>
  <c r="AI22" i="7" s="1"/>
  <c r="AD22" i="7"/>
  <c r="AH22" i="7" s="1"/>
  <c r="V22" i="7" s="1"/>
  <c r="AF24" i="7"/>
  <c r="AJ24" i="7" s="1"/>
  <c r="AE24" i="7"/>
  <c r="AI24" i="7" s="1"/>
  <c r="AD24" i="7"/>
  <c r="AH24" i="7" s="1"/>
  <c r="V24" i="7" s="1"/>
  <c r="AG24" i="7"/>
  <c r="AK24" i="7" s="1"/>
  <c r="AG6" i="7"/>
  <c r="AK6" i="7" s="1"/>
  <c r="AF6" i="7"/>
  <c r="AJ6" i="7" s="1"/>
  <c r="AE6" i="7"/>
  <c r="AI6" i="7" s="1"/>
  <c r="AD6" i="7"/>
  <c r="AH6" i="7" s="1"/>
  <c r="V6" i="7" s="1"/>
  <c r="AG8" i="7"/>
  <c r="AK8" i="7" s="1"/>
  <c r="AF8" i="7"/>
  <c r="AJ8" i="7" s="1"/>
  <c r="AE8" i="7"/>
  <c r="AI8" i="7" s="1"/>
  <c r="AD8" i="7"/>
  <c r="AH8" i="7" s="1"/>
  <c r="V8" i="7" s="1"/>
  <c r="AG32" i="7"/>
  <c r="AK32" i="7" s="1"/>
  <c r="AF32" i="7"/>
  <c r="AJ32" i="7" s="1"/>
  <c r="AE32" i="7"/>
  <c r="AI32" i="7" s="1"/>
  <c r="AD32" i="7"/>
  <c r="AH32" i="7" s="1"/>
  <c r="V32" i="7" s="1"/>
  <c r="AG51" i="7"/>
  <c r="AK51" i="7" s="1"/>
  <c r="AF51" i="7"/>
  <c r="AJ51" i="7" s="1"/>
  <c r="AE51" i="7"/>
  <c r="AI51" i="7" s="1"/>
  <c r="AD51" i="7"/>
  <c r="AH51" i="7" s="1"/>
  <c r="V51" i="7" s="1"/>
  <c r="AG14" i="7"/>
  <c r="AK14" i="7" s="1"/>
  <c r="AF14" i="7"/>
  <c r="AJ14" i="7" s="1"/>
  <c r="AE14" i="7"/>
  <c r="AI14" i="7" s="1"/>
  <c r="AD14" i="7"/>
  <c r="AH14" i="7" s="1"/>
  <c r="V14" i="7" s="1"/>
  <c r="AD7" i="7"/>
  <c r="AH7" i="7" s="1"/>
  <c r="V7" i="7" s="1"/>
  <c r="AG7" i="7"/>
  <c r="AK7" i="7" s="1"/>
  <c r="AF7" i="7"/>
  <c r="AJ7" i="7" s="1"/>
  <c r="AE7" i="7"/>
  <c r="AI7" i="7" s="1"/>
  <c r="AG45" i="7"/>
  <c r="AK45" i="7" s="1"/>
  <c r="AF45" i="7"/>
  <c r="AJ45" i="7" s="1"/>
  <c r="AE45" i="7"/>
  <c r="AI45" i="7" s="1"/>
  <c r="AD45" i="7"/>
  <c r="AH45" i="7" s="1"/>
  <c r="V45" i="7" s="1"/>
  <c r="AG23" i="7"/>
  <c r="AK23" i="7" s="1"/>
  <c r="AF23" i="7"/>
  <c r="AJ23" i="7" s="1"/>
  <c r="AE23" i="7"/>
  <c r="AI23" i="7" s="1"/>
  <c r="AD23" i="7"/>
  <c r="AH23" i="7" s="1"/>
  <c r="V23" i="7" s="1"/>
  <c r="AG4" i="7"/>
  <c r="AK4" i="7" s="1"/>
  <c r="AF4" i="7"/>
  <c r="AJ4" i="7" s="1"/>
  <c r="AE4" i="7"/>
  <c r="AI4" i="7" s="1"/>
  <c r="AD4" i="7"/>
  <c r="AH4" i="7" s="1"/>
  <c r="V4" i="7" s="1"/>
  <c r="AG30" i="7"/>
  <c r="AK30" i="7" s="1"/>
  <c r="AF30" i="7"/>
  <c r="AJ30" i="7" s="1"/>
  <c r="AE30" i="7"/>
  <c r="AI30" i="7" s="1"/>
  <c r="AD30" i="7"/>
  <c r="AH30" i="7" s="1"/>
  <c r="V30" i="7" s="1"/>
  <c r="AG31" i="7"/>
  <c r="AK31" i="7" s="1"/>
  <c r="AF31" i="7"/>
  <c r="AJ31" i="7" s="1"/>
  <c r="AE31" i="7"/>
  <c r="AI31" i="7" s="1"/>
  <c r="AD31" i="7"/>
  <c r="AH31" i="7" s="1"/>
  <c r="V31" i="7" s="1"/>
  <c r="AG10" i="7"/>
  <c r="AK10" i="7" s="1"/>
  <c r="AF10" i="7"/>
  <c r="AJ10" i="7" s="1"/>
  <c r="AE10" i="7"/>
  <c r="AI10" i="7" s="1"/>
  <c r="AD10" i="7"/>
  <c r="AH10" i="7" s="1"/>
  <c r="V10" i="7" s="1"/>
  <c r="AG11" i="7"/>
  <c r="AK11" i="7" s="1"/>
  <c r="AF11" i="7"/>
  <c r="AJ11" i="7" s="1"/>
  <c r="AE11" i="7"/>
  <c r="AI11" i="7" s="1"/>
  <c r="AD11" i="7"/>
  <c r="AH11" i="7" s="1"/>
  <c r="V11" i="7" s="1"/>
  <c r="AG15" i="7"/>
  <c r="AK15" i="7" s="1"/>
  <c r="AF15" i="7"/>
  <c r="AJ15" i="7" s="1"/>
  <c r="AE15" i="7"/>
  <c r="AI15" i="7" s="1"/>
  <c r="AD15" i="7"/>
  <c r="AH15" i="7" s="1"/>
  <c r="V15" i="7" s="1"/>
  <c r="AG17" i="7"/>
  <c r="AK17" i="7" s="1"/>
  <c r="AF17" i="7"/>
  <c r="AJ17" i="7" s="1"/>
  <c r="AE17" i="7"/>
  <c r="AI17" i="7" s="1"/>
  <c r="AD17" i="7"/>
  <c r="AH17" i="7" s="1"/>
  <c r="V17" i="7" s="1"/>
  <c r="AG9" i="7"/>
  <c r="AK9" i="7" s="1"/>
  <c r="AF9" i="7"/>
  <c r="AJ9" i="7" s="1"/>
  <c r="AE9" i="7"/>
  <c r="AI9" i="7" s="1"/>
  <c r="AD9" i="7"/>
  <c r="AH9" i="7" s="1"/>
  <c r="V9" i="7" s="1"/>
  <c r="AD2" i="7"/>
  <c r="AH2" i="7" s="1"/>
  <c r="V2" i="7" s="1"/>
  <c r="AG2" i="7"/>
  <c r="AK2" i="7" s="1"/>
  <c r="AE2" i="7"/>
  <c r="AI2" i="7" s="1"/>
  <c r="AF2" i="7"/>
  <c r="AJ2" i="7" s="1"/>
  <c r="AD3" i="7"/>
  <c r="AH3" i="7" s="1"/>
  <c r="V3" i="7" s="1"/>
  <c r="AE3" i="7"/>
  <c r="AF3" i="7"/>
  <c r="AJ3" i="7" s="1"/>
</calcChain>
</file>

<file path=xl/sharedStrings.xml><?xml version="1.0" encoding="utf-8"?>
<sst xmlns="http://schemas.openxmlformats.org/spreadsheetml/2006/main" count="547" uniqueCount="267">
  <si>
    <t>S.NO.</t>
  </si>
  <si>
    <t>CATEGORY</t>
  </si>
  <si>
    <t>PART NO.</t>
  </si>
  <si>
    <t>DESCRIPTION</t>
  </si>
  <si>
    <t>DESCRIPTION APPEARING ON DRAWING</t>
  </si>
  <si>
    <t>HEAD TYPE</t>
  </si>
  <si>
    <t>DIA/SIZE</t>
  </si>
  <si>
    <t>PITCH</t>
  </si>
  <si>
    <t>TOTAL LENGTH</t>
  </si>
  <si>
    <t>THREAD LENGTH</t>
  </si>
  <si>
    <t>PLATING</t>
  </si>
  <si>
    <t>GRADE</t>
  </si>
  <si>
    <t>BOLT</t>
  </si>
  <si>
    <t>FLANGE</t>
  </si>
  <si>
    <t>HEX</t>
  </si>
  <si>
    <t>MF Zn 5-c</t>
  </si>
  <si>
    <t>BOLT COMPRESSOR MCV</t>
  </si>
  <si>
    <t>MF Zn 5-c MS82-3701</t>
  </si>
  <si>
    <t>IF000208</t>
  </si>
  <si>
    <t>M10</t>
  </si>
  <si>
    <t>IF000225</t>
  </si>
  <si>
    <t>IF000350</t>
  </si>
  <si>
    <t>FLANGE BOLT (M16x2.0)</t>
  </si>
  <si>
    <t>BOLT FLANGE (M10x1.25)</t>
  </si>
  <si>
    <t>MFZn5-C</t>
  </si>
  <si>
    <t>IF000409</t>
  </si>
  <si>
    <t>FLANGE BOLT (M10x1.25x115)</t>
  </si>
  <si>
    <t>BOLT FLANGE</t>
  </si>
  <si>
    <t>IF000420</t>
  </si>
  <si>
    <t>FLANGE BOLT (M10x1.5x114)</t>
  </si>
  <si>
    <t>M10x1.5x14 FL BOLT</t>
  </si>
  <si>
    <t>YELLOW ZINC PLATING 5 MICRON MIN.</t>
  </si>
  <si>
    <t>BOLT LOCK PLATE HCV</t>
  </si>
  <si>
    <t>IF000910</t>
  </si>
  <si>
    <t>IF000919</t>
  </si>
  <si>
    <t>FIT BOLT M10x1.5x30</t>
  </si>
  <si>
    <t>BLACK PHOSPHATED IS 3618</t>
  </si>
  <si>
    <t>IF000942</t>
  </si>
  <si>
    <t>IF300089</t>
  </si>
  <si>
    <t>IF300196</t>
  </si>
  <si>
    <t>MF-Zn-8T C(L) ES-VE-064</t>
  </si>
  <si>
    <t>IF300240</t>
  </si>
  <si>
    <t>IF300602</t>
  </si>
  <si>
    <t>IF300618</t>
  </si>
  <si>
    <t>FLANGE BOLT M10X1.25X65</t>
  </si>
  <si>
    <t>BOLT_FLANGE_M10X1.25</t>
  </si>
  <si>
    <t>IF300629</t>
  </si>
  <si>
    <t>BOLT WASHER ASSEMBLIES</t>
  </si>
  <si>
    <t>MFZn5-C-H</t>
  </si>
  <si>
    <t>MF244878</t>
  </si>
  <si>
    <t>BOLT WASHER ASSEMBLED</t>
  </si>
  <si>
    <t>MH000706</t>
  </si>
  <si>
    <t>FLANGE BOLT M10X1.5X16</t>
  </si>
  <si>
    <t>MH000707</t>
  </si>
  <si>
    <t>FLANGE BOLT M10X1.5X30</t>
  </si>
  <si>
    <t>MH000709</t>
  </si>
  <si>
    <t>FLANGE BOLT M10X1.5X50</t>
  </si>
  <si>
    <t>MH000712</t>
  </si>
  <si>
    <t>FLANGE BOLT M10X1.5X65</t>
  </si>
  <si>
    <t>MH000723</t>
  </si>
  <si>
    <t>FLANGE BOLT M10X1.5X70</t>
  </si>
  <si>
    <t>MH000737</t>
  </si>
  <si>
    <t>FLANGE BOLT M10X1.5X90</t>
  </si>
  <si>
    <t>MH000740</t>
  </si>
  <si>
    <t>FLANGE BOLT M10X1.5X42</t>
  </si>
  <si>
    <t>MH000832</t>
  </si>
  <si>
    <t>FLANGE BOLT M10X1.5X105</t>
  </si>
  <si>
    <t>MH000836</t>
  </si>
  <si>
    <t>FLANGE BOLT M10X1.5X73</t>
  </si>
  <si>
    <t>MH000872</t>
  </si>
  <si>
    <t>FLANGE BOLT M10X1.5X115</t>
  </si>
  <si>
    <t>MH001407</t>
  </si>
  <si>
    <t>FLANGE BOLT M10X1.5X22</t>
  </si>
  <si>
    <t>BOLT FLANGE M10X22</t>
  </si>
  <si>
    <t>MH037279</t>
  </si>
  <si>
    <t>BOLT (10X1.25)</t>
  </si>
  <si>
    <t>JH-3-2-1</t>
  </si>
  <si>
    <t>IA201314</t>
  </si>
  <si>
    <t>U' Bolt</t>
  </si>
  <si>
    <t>IA202697</t>
  </si>
  <si>
    <t>BOLT M16</t>
  </si>
  <si>
    <t>IZ - AD (ES-X 71120)</t>
  </si>
  <si>
    <t>IA203476</t>
  </si>
  <si>
    <t>IA203559</t>
  </si>
  <si>
    <t>IA203648</t>
  </si>
  <si>
    <t>BOLT,BR ACT SUP</t>
  </si>
  <si>
    <t>BOLT (M10x1.25x100)</t>
  </si>
  <si>
    <t>MFZn 5c ES - X71050</t>
  </si>
  <si>
    <t>IA204134</t>
  </si>
  <si>
    <t>IA204135</t>
  </si>
  <si>
    <t>IA204898</t>
  </si>
  <si>
    <t>BOLT, BOOSTER SUPPORT (HCV)</t>
  </si>
  <si>
    <t>IA205311</t>
  </si>
  <si>
    <t>BOLT M10x16</t>
  </si>
  <si>
    <t>N/A</t>
  </si>
  <si>
    <t>IA207257</t>
  </si>
  <si>
    <t>BOLT DIFF. CASE, REAR AXLE (MCV)</t>
  </si>
  <si>
    <t>BOLT, CASE DIFFERENTIAL - MCV</t>
  </si>
  <si>
    <t>IA207926</t>
  </si>
  <si>
    <t>IA208388</t>
  </si>
  <si>
    <t>IA210967</t>
  </si>
  <si>
    <t>IA222187</t>
  </si>
  <si>
    <t>IA223797</t>
  </si>
  <si>
    <t>BOLT PLUMMER BLOCK MTG. M10 (11.12)</t>
  </si>
  <si>
    <t>MFZn 5c ES - X710500</t>
  </si>
  <si>
    <t>IA232907</t>
  </si>
  <si>
    <t>IA232996</t>
  </si>
  <si>
    <t>U Bolt</t>
  </si>
  <si>
    <t>IA235575</t>
  </si>
  <si>
    <t>IA301659</t>
  </si>
  <si>
    <t>IA302148</t>
  </si>
  <si>
    <t>IA302723</t>
  </si>
  <si>
    <t>IA307124</t>
  </si>
  <si>
    <t>IA307900</t>
  </si>
  <si>
    <t>IA307910</t>
  </si>
  <si>
    <t>IA308616</t>
  </si>
  <si>
    <t>IA322693</t>
  </si>
  <si>
    <t>IC300101</t>
  </si>
  <si>
    <t>IC300252</t>
  </si>
  <si>
    <t>IC300458</t>
  </si>
  <si>
    <t>IC300459</t>
  </si>
  <si>
    <t>MB080129</t>
  </si>
  <si>
    <t>BOLT (M10X35)</t>
  </si>
  <si>
    <t>MFZn 5-C-H (ES-X71050)</t>
  </si>
  <si>
    <t>MB162888</t>
  </si>
  <si>
    <t>COLLAR BOLT 10 X 1.25 X 29</t>
  </si>
  <si>
    <t>MF101299</t>
  </si>
  <si>
    <t>BOLT FLANGE (10X80)</t>
  </si>
  <si>
    <t>MF104896</t>
  </si>
  <si>
    <t>HEX BOLT 10 X 1.25 X65 7T</t>
  </si>
  <si>
    <t>MF104897</t>
  </si>
  <si>
    <t>BOLT (10X70)</t>
  </si>
  <si>
    <t>MF106092</t>
  </si>
  <si>
    <t>HEX BOLT 10 X 1.25 X 45</t>
  </si>
  <si>
    <t>BOLT M10X45</t>
  </si>
  <si>
    <t>MF133047</t>
  </si>
  <si>
    <t>BOLT M10x1.5x50</t>
  </si>
  <si>
    <t>BOLT, FLANGE</t>
  </si>
  <si>
    <t>IC303611</t>
  </si>
  <si>
    <t>Hex</t>
  </si>
  <si>
    <t>IC303618</t>
  </si>
  <si>
    <t>IC303619</t>
  </si>
  <si>
    <t>IC304383</t>
  </si>
  <si>
    <t>IC305970</t>
  </si>
  <si>
    <t>IC306126</t>
  </si>
  <si>
    <t>IC307445</t>
  </si>
  <si>
    <t>Flange</t>
  </si>
  <si>
    <t>IC320390</t>
  </si>
  <si>
    <t>IC321681</t>
  </si>
  <si>
    <t>ID200682</t>
  </si>
  <si>
    <t>ID207215</t>
  </si>
  <si>
    <t>MFZn5-C MS-82-3701</t>
  </si>
  <si>
    <t>ID304352</t>
  </si>
  <si>
    <t>BOLT CASE DIFF-WIRE HOLE &amp; SERRATION?</t>
  </si>
  <si>
    <t>BOLT CASE DIFF</t>
  </si>
  <si>
    <t>PHOSPHATED (SEAL WITH OIL) IS:3618-1966 CLASS-C</t>
  </si>
  <si>
    <t>Bolt</t>
  </si>
  <si>
    <t>ID305792</t>
  </si>
  <si>
    <t>U Bolt DOC PM Car CRDI</t>
  </si>
  <si>
    <t>ID305800</t>
  </si>
  <si>
    <t>U-BOLT FRONT MUFFLER CRDI?</t>
  </si>
  <si>
    <t>ID307359</t>
  </si>
  <si>
    <t>Bolt (M10 X 1.5 X 150)</t>
  </si>
  <si>
    <t>Tempered Colour (ES-W00003)</t>
  </si>
  <si>
    <t>ID309742</t>
  </si>
  <si>
    <t>Bolt Flange</t>
  </si>
  <si>
    <t>Bolt Flange (M10x 100)</t>
  </si>
  <si>
    <t>Zn-Yellow+H2D</t>
  </si>
  <si>
    <t>MF Zn5 - C</t>
  </si>
  <si>
    <t>ID311480</t>
  </si>
  <si>
    <t>ID312022</t>
  </si>
  <si>
    <t>Clutch Cover Mtg Bolt?</t>
  </si>
  <si>
    <t>BOLT FLANGE, M10X1.5X75</t>
  </si>
  <si>
    <t>Zinc Phosphate +H2D Coating IZ-AD (ES-X71220)</t>
  </si>
  <si>
    <t>ID312509</t>
  </si>
  <si>
    <t>Allen Bolt</t>
  </si>
  <si>
    <t>Hexagonal Socket Head Cap Bolt (M10x1.5x60)</t>
  </si>
  <si>
    <t>Allen</t>
  </si>
  <si>
    <t>Black Oxide</t>
  </si>
  <si>
    <t>ID313027</t>
  </si>
  <si>
    <t>MF140056</t>
  </si>
  <si>
    <t>Bolt , Flange</t>
  </si>
  <si>
    <t>MF140060</t>
  </si>
  <si>
    <t>MF140266</t>
  </si>
  <si>
    <t>MF140268</t>
  </si>
  <si>
    <t>MF140458</t>
  </si>
  <si>
    <t>MF140460</t>
  </si>
  <si>
    <t>MF140462</t>
  </si>
  <si>
    <t>MF140464</t>
  </si>
  <si>
    <t>Bolt Tapping</t>
  </si>
  <si>
    <t>IF300150</t>
  </si>
  <si>
    <t>BOLT FLANGE SPECIAL M10X1.25X22</t>
  </si>
  <si>
    <t>MFZn5C MS-81-2029</t>
  </si>
  <si>
    <t>MF140466</t>
  </si>
  <si>
    <t>BOLT M10x1.25x40</t>
  </si>
  <si>
    <t>Flange bolt(M10x1.25x40)</t>
  </si>
  <si>
    <t>IA303211</t>
  </si>
  <si>
    <t>FLANGE HEX BOLT WITH SERRATN M10X1.25X40</t>
  </si>
  <si>
    <t>FLANGE HEX BOLT(SERRATED) M10X1.25X4</t>
  </si>
  <si>
    <t>Zinc Plating MFZn5-C ES-X71050</t>
  </si>
  <si>
    <t>IA303317</t>
  </si>
  <si>
    <t>BOLT M10X1.25X40</t>
  </si>
  <si>
    <t>BOLT_M10x1.25x4</t>
  </si>
  <si>
    <t>MFZn 5-D-H (ES-X71050)</t>
  </si>
  <si>
    <t>SCM435</t>
  </si>
  <si>
    <t>MF140267</t>
  </si>
  <si>
    <t>FLANGE BOLT M10X1.25X45</t>
  </si>
  <si>
    <t>BOLT M10x1.25x45</t>
  </si>
  <si>
    <t>IA309334</t>
  </si>
  <si>
    <t>IF300786</t>
  </si>
  <si>
    <t>BUMP STOPPER</t>
  </si>
  <si>
    <t>ROUND</t>
  </si>
  <si>
    <t>MFZn8 TK</t>
  </si>
  <si>
    <t>ID500553</t>
  </si>
  <si>
    <t>BOLT (M10X1.5X140)</t>
  </si>
  <si>
    <t>ZINC TRIVALENT</t>
  </si>
  <si>
    <t>IA305121</t>
  </si>
  <si>
    <t>HEXAGONAL BOLT M10x1.5x30</t>
  </si>
  <si>
    <t>HEXAGONAL BOLT M10X1.5X30</t>
  </si>
  <si>
    <t>GEOMAT 720 BLACK</t>
  </si>
  <si>
    <t>IF300839</t>
  </si>
  <si>
    <t>IF300291</t>
  </si>
  <si>
    <t>IF301017</t>
  </si>
  <si>
    <t>Part No.</t>
  </si>
  <si>
    <t xml:space="preserve">BOLT </t>
  </si>
  <si>
    <t>COF(head)</t>
  </si>
  <si>
    <t>Normal Force (N)</t>
  </si>
  <si>
    <t>Force(N)</t>
  </si>
  <si>
    <t>Pitch(mm)_P</t>
  </si>
  <si>
    <t>effective bolt/head dia(m) De/1000</t>
  </si>
  <si>
    <t>bolt/nut head dia(mm) do</t>
  </si>
  <si>
    <t>effective radius(m
 re</t>
  </si>
  <si>
    <t>Basic pitch dia. (d2) mm</t>
  </si>
  <si>
    <t>Bolt diameter(D) mm</t>
  </si>
  <si>
    <t>shank dia(mm) di</t>
  </si>
  <si>
    <t>Torque(N m) T (Flange)</t>
  </si>
  <si>
    <t>Torque(N m) T(Ny.Lock)</t>
  </si>
  <si>
    <t>COF(thread) NY LOCK NUT</t>
  </si>
  <si>
    <t>Cast Iron 
Torque(N m)
 T</t>
  </si>
  <si>
    <t>sheet metal
Torque(N m)
 T</t>
  </si>
  <si>
    <t>Aluminium
Torque(N m)
T</t>
  </si>
  <si>
    <t>Chassis
Torque(N m)
 T</t>
  </si>
  <si>
    <t>Chassis
Force (µ)</t>
  </si>
  <si>
    <t>Aluminium
Force (µ)</t>
  </si>
  <si>
    <t>Cast Iron
Force (µ)</t>
  </si>
  <si>
    <t>Sheet metal
Force (µ)</t>
  </si>
  <si>
    <t>COF(thread) HEX NUT</t>
  </si>
  <si>
    <t>            MR  Request for Part requirement and RGP closure</t>
  </si>
  <si>
    <t>Project Name – Initiative</t>
  </si>
  <si>
    <t>Authorized By Name (Senior Manager &amp; Above Only)  - Robin Guleria</t>
  </si>
  <si>
    <t>Authorized By Emp Code -  E8862</t>
  </si>
  <si>
    <t>Purpose -  Initiative</t>
  </si>
  <si>
    <t>S.N.</t>
  </si>
  <si>
    <t>Part Description</t>
  </si>
  <si>
    <t>Qty Req.</t>
  </si>
  <si>
    <r>
      <t>    Store (NPD, Regular </t>
    </r>
    <r>
      <rPr>
        <b/>
        <i/>
        <sz val="10"/>
        <color rgb="FF000000"/>
        <rFont val="Times New Roman"/>
        <family val="1"/>
      </rPr>
      <t>/ </t>
    </r>
    <r>
      <rPr>
        <b/>
        <sz val="10"/>
        <color rgb="FF000000"/>
        <rFont val="Times New Roman"/>
        <family val="1"/>
      </rPr>
      <t>Proto store )</t>
    </r>
  </si>
  <si>
    <t>Budget Code for only (NPD, Regular) parts Required </t>
  </si>
  <si>
    <t>PR No. for only Proto  parts Required </t>
  </si>
  <si>
    <t>Buyer name for only Proto parts Required </t>
  </si>
  <si>
    <t>RGP document no. for only  RGP closing purpose</t>
  </si>
  <si>
    <t>Remark</t>
  </si>
  <si>
    <t>Regular</t>
  </si>
  <si>
    <t>Requester Name -  Tellakula Eswar</t>
  </si>
  <si>
    <t>Mobile no -  7660012882</t>
  </si>
  <si>
    <t>Short Code / Extension no</t>
  </si>
  <si>
    <t>saurabh</t>
  </si>
  <si>
    <t>hgbfd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</si>
</sst>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9C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0" fontId="0" fillId="0" borderId="11" xfId="0" applyBorder="1"/>
    <xf numFmtId="0" fontId="0" fillId="0" borderId="10" xfId="0" applyBorder="1" applyAlignment="1">
      <alignment wrapText="1"/>
    </xf>
    <xf numFmtId="0" fontId="0" fillId="33" borderId="10" xfId="0" applyFill="1" applyBorder="1" applyAlignment="1">
      <alignment wrapText="1"/>
    </xf>
    <xf numFmtId="0" fontId="0" fillId="0" borderId="11" xfId="0" applyBorder="1" applyAlignment="1">
      <alignment vertical="center"/>
    </xf>
    <xf numFmtId="0" fontId="0" fillId="0" borderId="10" xfId="0" applyBorder="1"/>
    <xf numFmtId="0" fontId="0" fillId="0" borderId="11" xfId="0" applyBorder="1" applyAlignment="1">
      <alignment vertical="center" wrapText="1"/>
    </xf>
    <xf numFmtId="0" fontId="14" fillId="0" borderId="0" xfId="0" applyFont="1"/>
    <xf numFmtId="0" fontId="14" fillId="0" borderId="11" xfId="0" applyFont="1" applyBorder="1"/>
    <xf numFmtId="164" fontId="0" fillId="33" borderId="11" xfId="0" applyNumberFormat="1" applyFill="1" applyBorder="1" applyAlignment="1">
      <alignment horizontal="center" vertical="center"/>
    </xf>
    <xf numFmtId="0" fontId="0" fillId="33" borderId="11" xfId="0" applyFill="1" applyBorder="1" applyAlignment="1">
      <alignment wrapText="1"/>
    </xf>
    <xf numFmtId="0" fontId="14" fillId="33" borderId="11" xfId="0" applyFont="1" applyFill="1" applyBorder="1" applyAlignment="1">
      <alignment wrapText="1"/>
    </xf>
    <xf numFmtId="0" fontId="16" fillId="0" borderId="11" xfId="0" applyFont="1" applyBorder="1" applyAlignment="1">
      <alignment vertical="center" wrapText="1"/>
    </xf>
    <xf numFmtId="0" fontId="16" fillId="34" borderId="11" xfId="0" applyFont="1" applyFill="1" applyBorder="1" applyAlignment="1">
      <alignment vertical="center" wrapText="1"/>
    </xf>
    <xf numFmtId="0" fontId="16" fillId="35" borderId="13" xfId="0" applyFont="1" applyFill="1" applyBorder="1" applyAlignment="1">
      <alignment vertical="center" wrapText="1"/>
    </xf>
    <xf numFmtId="0" fontId="16" fillId="35" borderId="11" xfId="0" applyFont="1" applyFill="1" applyBorder="1" applyAlignment="1">
      <alignment vertical="center" wrapText="1"/>
    </xf>
    <xf numFmtId="0" fontId="0" fillId="0" borderId="12" xfId="0" applyBorder="1"/>
    <xf numFmtId="0" fontId="0" fillId="33" borderId="11" xfId="0" applyFill="1" applyBorder="1" applyAlignment="1">
      <alignment vertical="center"/>
    </xf>
    <xf numFmtId="164" fontId="0" fillId="0" borderId="11" xfId="0" applyNumberFormat="1" applyBorder="1" applyAlignment="1">
      <alignment vertical="center"/>
    </xf>
    <xf numFmtId="2" fontId="0" fillId="33" borderId="11" xfId="0" applyNumberFormat="1" applyFill="1" applyBorder="1" applyAlignment="1">
      <alignment vertical="center"/>
    </xf>
    <xf numFmtId="0" fontId="0" fillId="33" borderId="11" xfId="0" applyFill="1" applyBorder="1"/>
    <xf numFmtId="0" fontId="14" fillId="33" borderId="11" xfId="0" applyFont="1" applyFill="1" applyBorder="1"/>
    <xf numFmtId="2" fontId="0" fillId="0" borderId="11" xfId="0" applyNumberFormat="1" applyBorder="1" applyAlignment="1">
      <alignment vertical="center"/>
    </xf>
    <xf numFmtId="0" fontId="14" fillId="0" borderId="10" xfId="0" applyFont="1" applyBorder="1"/>
    <xf numFmtId="0" fontId="14" fillId="0" borderId="12" xfId="0" applyFont="1" applyBorder="1"/>
    <xf numFmtId="0" fontId="14" fillId="33" borderId="11" xfId="0" applyFont="1" applyFill="1" applyBorder="1" applyAlignment="1">
      <alignment vertical="center"/>
    </xf>
    <xf numFmtId="164" fontId="14" fillId="33" borderId="11" xfId="0" applyNumberFormat="1" applyFont="1" applyFill="1" applyBorder="1" applyAlignment="1">
      <alignment vertical="center"/>
    </xf>
    <xf numFmtId="2" fontId="14" fillId="33" borderId="11" xfId="0" applyNumberFormat="1" applyFont="1" applyFill="1" applyBorder="1" applyAlignment="1">
      <alignment vertical="center"/>
    </xf>
    <xf numFmtId="164" fontId="0" fillId="33" borderId="11" xfId="0" applyNumberFormat="1" applyFill="1" applyBorder="1" applyAlignment="1">
      <alignment vertical="center"/>
    </xf>
    <xf numFmtId="0" fontId="18" fillId="0" borderId="10" xfId="0" applyFont="1" applyBorder="1"/>
    <xf numFmtId="0" fontId="18" fillId="0" borderId="12" xfId="0" applyFont="1" applyBorder="1"/>
    <xf numFmtId="0" fontId="18" fillId="0" borderId="11" xfId="0" applyFont="1" applyBorder="1"/>
    <xf numFmtId="0" fontId="18" fillId="0" borderId="0" xfId="0" applyFont="1"/>
    <xf numFmtId="0" fontId="22" fillId="36" borderId="17" xfId="0" applyFont="1" applyFill="1" applyBorder="1" applyAlignment="1">
      <alignment horizontal="center" vertical="center"/>
    </xf>
    <xf numFmtId="0" fontId="23" fillId="36" borderId="17" xfId="0" applyFont="1" applyFill="1" applyBorder="1" applyAlignment="1">
      <alignment vertical="center"/>
    </xf>
    <xf numFmtId="0" fontId="22" fillId="36" borderId="18" xfId="0" applyFont="1" applyFill="1" applyBorder="1" applyAlignment="1">
      <alignment vertical="center"/>
    </xf>
    <xf numFmtId="0" fontId="23" fillId="36" borderId="18" xfId="0" applyFont="1" applyFill="1" applyBorder="1" applyAlignment="1">
      <alignment vertical="center"/>
    </xf>
    <xf numFmtId="0" fontId="19" fillId="37" borderId="19" xfId="0" applyFont="1" applyFill="1" applyBorder="1" applyAlignment="1">
      <alignment horizontal="center" vertical="center" wrapText="1"/>
    </xf>
    <xf numFmtId="0" fontId="19" fillId="37" borderId="18" xfId="0" applyFont="1" applyFill="1" applyBorder="1" applyAlignment="1">
      <alignment horizontal="center" vertical="center" wrapText="1"/>
    </xf>
    <xf numFmtId="0" fontId="22" fillId="37" borderId="18" xfId="0" applyFont="1" applyFill="1" applyBorder="1" applyAlignment="1">
      <alignment horizontal="center" vertical="center" wrapText="1"/>
    </xf>
    <xf numFmtId="0" fontId="21" fillId="36" borderId="19" xfId="0" applyFont="1" applyFill="1" applyBorder="1" applyAlignment="1">
      <alignment horizontal="right" vertical="center"/>
    </xf>
    <xf numFmtId="0" fontId="21" fillId="36" borderId="18" xfId="0" applyFont="1" applyFill="1" applyBorder="1" applyAlignment="1">
      <alignment vertical="center"/>
    </xf>
    <xf numFmtId="0" fontId="21" fillId="36" borderId="18" xfId="0" applyFont="1" applyFill="1" applyBorder="1" applyAlignment="1">
      <alignment horizontal="right" vertical="center"/>
    </xf>
    <xf numFmtId="0" fontId="23" fillId="36" borderId="19" xfId="0" applyFont="1" applyFill="1" applyBorder="1" applyAlignment="1">
      <alignment horizontal="right" vertical="center"/>
    </xf>
    <xf numFmtId="0" fontId="23" fillId="36" borderId="18" xfId="0" applyFont="1" applyFill="1" applyBorder="1" applyAlignment="1">
      <alignment horizontal="right" vertical="center"/>
    </xf>
    <xf numFmtId="0" fontId="16" fillId="33" borderId="20" xfId="0" applyFont="1" applyFill="1" applyBorder="1" applyAlignment="1">
      <alignment vertical="center" wrapText="1"/>
    </xf>
    <xf numFmtId="0" fontId="16" fillId="0" borderId="21" xfId="0" applyFont="1" applyBorder="1" applyAlignment="1">
      <alignment vertical="center" wrapText="1"/>
    </xf>
    <xf numFmtId="0" fontId="22" fillId="36" borderId="14" xfId="0" applyFont="1" applyFill="1" applyBorder="1" applyAlignment="1">
      <alignment vertical="center"/>
    </xf>
    <xf numFmtId="0" fontId="22" fillId="36" borderId="15" xfId="0" applyFont="1" applyFill="1" applyBorder="1" applyAlignment="1">
      <alignment vertical="center"/>
    </xf>
    <xf numFmtId="0" fontId="22" fillId="36" borderId="16" xfId="0" applyFont="1" applyFill="1" applyBorder="1" applyAlignment="1">
      <alignment vertical="center"/>
    </xf>
    <xf numFmtId="0" fontId="22" fillId="36" borderId="14" xfId="0" applyFont="1" applyFill="1" applyBorder="1" applyAlignment="1">
      <alignment horizontal="center" vertical="center"/>
    </xf>
    <xf numFmtId="0" fontId="22" fillId="36" borderId="15" xfId="0" applyFont="1" applyFill="1" applyBorder="1" applyAlignment="1">
      <alignment horizontal="center" vertical="center"/>
    </xf>
    <xf numFmtId="0" fontId="22" fillId="36" borderId="16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auto="1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U57"/>
  <sheetViews>
    <sheetView tabSelected="1" zoomScaleNormal="85" workbookViewId="0">
      <selection activeCell="C4" sqref="C4"/>
    </sheetView>
  </sheetViews>
  <sheetFormatPr defaultRowHeight="14.5" x14ac:dyDescent="0.35"/>
  <cols>
    <col min="2" max="2" width="12.81640625" customWidth="1"/>
    <col min="3" max="3" width="18" customWidth="1"/>
    <col min="4" max="4" width="27.26953125" customWidth="1"/>
    <col min="5" max="5" width="27.54296875" customWidth="1"/>
    <col min="11" max="11" width="23.54296875" customWidth="1"/>
    <col min="14" max="14" width="0" hidden="1" customWidth="1"/>
    <col min="23" max="23" width="0" hidden="1" customWidth="1"/>
    <col min="35" max="35" width="11" customWidth="1"/>
  </cols>
  <sheetData>
    <row r="1" spans="1:47" ht="72.5" x14ac:dyDescent="0.3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6" t="s">
        <v>235</v>
      </c>
      <c r="N1" s="12" t="s">
        <v>236</v>
      </c>
      <c r="O1" s="46" t="s">
        <v>227</v>
      </c>
      <c r="P1" s="46" t="s">
        <v>233</v>
      </c>
      <c r="Q1" s="46" t="s">
        <v>228</v>
      </c>
      <c r="R1" s="46" t="s">
        <v>232</v>
      </c>
      <c r="S1" s="46" t="s">
        <v>230</v>
      </c>
      <c r="T1" s="46" t="s">
        <v>234</v>
      </c>
      <c r="U1" s="46" t="s">
        <v>229</v>
      </c>
      <c r="V1" s="13" t="s">
        <v>246</v>
      </c>
      <c r="W1" s="13" t="s">
        <v>237</v>
      </c>
      <c r="X1" s="6" t="s">
        <v>241</v>
      </c>
      <c r="Y1" s="6" t="s">
        <v>240</v>
      </c>
      <c r="Z1" s="6" t="s">
        <v>238</v>
      </c>
      <c r="AA1" s="6" t="s">
        <v>239</v>
      </c>
      <c r="AB1" s="6" t="s">
        <v>231</v>
      </c>
      <c r="AC1" s="4" t="s">
        <v>226</v>
      </c>
      <c r="AD1" s="6" t="s">
        <v>242</v>
      </c>
      <c r="AE1" s="6" t="s">
        <v>243</v>
      </c>
      <c r="AF1" s="6" t="s">
        <v>244</v>
      </c>
      <c r="AG1" s="6" t="s">
        <v>245</v>
      </c>
      <c r="AH1" s="14" t="s">
        <v>225</v>
      </c>
      <c r="AI1" s="15" t="s">
        <v>225</v>
      </c>
      <c r="AJ1" s="15" t="s">
        <v>225</v>
      </c>
      <c r="AK1" s="15" t="s">
        <v>225</v>
      </c>
    </row>
    <row r="2" spans="1:47" ht="22.5" customHeight="1" x14ac:dyDescent="0.35">
      <c r="A2" s="5">
        <v>67</v>
      </c>
      <c r="B2" s="5" t="s">
        <v>12</v>
      </c>
      <c r="C2" s="5" t="s">
        <v>180</v>
      </c>
      <c r="D2" s="5" t="s">
        <v>137</v>
      </c>
      <c r="E2" s="5" t="s">
        <v>181</v>
      </c>
      <c r="F2" s="5" t="s">
        <v>146</v>
      </c>
      <c r="G2" s="5" t="s">
        <v>19</v>
      </c>
      <c r="H2" s="5">
        <v>1.25</v>
      </c>
      <c r="I2" s="5">
        <v>16</v>
      </c>
      <c r="J2" s="5">
        <v>16</v>
      </c>
      <c r="K2" s="5" t="s">
        <v>168</v>
      </c>
      <c r="L2" s="16">
        <v>4</v>
      </c>
      <c r="M2" s="10">
        <v>50</v>
      </c>
      <c r="N2" s="10"/>
      <c r="O2" s="17"/>
      <c r="P2" s="17">
        <v>9.69</v>
      </c>
      <c r="Q2" s="5">
        <v>1.25</v>
      </c>
      <c r="R2" s="18">
        <f t="shared" ref="R2:R27" si="0">((P2)-(0.6495*(Q2)))</f>
        <v>8.8781249999999989</v>
      </c>
      <c r="S2" s="17">
        <v>18.440000000000001</v>
      </c>
      <c r="T2" s="17">
        <v>9.23</v>
      </c>
      <c r="U2" s="4">
        <f t="shared" ref="U2:U27" si="1">(S2+T2)/(2*1000)</f>
        <v>1.3835E-2</v>
      </c>
      <c r="V2" s="9" t="e">
        <f t="shared" ref="V2:V27" si="2">((M2/O2)-(Q2/6.28/1000)-(AH2*U2/2))/(0.577*R2/1000)</f>
        <v>#DIV/0!</v>
      </c>
      <c r="W2" s="17"/>
      <c r="X2" s="17">
        <v>0.26</v>
      </c>
      <c r="Y2" s="17">
        <v>0.2</v>
      </c>
      <c r="Z2" s="17">
        <v>0.22</v>
      </c>
      <c r="AA2" s="17">
        <v>0.26</v>
      </c>
      <c r="AB2" s="4">
        <f t="shared" ref="AB2:AB27" si="3">U2/2</f>
        <v>6.9175E-3</v>
      </c>
      <c r="AC2" s="17">
        <v>200</v>
      </c>
      <c r="AD2" s="4">
        <f>X2/AB2</f>
        <v>37.5858330321648</v>
      </c>
      <c r="AE2" s="4">
        <f>Y2/AB2</f>
        <v>28.912179255511386</v>
      </c>
      <c r="AF2" s="4">
        <f>Z2/AB2</f>
        <v>31.803397181062522</v>
      </c>
      <c r="AG2" s="4">
        <f>AA2/AB2</f>
        <v>37.5858330321648</v>
      </c>
      <c r="AH2" s="22">
        <f>AD2/AC2</f>
        <v>0.187929165160824</v>
      </c>
      <c r="AI2" s="22">
        <f>AE2/AC2</f>
        <v>0.14456089627755694</v>
      </c>
      <c r="AJ2" s="22">
        <f>AF2/AC2</f>
        <v>0.1590169859053126</v>
      </c>
      <c r="AK2" s="22">
        <f>AG2/AC2</f>
        <v>0.187929165160824</v>
      </c>
    </row>
    <row r="3" spans="1:47" s="7" customFormat="1" ht="73.5" customHeight="1" x14ac:dyDescent="0.35">
      <c r="A3" s="5">
        <v>69</v>
      </c>
      <c r="B3" s="5" t="s">
        <v>12</v>
      </c>
      <c r="C3" s="5" t="s">
        <v>265</v>
      </c>
      <c r="D3" s="5" t="s">
        <v>12</v>
      </c>
      <c r="E3" s="5" t="s">
        <v>189</v>
      </c>
      <c r="F3" s="5" t="s">
        <v>139</v>
      </c>
      <c r="G3" s="5" t="s">
        <v>19</v>
      </c>
      <c r="H3" s="5">
        <v>1.25</v>
      </c>
      <c r="I3" s="5">
        <v>25</v>
      </c>
      <c r="J3" s="5">
        <v>20</v>
      </c>
      <c r="K3" s="5" t="s">
        <v>168</v>
      </c>
      <c r="L3" s="16">
        <v>4</v>
      </c>
      <c r="M3" s="10">
        <v>50</v>
      </c>
      <c r="N3" s="21"/>
      <c r="O3" s="17"/>
      <c r="P3" s="10">
        <v>9.76</v>
      </c>
      <c r="Q3" s="5">
        <v>1.25</v>
      </c>
      <c r="R3" s="18">
        <f t="shared" si="0"/>
        <v>8.9481249999999992</v>
      </c>
      <c r="S3" s="20">
        <v>13.78</v>
      </c>
      <c r="T3" s="20">
        <v>9.09</v>
      </c>
      <c r="U3" s="4">
        <f t="shared" si="1"/>
        <v>1.1434999999999999E-2</v>
      </c>
      <c r="V3" s="9" t="e">
        <f t="shared" si="2"/>
        <v>#DIV/0!</v>
      </c>
      <c r="W3" s="17"/>
      <c r="X3" s="20">
        <v>0.28000000000000003</v>
      </c>
      <c r="Y3" s="20">
        <v>0.2</v>
      </c>
      <c r="Z3" s="20">
        <v>0.2</v>
      </c>
      <c r="AA3" s="20">
        <v>0.2</v>
      </c>
      <c r="AB3" s="4">
        <f t="shared" si="3"/>
        <v>5.7174999999999995E-3</v>
      </c>
      <c r="AC3" s="17">
        <v>200</v>
      </c>
      <c r="AD3" s="4">
        <f>X3/AB3</f>
        <v>48.972452995190217</v>
      </c>
      <c r="AE3" s="4">
        <f>Y3/AB3</f>
        <v>34.980323567993011</v>
      </c>
      <c r="AF3" s="4">
        <f>Z3/AB3</f>
        <v>34.980323567993011</v>
      </c>
      <c r="AG3" s="4">
        <f>AA3/AB3</f>
        <v>34.980323567993011</v>
      </c>
      <c r="AH3" s="22">
        <f>AD3/AC3</f>
        <v>0.24486226497595109</v>
      </c>
      <c r="AI3" s="22">
        <f>AE3/AC3</f>
        <v>0.17490161783996505</v>
      </c>
      <c r="AJ3" s="22">
        <f>AF3/AC3</f>
        <v>0.17490161783996505</v>
      </c>
      <c r="AK3" s="22">
        <f>AG3/AC3</f>
        <v>0.17490161783996505</v>
      </c>
      <c r="AL3"/>
      <c r="AM3"/>
      <c r="AN3"/>
      <c r="AO3"/>
      <c r="AP3"/>
      <c r="AQ3"/>
      <c r="AR3"/>
      <c r="AS3"/>
      <c r="AT3"/>
      <c r="AU3"/>
    </row>
    <row r="4" spans="1:47" x14ac:dyDescent="0.35">
      <c r="A4" s="5">
        <v>74</v>
      </c>
      <c r="B4" s="5" t="s">
        <v>12</v>
      </c>
      <c r="C4" s="5" t="s">
        <v>266</v>
      </c>
      <c r="D4" s="5" t="s">
        <v>32</v>
      </c>
      <c r="E4" s="5" t="s">
        <v>32</v>
      </c>
      <c r="F4" s="5" t="s">
        <v>13</v>
      </c>
      <c r="G4" s="5" t="s">
        <v>19</v>
      </c>
      <c r="H4" s="5">
        <v>1.25</v>
      </c>
      <c r="I4" s="5">
        <v>11</v>
      </c>
      <c r="J4" s="5">
        <v>11</v>
      </c>
      <c r="K4" s="5" t="s">
        <v>15</v>
      </c>
      <c r="L4" s="16">
        <v>7</v>
      </c>
      <c r="M4" s="10">
        <v>50</v>
      </c>
      <c r="N4" s="17">
        <v>9036</v>
      </c>
      <c r="O4" s="17">
        <v>15356</v>
      </c>
      <c r="P4" s="1">
        <v>9.76</v>
      </c>
      <c r="Q4" s="5">
        <v>1.25</v>
      </c>
      <c r="R4" s="18">
        <f t="shared" si="0"/>
        <v>8.9481249999999992</v>
      </c>
      <c r="S4" s="1">
        <v>18.71</v>
      </c>
      <c r="T4" s="1">
        <v>9.1</v>
      </c>
      <c r="U4" s="4">
        <f t="shared" si="1"/>
        <v>1.3905000000000001E-2</v>
      </c>
      <c r="V4" s="9">
        <f t="shared" si="2"/>
        <v>0.30156713817619679</v>
      </c>
      <c r="W4" s="1"/>
      <c r="X4" s="1">
        <v>0.3</v>
      </c>
      <c r="Y4" s="1">
        <v>0.24</v>
      </c>
      <c r="Z4" s="1">
        <v>0.26</v>
      </c>
      <c r="AA4" s="1">
        <v>0.26</v>
      </c>
      <c r="AB4" s="4">
        <f t="shared" si="3"/>
        <v>6.9525000000000003E-3</v>
      </c>
      <c r="AC4" s="17">
        <v>200</v>
      </c>
      <c r="AD4" s="4">
        <f t="shared" ref="AD4:AD27" si="4">X4/AB4</f>
        <v>43.149946062567416</v>
      </c>
      <c r="AE4" s="4">
        <f t="shared" ref="AE4:AE27" si="5">Y4/AB4</f>
        <v>34.519956850053937</v>
      </c>
      <c r="AF4" s="4">
        <f t="shared" ref="AF4:AF27" si="6">Z4/AB4</f>
        <v>37.396619920891766</v>
      </c>
      <c r="AG4" s="4">
        <f t="shared" ref="AG4:AG27" si="7">AA4/AB4</f>
        <v>37.396619920891766</v>
      </c>
      <c r="AH4" s="22">
        <f t="shared" ref="AH4:AH27" si="8">AD4/AC4</f>
        <v>0.21574973031283709</v>
      </c>
      <c r="AI4" s="22">
        <f t="shared" ref="AI4:AI27" si="9">AE4/AC4</f>
        <v>0.17259978425026967</v>
      </c>
      <c r="AJ4" s="22">
        <f t="shared" ref="AJ4:AJ27" si="10">AF4/AC4</f>
        <v>0.18698309960445883</v>
      </c>
      <c r="AK4" s="22">
        <f t="shared" ref="AK4:AK27" si="11">AG4/AC4</f>
        <v>0.18698309960445883</v>
      </c>
    </row>
    <row r="5" spans="1:47" s="32" customFormat="1" x14ac:dyDescent="0.35">
      <c r="A5" s="29">
        <v>75</v>
      </c>
      <c r="B5" s="29" t="s">
        <v>12</v>
      </c>
      <c r="C5" s="29" t="s">
        <v>49</v>
      </c>
      <c r="D5" s="29" t="s">
        <v>50</v>
      </c>
      <c r="E5" s="29" t="s">
        <v>47</v>
      </c>
      <c r="F5" s="29" t="s">
        <v>14</v>
      </c>
      <c r="G5" s="29" t="s">
        <v>19</v>
      </c>
      <c r="H5" s="29">
        <v>1.25</v>
      </c>
      <c r="I5" s="29">
        <v>20</v>
      </c>
      <c r="J5" s="29">
        <v>20</v>
      </c>
      <c r="K5" s="29" t="s">
        <v>48</v>
      </c>
      <c r="L5" s="30">
        <v>7</v>
      </c>
      <c r="M5" s="10">
        <v>50</v>
      </c>
      <c r="N5" s="31"/>
      <c r="O5" s="31">
        <v>16558</v>
      </c>
      <c r="P5" s="31">
        <v>9.81</v>
      </c>
      <c r="Q5" s="31">
        <v>1.2450000000000001</v>
      </c>
      <c r="R5" s="18">
        <f t="shared" si="0"/>
        <v>9.0013725000000004</v>
      </c>
      <c r="S5" s="31">
        <v>13.64</v>
      </c>
      <c r="T5" s="31">
        <v>9.01</v>
      </c>
      <c r="U5" s="4">
        <f t="shared" si="1"/>
        <v>1.1325E-2</v>
      </c>
      <c r="V5" s="9">
        <f t="shared" si="2"/>
        <v>0.29293433011760212</v>
      </c>
      <c r="W5" s="31"/>
      <c r="X5" s="1">
        <v>0.26</v>
      </c>
      <c r="Y5" s="1">
        <v>0.2</v>
      </c>
      <c r="Z5" s="1">
        <v>0.22</v>
      </c>
      <c r="AA5" s="1">
        <v>0.34</v>
      </c>
      <c r="AB5" s="4">
        <f t="shared" si="3"/>
        <v>5.6625E-3</v>
      </c>
      <c r="AC5" s="17">
        <v>200</v>
      </c>
      <c r="AD5" s="4">
        <f t="shared" si="4"/>
        <v>45.916114790286976</v>
      </c>
      <c r="AE5" s="4">
        <f t="shared" si="5"/>
        <v>35.320088300220753</v>
      </c>
      <c r="AF5" s="4">
        <f t="shared" si="6"/>
        <v>38.852097130242825</v>
      </c>
      <c r="AG5" s="4">
        <f t="shared" si="7"/>
        <v>60.044150110375277</v>
      </c>
      <c r="AH5" s="22">
        <f t="shared" si="8"/>
        <v>0.22958057395143489</v>
      </c>
      <c r="AI5" s="22">
        <f t="shared" si="9"/>
        <v>0.17660044150110377</v>
      </c>
      <c r="AJ5" s="22">
        <f t="shared" si="10"/>
        <v>0.19426048565121412</v>
      </c>
      <c r="AK5" s="22">
        <f t="shared" si="11"/>
        <v>0.30022075055187636</v>
      </c>
    </row>
    <row r="6" spans="1:47" s="7" customFormat="1" x14ac:dyDescent="0.35">
      <c r="A6" s="5">
        <v>77</v>
      </c>
      <c r="B6" s="5" t="s">
        <v>12</v>
      </c>
      <c r="C6" s="5" t="s">
        <v>126</v>
      </c>
      <c r="D6" s="5" t="s">
        <v>127</v>
      </c>
      <c r="E6" s="5" t="s">
        <v>12</v>
      </c>
      <c r="F6" s="5" t="s">
        <v>14</v>
      </c>
      <c r="G6" s="5" t="s">
        <v>19</v>
      </c>
      <c r="H6" s="5">
        <v>1.25</v>
      </c>
      <c r="I6" s="5">
        <v>80</v>
      </c>
      <c r="J6" s="5">
        <v>20</v>
      </c>
      <c r="K6" s="5" t="s">
        <v>24</v>
      </c>
      <c r="L6" s="16">
        <v>7</v>
      </c>
      <c r="M6" s="10">
        <v>50</v>
      </c>
      <c r="N6" s="1"/>
      <c r="O6" s="17">
        <v>15356</v>
      </c>
      <c r="P6" s="1">
        <v>9.7200000000000006</v>
      </c>
      <c r="Q6" s="5">
        <v>1.25</v>
      </c>
      <c r="R6" s="18">
        <f t="shared" si="0"/>
        <v>8.9081250000000001</v>
      </c>
      <c r="S6" s="1">
        <v>13.35</v>
      </c>
      <c r="T6" s="1">
        <v>9.2799999999999994</v>
      </c>
      <c r="U6" s="4">
        <f t="shared" si="1"/>
        <v>1.1314999999999999E-2</v>
      </c>
      <c r="V6" s="9">
        <f t="shared" ref="V6" si="12">((M6/O6)-(Q6/6.28/1000)-(AH6*U6/2))/(0.577*R6/1000)</f>
        <v>0.32237655776004193</v>
      </c>
      <c r="W6" s="1"/>
      <c r="X6" s="1">
        <v>0.28000000000000003</v>
      </c>
      <c r="Y6" s="1">
        <v>0.2</v>
      </c>
      <c r="Z6" s="1">
        <v>0.22</v>
      </c>
      <c r="AA6" s="1">
        <v>0.2</v>
      </c>
      <c r="AB6" s="4">
        <f t="shared" si="3"/>
        <v>5.6574999999999993E-3</v>
      </c>
      <c r="AC6" s="17">
        <v>200</v>
      </c>
      <c r="AD6" s="4">
        <f t="shared" si="4"/>
        <v>49.49182501104729</v>
      </c>
      <c r="AE6" s="4">
        <f t="shared" si="5"/>
        <v>35.351303579319492</v>
      </c>
      <c r="AF6" s="4">
        <f t="shared" si="6"/>
        <v>38.886433937251439</v>
      </c>
      <c r="AG6" s="4">
        <f t="shared" si="7"/>
        <v>35.351303579319492</v>
      </c>
      <c r="AH6" s="22">
        <f t="shared" si="8"/>
        <v>0.24745912505523646</v>
      </c>
      <c r="AI6" s="22">
        <f t="shared" si="9"/>
        <v>0.17675651789659746</v>
      </c>
      <c r="AJ6" s="22">
        <f t="shared" si="10"/>
        <v>0.19443216968625721</v>
      </c>
      <c r="AK6" s="22">
        <f t="shared" si="11"/>
        <v>0.17675651789659746</v>
      </c>
      <c r="AL6"/>
      <c r="AM6"/>
      <c r="AN6"/>
      <c r="AO6"/>
      <c r="AP6"/>
      <c r="AQ6"/>
      <c r="AR6"/>
      <c r="AS6"/>
      <c r="AT6"/>
      <c r="AU6"/>
    </row>
    <row r="7" spans="1:47" s="7" customFormat="1" x14ac:dyDescent="0.35">
      <c r="A7" s="5">
        <v>78</v>
      </c>
      <c r="B7" s="5" t="s">
        <v>12</v>
      </c>
      <c r="C7" s="5" t="s">
        <v>128</v>
      </c>
      <c r="D7" s="5" t="s">
        <v>129</v>
      </c>
      <c r="E7" s="5" t="s">
        <v>12</v>
      </c>
      <c r="F7" s="5" t="s">
        <v>14</v>
      </c>
      <c r="G7" s="5" t="s">
        <v>19</v>
      </c>
      <c r="H7" s="5">
        <v>1.25</v>
      </c>
      <c r="I7" s="5">
        <v>65</v>
      </c>
      <c r="J7" s="5">
        <v>20</v>
      </c>
      <c r="K7" s="5" t="s">
        <v>24</v>
      </c>
      <c r="L7" s="16">
        <v>7</v>
      </c>
      <c r="M7" s="10">
        <v>50</v>
      </c>
      <c r="N7" s="1"/>
      <c r="O7" s="17">
        <v>15356</v>
      </c>
      <c r="P7" s="1">
        <v>9.76</v>
      </c>
      <c r="Q7" s="5">
        <v>1.25</v>
      </c>
      <c r="R7" s="18">
        <f t="shared" ref="R7" si="13">((P7)-(0.6495*(Q7)))</f>
        <v>8.9481249999999992</v>
      </c>
      <c r="S7" s="1">
        <v>18.71</v>
      </c>
      <c r="T7" s="1">
        <v>9.1</v>
      </c>
      <c r="U7" s="4">
        <f t="shared" ref="U7:U9" si="14">(S7+T7)/(2*1000)</f>
        <v>1.3905000000000001E-2</v>
      </c>
      <c r="V7" s="9">
        <f t="shared" si="2"/>
        <v>0.32093546677054396</v>
      </c>
      <c r="W7" s="1"/>
      <c r="X7" s="1">
        <v>0.28000000000000003</v>
      </c>
      <c r="Y7" s="1">
        <v>0.2</v>
      </c>
      <c r="Z7" s="1">
        <v>0.22</v>
      </c>
      <c r="AA7" s="1">
        <v>0.2</v>
      </c>
      <c r="AB7" s="4">
        <f t="shared" si="3"/>
        <v>6.9525000000000003E-3</v>
      </c>
      <c r="AC7" s="17">
        <v>200</v>
      </c>
      <c r="AD7" s="4">
        <f t="shared" si="4"/>
        <v>40.273282991729594</v>
      </c>
      <c r="AE7" s="4">
        <f t="shared" si="5"/>
        <v>28.76663070837828</v>
      </c>
      <c r="AF7" s="4">
        <f t="shared" si="6"/>
        <v>31.643293779216108</v>
      </c>
      <c r="AG7" s="4">
        <f t="shared" si="7"/>
        <v>28.76663070837828</v>
      </c>
      <c r="AH7" s="22">
        <f t="shared" si="8"/>
        <v>0.20136641495864796</v>
      </c>
      <c r="AI7" s="22">
        <f t="shared" si="9"/>
        <v>0.14383315354189141</v>
      </c>
      <c r="AJ7" s="22">
        <f t="shared" si="10"/>
        <v>0.15821646889608054</v>
      </c>
      <c r="AK7" s="22">
        <f t="shared" si="11"/>
        <v>0.14383315354189141</v>
      </c>
      <c r="AL7"/>
      <c r="AM7"/>
      <c r="AN7"/>
      <c r="AO7"/>
      <c r="AP7"/>
      <c r="AQ7"/>
      <c r="AR7"/>
      <c r="AS7"/>
      <c r="AT7"/>
      <c r="AU7"/>
    </row>
    <row r="8" spans="1:47" s="7" customFormat="1" x14ac:dyDescent="0.35">
      <c r="A8" s="5">
        <v>79</v>
      </c>
      <c r="B8" s="5" t="s">
        <v>12</v>
      </c>
      <c r="C8" s="5" t="s">
        <v>130</v>
      </c>
      <c r="D8" s="5" t="s">
        <v>131</v>
      </c>
      <c r="E8" s="5" t="s">
        <v>12</v>
      </c>
      <c r="F8" s="5" t="s">
        <v>14</v>
      </c>
      <c r="G8" s="5" t="s">
        <v>19</v>
      </c>
      <c r="H8" s="5">
        <v>1.25</v>
      </c>
      <c r="I8" s="5">
        <v>70</v>
      </c>
      <c r="J8" s="5">
        <v>20</v>
      </c>
      <c r="K8" s="5" t="s">
        <v>24</v>
      </c>
      <c r="L8" s="16">
        <v>7</v>
      </c>
      <c r="M8" s="10">
        <v>60</v>
      </c>
      <c r="N8" s="1"/>
      <c r="O8" s="17">
        <v>18825</v>
      </c>
      <c r="P8" s="1">
        <v>9.6999999999999993</v>
      </c>
      <c r="Q8" s="5">
        <v>1.25</v>
      </c>
      <c r="R8" s="18">
        <f t="shared" si="0"/>
        <v>8.8881249999999987</v>
      </c>
      <c r="S8" s="1">
        <v>13.81</v>
      </c>
      <c r="T8" s="1">
        <v>9.9499999999999993</v>
      </c>
      <c r="U8" s="4">
        <f t="shared" si="1"/>
        <v>1.1879999999999998E-2</v>
      </c>
      <c r="V8" s="9">
        <f t="shared" si="2"/>
        <v>0.30968557569814076</v>
      </c>
      <c r="W8" s="1"/>
      <c r="X8" s="1">
        <v>0.28000000000000003</v>
      </c>
      <c r="Y8" s="1">
        <v>0.2</v>
      </c>
      <c r="Z8" s="1">
        <v>0.22</v>
      </c>
      <c r="AA8" s="1">
        <v>0.2</v>
      </c>
      <c r="AB8" s="4">
        <f t="shared" si="3"/>
        <v>5.9399999999999991E-3</v>
      </c>
      <c r="AC8" s="17">
        <v>200</v>
      </c>
      <c r="AD8" s="4">
        <f t="shared" si="4"/>
        <v>47.138047138047149</v>
      </c>
      <c r="AE8" s="4">
        <f t="shared" si="5"/>
        <v>33.670033670033675</v>
      </c>
      <c r="AF8" s="4">
        <f t="shared" si="6"/>
        <v>37.037037037037045</v>
      </c>
      <c r="AG8" s="4">
        <f t="shared" si="7"/>
        <v>33.670033670033675</v>
      </c>
      <c r="AH8" s="22">
        <f t="shared" si="8"/>
        <v>0.23569023569023576</v>
      </c>
      <c r="AI8" s="22">
        <f t="shared" si="9"/>
        <v>0.16835016835016836</v>
      </c>
      <c r="AJ8" s="22">
        <f t="shared" si="10"/>
        <v>0.18518518518518523</v>
      </c>
      <c r="AK8" s="22">
        <f t="shared" si="11"/>
        <v>0.16835016835016836</v>
      </c>
      <c r="AL8"/>
      <c r="AM8"/>
      <c r="AN8"/>
      <c r="AO8"/>
      <c r="AP8"/>
      <c r="AQ8"/>
      <c r="AR8"/>
      <c r="AS8"/>
      <c r="AT8"/>
      <c r="AU8"/>
    </row>
    <row r="9" spans="1:47" s="32" customFormat="1" x14ac:dyDescent="0.35">
      <c r="A9" s="29">
        <v>81</v>
      </c>
      <c r="B9" s="29" t="s">
        <v>12</v>
      </c>
      <c r="C9" s="29" t="s">
        <v>184</v>
      </c>
      <c r="D9" s="29" t="s">
        <v>137</v>
      </c>
      <c r="E9" s="29" t="s">
        <v>181</v>
      </c>
      <c r="F9" s="29" t="s">
        <v>146</v>
      </c>
      <c r="G9" s="29" t="s">
        <v>19</v>
      </c>
      <c r="H9" s="29">
        <v>1.25</v>
      </c>
      <c r="I9" s="29">
        <v>50</v>
      </c>
      <c r="J9" s="29">
        <v>20</v>
      </c>
      <c r="K9" s="29" t="s">
        <v>168</v>
      </c>
      <c r="L9" s="30">
        <v>7</v>
      </c>
      <c r="M9" s="10">
        <v>50</v>
      </c>
      <c r="N9" s="31"/>
      <c r="O9" s="31">
        <v>16566</v>
      </c>
      <c r="P9" s="31">
        <v>9.84</v>
      </c>
      <c r="Q9" s="31">
        <v>1.25</v>
      </c>
      <c r="R9" s="31">
        <f t="shared" si="0"/>
        <v>9.0281249999999993</v>
      </c>
      <c r="S9" s="31">
        <v>18.59</v>
      </c>
      <c r="T9" s="31">
        <v>9.24</v>
      </c>
      <c r="U9" s="4">
        <f t="shared" si="14"/>
        <v>1.3914999999999999E-2</v>
      </c>
      <c r="V9" s="9">
        <f t="shared" si="2"/>
        <v>0.29163351794586939</v>
      </c>
      <c r="W9" s="31"/>
      <c r="X9" s="1">
        <v>0.26</v>
      </c>
      <c r="Y9" s="1">
        <v>0.2</v>
      </c>
      <c r="Z9" s="1">
        <v>0.22</v>
      </c>
      <c r="AA9" s="1">
        <v>0.34</v>
      </c>
      <c r="AB9" s="4">
        <f t="shared" si="3"/>
        <v>6.9574999999999993E-3</v>
      </c>
      <c r="AC9" s="17">
        <v>200</v>
      </c>
      <c r="AD9" s="4">
        <f t="shared" si="4"/>
        <v>37.36974487962631</v>
      </c>
      <c r="AE9" s="4">
        <f t="shared" si="5"/>
        <v>28.745957599712543</v>
      </c>
      <c r="AF9" s="4">
        <f t="shared" si="6"/>
        <v>31.620553359683797</v>
      </c>
      <c r="AG9" s="4">
        <f t="shared" si="7"/>
        <v>48.868127919511331</v>
      </c>
      <c r="AH9" s="22">
        <f t="shared" si="8"/>
        <v>0.18684872439813155</v>
      </c>
      <c r="AI9" s="22">
        <f t="shared" si="9"/>
        <v>0.14372978799856273</v>
      </c>
      <c r="AJ9" s="22">
        <f t="shared" si="10"/>
        <v>0.15810276679841898</v>
      </c>
      <c r="AK9" s="22">
        <f t="shared" si="11"/>
        <v>0.24434063959755664</v>
      </c>
    </row>
    <row r="10" spans="1:47" x14ac:dyDescent="0.35">
      <c r="A10" s="5">
        <v>84</v>
      </c>
      <c r="B10" s="5" t="s">
        <v>12</v>
      </c>
      <c r="C10" s="5" t="s">
        <v>132</v>
      </c>
      <c r="D10" s="5" t="s">
        <v>133</v>
      </c>
      <c r="E10" s="5" t="s">
        <v>134</v>
      </c>
      <c r="F10" s="5" t="s">
        <v>14</v>
      </c>
      <c r="G10" s="5" t="s">
        <v>19</v>
      </c>
      <c r="H10" s="5">
        <v>1.25</v>
      </c>
      <c r="I10" s="5">
        <v>45</v>
      </c>
      <c r="J10" s="5">
        <v>20</v>
      </c>
      <c r="K10" s="5" t="s">
        <v>48</v>
      </c>
      <c r="L10" s="16">
        <v>8</v>
      </c>
      <c r="M10" s="10">
        <v>50</v>
      </c>
      <c r="N10" s="1"/>
      <c r="O10" s="17">
        <v>25103</v>
      </c>
      <c r="P10" s="1">
        <v>9.7100000000000009</v>
      </c>
      <c r="Q10" s="5">
        <v>1.25</v>
      </c>
      <c r="R10" s="18">
        <f t="shared" si="0"/>
        <v>8.8981250000000003</v>
      </c>
      <c r="S10" s="1">
        <v>13.67</v>
      </c>
      <c r="T10" s="1">
        <v>9.84</v>
      </c>
      <c r="U10" s="4">
        <f t="shared" si="1"/>
        <v>1.1755E-2</v>
      </c>
      <c r="V10" s="9">
        <f t="shared" si="2"/>
        <v>9.5973566280372763E-2</v>
      </c>
      <c r="W10" s="1"/>
      <c r="X10" s="1">
        <v>0.26</v>
      </c>
      <c r="Y10" s="1">
        <v>0.2</v>
      </c>
      <c r="Z10" s="1">
        <v>0.22</v>
      </c>
      <c r="AA10" s="1">
        <v>0.34</v>
      </c>
      <c r="AB10" s="4">
        <f t="shared" si="3"/>
        <v>5.8774999999999999E-3</v>
      </c>
      <c r="AC10" s="17">
        <v>200</v>
      </c>
      <c r="AD10" s="4">
        <f t="shared" si="4"/>
        <v>44.236495108464489</v>
      </c>
      <c r="AE10" s="4">
        <f t="shared" si="5"/>
        <v>34.028073160357295</v>
      </c>
      <c r="AF10" s="4">
        <f t="shared" si="6"/>
        <v>37.430880476393028</v>
      </c>
      <c r="AG10" s="4">
        <f t="shared" si="7"/>
        <v>57.847724372607409</v>
      </c>
      <c r="AH10" s="22">
        <f t="shared" si="8"/>
        <v>0.22118247554232245</v>
      </c>
      <c r="AI10" s="22">
        <f t="shared" si="9"/>
        <v>0.17014036580178649</v>
      </c>
      <c r="AJ10" s="22">
        <f t="shared" si="10"/>
        <v>0.18715440238196515</v>
      </c>
      <c r="AK10" s="22">
        <f t="shared" si="11"/>
        <v>0.28923862186303706</v>
      </c>
    </row>
    <row r="11" spans="1:47" s="7" customFormat="1" x14ac:dyDescent="0.35">
      <c r="A11" s="5">
        <v>98</v>
      </c>
      <c r="B11" s="5" t="s">
        <v>12</v>
      </c>
      <c r="C11" s="5" t="s">
        <v>200</v>
      </c>
      <c r="D11" s="5" t="s">
        <v>201</v>
      </c>
      <c r="E11" s="5" t="s">
        <v>202</v>
      </c>
      <c r="F11" s="5" t="s">
        <v>13</v>
      </c>
      <c r="G11" s="5" t="s">
        <v>19</v>
      </c>
      <c r="H11" s="5">
        <v>1.25</v>
      </c>
      <c r="I11" s="5">
        <v>40</v>
      </c>
      <c r="J11" s="5">
        <v>22</v>
      </c>
      <c r="K11" s="5" t="s">
        <v>203</v>
      </c>
      <c r="L11" s="16" t="s">
        <v>204</v>
      </c>
      <c r="M11" s="1">
        <v>30</v>
      </c>
      <c r="N11" s="1"/>
      <c r="O11" s="17">
        <v>11892</v>
      </c>
      <c r="P11" s="1">
        <v>9.67</v>
      </c>
      <c r="Q11" s="5">
        <v>1.25</v>
      </c>
      <c r="R11" s="18">
        <f t="shared" si="0"/>
        <v>8.8581249999999994</v>
      </c>
      <c r="S11" s="1">
        <v>16.16</v>
      </c>
      <c r="T11" s="1">
        <v>9.91</v>
      </c>
      <c r="U11" s="4">
        <f t="shared" si="1"/>
        <v>1.3035E-2</v>
      </c>
      <c r="V11" s="9">
        <f t="shared" si="2"/>
        <v>0.23941042545474203</v>
      </c>
      <c r="W11" s="1"/>
      <c r="X11" s="1">
        <v>0.22</v>
      </c>
      <c r="Y11" s="1">
        <v>0.2</v>
      </c>
      <c r="Z11" s="1">
        <v>0.24</v>
      </c>
      <c r="AA11" s="1">
        <v>0.22</v>
      </c>
      <c r="AB11" s="4">
        <f t="shared" si="3"/>
        <v>6.5174999999999999E-3</v>
      </c>
      <c r="AC11" s="17">
        <v>200</v>
      </c>
      <c r="AD11" s="4">
        <f t="shared" si="4"/>
        <v>33.755274261603375</v>
      </c>
      <c r="AE11" s="4">
        <f t="shared" si="5"/>
        <v>30.686612965093982</v>
      </c>
      <c r="AF11" s="4">
        <f t="shared" si="6"/>
        <v>36.823935558112773</v>
      </c>
      <c r="AG11" s="4">
        <f t="shared" si="7"/>
        <v>33.755274261603375</v>
      </c>
      <c r="AH11" s="22">
        <f t="shared" si="8"/>
        <v>0.16877637130801687</v>
      </c>
      <c r="AI11" s="22">
        <f t="shared" si="9"/>
        <v>0.15343306482546992</v>
      </c>
      <c r="AJ11" s="22">
        <f t="shared" si="10"/>
        <v>0.18411967779056387</v>
      </c>
      <c r="AK11" s="22">
        <f t="shared" si="11"/>
        <v>0.16877637130801687</v>
      </c>
      <c r="AL11"/>
      <c r="AM11"/>
      <c r="AN11"/>
      <c r="AO11"/>
      <c r="AP11"/>
      <c r="AQ11"/>
      <c r="AR11"/>
      <c r="AS11"/>
      <c r="AT11"/>
      <c r="AU11"/>
    </row>
    <row r="12" spans="1:47" x14ac:dyDescent="0.35">
      <c r="A12" s="5">
        <v>83</v>
      </c>
      <c r="B12" s="5" t="s">
        <v>12</v>
      </c>
      <c r="C12" s="5" t="s">
        <v>21</v>
      </c>
      <c r="D12" s="5" t="s">
        <v>22</v>
      </c>
      <c r="E12" s="5" t="s">
        <v>23</v>
      </c>
      <c r="F12" s="5" t="s">
        <v>13</v>
      </c>
      <c r="G12" s="5" t="s">
        <v>19</v>
      </c>
      <c r="H12" s="5">
        <v>1.25</v>
      </c>
      <c r="I12" s="5">
        <v>70</v>
      </c>
      <c r="J12" s="5">
        <v>36</v>
      </c>
      <c r="K12" s="5" t="s">
        <v>24</v>
      </c>
      <c r="L12" s="16">
        <v>8</v>
      </c>
      <c r="M12" s="1">
        <v>50</v>
      </c>
      <c r="N12" s="1"/>
      <c r="O12" s="17">
        <v>25103</v>
      </c>
      <c r="P12" s="1">
        <v>9.7799999999999994</v>
      </c>
      <c r="Q12" s="1">
        <v>1.5</v>
      </c>
      <c r="R12" s="18">
        <f t="shared" ref="R12" si="15">((P12)-(0.6495*(Q12)))</f>
        <v>8.8057499999999997</v>
      </c>
      <c r="S12" s="1">
        <v>18.649999999999999</v>
      </c>
      <c r="T12" s="1">
        <v>8.9700000000000006</v>
      </c>
      <c r="U12" s="4">
        <f t="shared" ref="U12" si="16">(S12+T12)/(2*1000)</f>
        <v>1.3809999999999999E-2</v>
      </c>
      <c r="V12" s="9">
        <f t="shared" si="2"/>
        <v>0.12850834011633558</v>
      </c>
      <c r="W12" s="1"/>
      <c r="X12" s="1">
        <v>0.22</v>
      </c>
      <c r="Y12" s="1">
        <v>0.24</v>
      </c>
      <c r="Z12" s="1">
        <v>0.26</v>
      </c>
      <c r="AA12" s="1">
        <v>0.24</v>
      </c>
      <c r="AB12" s="4">
        <f t="shared" si="3"/>
        <v>6.9049999999999997E-3</v>
      </c>
      <c r="AC12" s="17">
        <v>200</v>
      </c>
      <c r="AD12" s="4">
        <f t="shared" si="4"/>
        <v>31.860970311368575</v>
      </c>
      <c r="AE12" s="4">
        <f t="shared" si="5"/>
        <v>34.757422157856624</v>
      </c>
      <c r="AF12" s="4">
        <f t="shared" si="6"/>
        <v>37.653874004344679</v>
      </c>
      <c r="AG12" s="4">
        <f t="shared" si="7"/>
        <v>34.757422157856624</v>
      </c>
      <c r="AH12" s="22">
        <f t="shared" si="8"/>
        <v>0.15930485155684287</v>
      </c>
      <c r="AI12" s="22">
        <f t="shared" si="9"/>
        <v>0.17378711078928311</v>
      </c>
      <c r="AJ12" s="22">
        <f t="shared" si="10"/>
        <v>0.18826937002172339</v>
      </c>
      <c r="AK12" s="22">
        <f t="shared" si="11"/>
        <v>0.17378711078928311</v>
      </c>
    </row>
    <row r="13" spans="1:47" x14ac:dyDescent="0.35">
      <c r="A13" s="5">
        <v>85</v>
      </c>
      <c r="B13" s="5" t="s">
        <v>12</v>
      </c>
      <c r="C13" s="5" t="s">
        <v>185</v>
      </c>
      <c r="D13" s="5" t="s">
        <v>137</v>
      </c>
      <c r="E13" s="5" t="s">
        <v>181</v>
      </c>
      <c r="F13" s="5" t="s">
        <v>146</v>
      </c>
      <c r="G13" s="5" t="s">
        <v>19</v>
      </c>
      <c r="H13" s="5">
        <v>1.25</v>
      </c>
      <c r="I13" s="5">
        <v>20</v>
      </c>
      <c r="J13" s="5">
        <v>20</v>
      </c>
      <c r="K13" s="5" t="s">
        <v>168</v>
      </c>
      <c r="L13" s="16">
        <v>8</v>
      </c>
      <c r="M13" s="10">
        <v>50</v>
      </c>
      <c r="N13" s="1"/>
      <c r="O13" s="17">
        <v>25103</v>
      </c>
      <c r="P13" s="1">
        <v>9.9600000000000009</v>
      </c>
      <c r="Q13" s="5">
        <v>1.25</v>
      </c>
      <c r="R13" s="18">
        <f t="shared" si="0"/>
        <v>9.1481250000000003</v>
      </c>
      <c r="S13" s="1">
        <v>18.46</v>
      </c>
      <c r="T13" s="1">
        <v>9.15</v>
      </c>
      <c r="U13" s="4">
        <f t="shared" si="1"/>
        <v>1.3805E-2</v>
      </c>
      <c r="V13" s="9">
        <f t="shared" si="2"/>
        <v>0.13124058100049224</v>
      </c>
      <c r="W13" s="1"/>
      <c r="X13" s="1">
        <v>0.22</v>
      </c>
      <c r="Y13" s="1">
        <v>0.22</v>
      </c>
      <c r="Z13" s="1">
        <v>0.3</v>
      </c>
      <c r="AA13" s="1">
        <v>0.2</v>
      </c>
      <c r="AB13" s="4">
        <f t="shared" si="3"/>
        <v>6.9024999999999998E-3</v>
      </c>
      <c r="AC13" s="17">
        <v>200</v>
      </c>
      <c r="AD13" s="4">
        <f t="shared" si="4"/>
        <v>31.872509960159363</v>
      </c>
      <c r="AE13" s="4">
        <f t="shared" si="5"/>
        <v>31.872509960159363</v>
      </c>
      <c r="AF13" s="4">
        <f t="shared" si="6"/>
        <v>43.462513582035491</v>
      </c>
      <c r="AG13" s="4">
        <f t="shared" si="7"/>
        <v>28.975009054690332</v>
      </c>
      <c r="AH13" s="22">
        <f t="shared" si="8"/>
        <v>0.15936254980079681</v>
      </c>
      <c r="AI13" s="22">
        <f t="shared" si="9"/>
        <v>0.15936254980079681</v>
      </c>
      <c r="AJ13" s="22">
        <f t="shared" si="10"/>
        <v>0.21731256791017745</v>
      </c>
      <c r="AK13" s="22">
        <f t="shared" si="11"/>
        <v>0.14487504527345166</v>
      </c>
    </row>
    <row r="14" spans="1:47" x14ac:dyDescent="0.35">
      <c r="A14" s="5">
        <v>86</v>
      </c>
      <c r="B14" s="5" t="s">
        <v>12</v>
      </c>
      <c r="C14" s="5" t="s">
        <v>186</v>
      </c>
      <c r="D14" s="5" t="s">
        <v>137</v>
      </c>
      <c r="E14" s="5" t="s">
        <v>181</v>
      </c>
      <c r="F14" s="5" t="s">
        <v>146</v>
      </c>
      <c r="G14" s="5" t="s">
        <v>19</v>
      </c>
      <c r="H14" s="5">
        <v>1.25</v>
      </c>
      <c r="I14" s="5">
        <v>25</v>
      </c>
      <c r="J14" s="5">
        <v>20</v>
      </c>
      <c r="K14" s="5" t="s">
        <v>168</v>
      </c>
      <c r="L14" s="16">
        <v>8</v>
      </c>
      <c r="M14" s="10">
        <v>50</v>
      </c>
      <c r="N14" s="1"/>
      <c r="O14" s="17">
        <v>25103</v>
      </c>
      <c r="P14" s="1">
        <v>9.67</v>
      </c>
      <c r="Q14" s="5">
        <v>1.25</v>
      </c>
      <c r="R14" s="18">
        <f t="shared" si="0"/>
        <v>8.8581249999999994</v>
      </c>
      <c r="S14" s="1">
        <v>18.47</v>
      </c>
      <c r="T14" s="1">
        <v>9.11</v>
      </c>
      <c r="U14" s="4">
        <f t="shared" si="1"/>
        <v>1.3789999999999998E-2</v>
      </c>
      <c r="V14" s="9">
        <f t="shared" si="2"/>
        <v>0.13553717519961936</v>
      </c>
      <c r="W14" s="1"/>
      <c r="X14" s="1">
        <v>0.22</v>
      </c>
      <c r="Y14" s="1">
        <v>0.22</v>
      </c>
      <c r="Z14" s="1">
        <v>0.3</v>
      </c>
      <c r="AA14" s="1">
        <v>0.2</v>
      </c>
      <c r="AB14" s="4">
        <f t="shared" si="3"/>
        <v>6.8949999999999992E-3</v>
      </c>
      <c r="AC14" s="17">
        <v>200</v>
      </c>
      <c r="AD14" s="4">
        <f t="shared" si="4"/>
        <v>31.907179115300945</v>
      </c>
      <c r="AE14" s="4">
        <f t="shared" si="5"/>
        <v>31.907179115300945</v>
      </c>
      <c r="AF14" s="4">
        <f t="shared" si="6"/>
        <v>43.509789702683108</v>
      </c>
      <c r="AG14" s="4">
        <f t="shared" si="7"/>
        <v>29.006526468455409</v>
      </c>
      <c r="AH14" s="22">
        <f t="shared" si="8"/>
        <v>0.15953589557650472</v>
      </c>
      <c r="AI14" s="22">
        <f t="shared" si="9"/>
        <v>0.15953589557650472</v>
      </c>
      <c r="AJ14" s="22">
        <f t="shared" si="10"/>
        <v>0.21754894851341555</v>
      </c>
      <c r="AK14" s="22">
        <f t="shared" si="11"/>
        <v>0.14503263234227703</v>
      </c>
    </row>
    <row r="15" spans="1:47" s="7" customFormat="1" x14ac:dyDescent="0.35">
      <c r="A15" s="5">
        <v>87</v>
      </c>
      <c r="B15" s="5" t="s">
        <v>12</v>
      </c>
      <c r="C15" s="5" t="s">
        <v>187</v>
      </c>
      <c r="D15" s="5" t="s">
        <v>137</v>
      </c>
      <c r="E15" s="5" t="s">
        <v>181</v>
      </c>
      <c r="F15" s="5" t="s">
        <v>146</v>
      </c>
      <c r="G15" s="5" t="s">
        <v>19</v>
      </c>
      <c r="H15" s="5">
        <v>1.25</v>
      </c>
      <c r="I15" s="5">
        <v>30</v>
      </c>
      <c r="J15" s="5">
        <v>20</v>
      </c>
      <c r="K15" s="5" t="s">
        <v>168</v>
      </c>
      <c r="L15" s="16">
        <v>8</v>
      </c>
      <c r="M15" s="10">
        <v>50</v>
      </c>
      <c r="N15" s="1"/>
      <c r="O15" s="17">
        <v>25103</v>
      </c>
      <c r="P15" s="1">
        <v>9.52</v>
      </c>
      <c r="Q15" s="5">
        <v>1.25</v>
      </c>
      <c r="R15" s="18">
        <f t="shared" si="0"/>
        <v>8.708124999999999</v>
      </c>
      <c r="S15" s="1">
        <v>18.239999999999998</v>
      </c>
      <c r="T15" s="1">
        <v>8.86</v>
      </c>
      <c r="U15" s="4">
        <f t="shared" si="1"/>
        <v>1.355E-2</v>
      </c>
      <c r="V15" s="9">
        <f t="shared" si="2"/>
        <v>0.11796971388925112</v>
      </c>
      <c r="W15" s="1"/>
      <c r="X15" s="1">
        <v>0.24</v>
      </c>
      <c r="Y15" s="1">
        <v>0.22</v>
      </c>
      <c r="Z15" s="1">
        <v>0.3</v>
      </c>
      <c r="AA15" s="1">
        <v>0.2</v>
      </c>
      <c r="AB15" s="4">
        <f t="shared" si="3"/>
        <v>6.7749999999999998E-3</v>
      </c>
      <c r="AC15" s="17">
        <v>200</v>
      </c>
      <c r="AD15" s="4">
        <f t="shared" si="4"/>
        <v>35.424354243542439</v>
      </c>
      <c r="AE15" s="4">
        <f t="shared" si="5"/>
        <v>32.472324723247233</v>
      </c>
      <c r="AF15" s="4">
        <f t="shared" si="6"/>
        <v>44.280442804428041</v>
      </c>
      <c r="AG15" s="4">
        <f t="shared" si="7"/>
        <v>29.520295202952031</v>
      </c>
      <c r="AH15" s="22">
        <f t="shared" si="8"/>
        <v>0.17712177121771219</v>
      </c>
      <c r="AI15" s="22">
        <f t="shared" si="9"/>
        <v>0.16236162361623616</v>
      </c>
      <c r="AJ15" s="22">
        <f t="shared" si="10"/>
        <v>0.22140221402214022</v>
      </c>
      <c r="AK15" s="22">
        <f t="shared" si="11"/>
        <v>0.14760147601476015</v>
      </c>
      <c r="AL15"/>
      <c r="AM15"/>
      <c r="AN15"/>
      <c r="AO15"/>
      <c r="AP15"/>
      <c r="AQ15"/>
      <c r="AR15"/>
      <c r="AS15"/>
      <c r="AT15"/>
      <c r="AU15"/>
    </row>
    <row r="16" spans="1:47" x14ac:dyDescent="0.35">
      <c r="A16" s="5">
        <v>88</v>
      </c>
      <c r="B16" s="5" t="s">
        <v>12</v>
      </c>
      <c r="C16" s="5" t="s">
        <v>188</v>
      </c>
      <c r="D16" s="5" t="s">
        <v>137</v>
      </c>
      <c r="E16" s="5" t="s">
        <v>181</v>
      </c>
      <c r="F16" s="5" t="s">
        <v>146</v>
      </c>
      <c r="G16" s="5" t="s">
        <v>19</v>
      </c>
      <c r="H16" s="5">
        <v>1.25</v>
      </c>
      <c r="I16" s="5">
        <v>35</v>
      </c>
      <c r="J16" s="5">
        <v>20</v>
      </c>
      <c r="K16" s="5" t="s">
        <v>168</v>
      </c>
      <c r="L16" s="16">
        <v>8</v>
      </c>
      <c r="M16" s="10">
        <v>50</v>
      </c>
      <c r="N16" s="1"/>
      <c r="O16" s="17">
        <v>25103</v>
      </c>
      <c r="P16" s="1">
        <v>9.77</v>
      </c>
      <c r="Q16" s="5">
        <v>1.25</v>
      </c>
      <c r="R16" s="18">
        <f t="shared" si="0"/>
        <v>8.958124999999999</v>
      </c>
      <c r="S16" s="1">
        <v>18.690000000000001</v>
      </c>
      <c r="T16" s="1">
        <v>9.0399999999999991</v>
      </c>
      <c r="U16" s="4">
        <f>(S16+T16)/(2*1000)</f>
        <v>1.3865000000000001E-2</v>
      </c>
      <c r="V16" s="9">
        <f t="shared" si="2"/>
        <v>0.11467745926316449</v>
      </c>
      <c r="W16" s="1"/>
      <c r="X16" s="1">
        <v>0.24</v>
      </c>
      <c r="Y16" s="1">
        <v>0.22</v>
      </c>
      <c r="Z16" s="1">
        <v>0.3</v>
      </c>
      <c r="AA16" s="1">
        <v>0.2</v>
      </c>
      <c r="AB16" s="4">
        <f t="shared" si="3"/>
        <v>6.9325000000000003E-3</v>
      </c>
      <c r="AC16" s="17">
        <v>200</v>
      </c>
      <c r="AD16" s="4">
        <f t="shared" si="4"/>
        <v>34.619545618463754</v>
      </c>
      <c r="AE16" s="4">
        <f t="shared" si="5"/>
        <v>31.734583483591777</v>
      </c>
      <c r="AF16" s="4">
        <f t="shared" si="6"/>
        <v>43.27443202307969</v>
      </c>
      <c r="AG16" s="4">
        <f t="shared" si="7"/>
        <v>28.849621348719797</v>
      </c>
      <c r="AH16" s="22">
        <f t="shared" si="8"/>
        <v>0.17309772809231877</v>
      </c>
      <c r="AI16" s="22">
        <f t="shared" si="9"/>
        <v>0.15867291741795889</v>
      </c>
      <c r="AJ16" s="22">
        <f t="shared" si="10"/>
        <v>0.21637216011539845</v>
      </c>
      <c r="AK16" s="22">
        <f t="shared" si="11"/>
        <v>0.14424810674359897</v>
      </c>
    </row>
    <row r="17" spans="1:47" s="32" customFormat="1" x14ac:dyDescent="0.35">
      <c r="A17" s="29">
        <v>93</v>
      </c>
      <c r="B17" s="29" t="s">
        <v>12</v>
      </c>
      <c r="C17" s="29" t="s">
        <v>84</v>
      </c>
      <c r="D17" s="29" t="s">
        <v>85</v>
      </c>
      <c r="E17" s="29" t="s">
        <v>86</v>
      </c>
      <c r="F17" s="29" t="s">
        <v>14</v>
      </c>
      <c r="G17" s="29" t="s">
        <v>19</v>
      </c>
      <c r="H17" s="29">
        <v>1.25</v>
      </c>
      <c r="I17" s="29">
        <v>100</v>
      </c>
      <c r="J17" s="29">
        <v>20</v>
      </c>
      <c r="K17" s="29" t="s">
        <v>87</v>
      </c>
      <c r="L17" s="30">
        <v>10.9</v>
      </c>
      <c r="M17" s="31">
        <v>50</v>
      </c>
      <c r="N17" s="31"/>
      <c r="O17" s="31">
        <v>18729</v>
      </c>
      <c r="P17" s="31">
        <v>9.8000000000000007</v>
      </c>
      <c r="Q17" s="31">
        <v>1.25</v>
      </c>
      <c r="R17" s="18">
        <f t="shared" si="0"/>
        <v>8.9881250000000001</v>
      </c>
      <c r="S17" s="31">
        <v>13.4</v>
      </c>
      <c r="T17" s="31">
        <v>9.4600000000000009</v>
      </c>
      <c r="U17" s="4">
        <f t="shared" si="1"/>
        <v>1.1429999999999999E-2</v>
      </c>
      <c r="V17" s="9">
        <f t="shared" si="2"/>
        <v>0.26428325283582488</v>
      </c>
      <c r="W17" s="31"/>
      <c r="X17" s="1">
        <v>0.22</v>
      </c>
      <c r="Y17" s="1">
        <v>0.2</v>
      </c>
      <c r="Z17" s="1">
        <v>0.24</v>
      </c>
      <c r="AA17" s="1">
        <v>0.22</v>
      </c>
      <c r="AB17" s="4">
        <f t="shared" si="3"/>
        <v>5.7149999999999996E-3</v>
      </c>
      <c r="AC17" s="17">
        <v>200</v>
      </c>
      <c r="AD17" s="4">
        <f t="shared" si="4"/>
        <v>38.495188101487315</v>
      </c>
      <c r="AE17" s="4">
        <f t="shared" si="5"/>
        <v>34.99562554680665</v>
      </c>
      <c r="AF17" s="4">
        <f t="shared" si="6"/>
        <v>41.99475065616798</v>
      </c>
      <c r="AG17" s="4">
        <f t="shared" si="7"/>
        <v>38.495188101487315</v>
      </c>
      <c r="AH17" s="22">
        <f t="shared" si="8"/>
        <v>0.19247594050743658</v>
      </c>
      <c r="AI17" s="22">
        <f t="shared" si="9"/>
        <v>0.17497812773403326</v>
      </c>
      <c r="AJ17" s="22">
        <f t="shared" si="10"/>
        <v>0.20997375328083989</v>
      </c>
      <c r="AK17" s="22">
        <f t="shared" si="11"/>
        <v>0.19247594050743658</v>
      </c>
    </row>
    <row r="18" spans="1:47" x14ac:dyDescent="0.35">
      <c r="A18" s="29">
        <v>102</v>
      </c>
      <c r="B18" s="5" t="s">
        <v>12</v>
      </c>
      <c r="C18" s="5" t="s">
        <v>51</v>
      </c>
      <c r="D18" s="5" t="s">
        <v>52</v>
      </c>
      <c r="E18" s="5" t="s">
        <v>27</v>
      </c>
      <c r="F18" s="5" t="s">
        <v>13</v>
      </c>
      <c r="G18" s="5" t="s">
        <v>19</v>
      </c>
      <c r="H18" s="5">
        <v>1.5</v>
      </c>
      <c r="I18" s="5">
        <v>16</v>
      </c>
      <c r="J18" s="5">
        <v>16</v>
      </c>
      <c r="K18" s="5" t="s">
        <v>24</v>
      </c>
      <c r="L18" s="16">
        <v>7</v>
      </c>
      <c r="M18" s="31">
        <v>60</v>
      </c>
      <c r="N18" s="1"/>
      <c r="O18" s="17">
        <v>18825</v>
      </c>
      <c r="P18" s="1">
        <v>9.67</v>
      </c>
      <c r="Q18" s="1">
        <v>1.5</v>
      </c>
      <c r="R18" s="18">
        <f t="shared" si="0"/>
        <v>8.6957500000000003</v>
      </c>
      <c r="S18" s="1">
        <v>18.239999999999998</v>
      </c>
      <c r="T18" s="1">
        <v>8.94</v>
      </c>
      <c r="U18" s="4">
        <f t="shared" si="1"/>
        <v>1.359E-2</v>
      </c>
      <c r="V18" s="9">
        <f t="shared" si="2"/>
        <v>0.38832442108265564</v>
      </c>
      <c r="W18" s="1"/>
      <c r="X18" s="1">
        <v>0.2</v>
      </c>
      <c r="Y18" s="1">
        <v>0.24</v>
      </c>
      <c r="Z18" s="1">
        <v>0.3</v>
      </c>
      <c r="AA18" s="1">
        <v>0.2</v>
      </c>
      <c r="AB18" s="4">
        <f t="shared" si="3"/>
        <v>6.7949999999999998E-3</v>
      </c>
      <c r="AC18" s="17">
        <v>200</v>
      </c>
      <c r="AD18" s="4">
        <f t="shared" si="4"/>
        <v>29.433406916850629</v>
      </c>
      <c r="AE18" s="4">
        <f t="shared" si="5"/>
        <v>35.320088300220753</v>
      </c>
      <c r="AF18" s="4">
        <f t="shared" si="6"/>
        <v>44.150110375275936</v>
      </c>
      <c r="AG18" s="4">
        <f t="shared" si="7"/>
        <v>29.433406916850629</v>
      </c>
      <c r="AH18" s="22">
        <f t="shared" si="8"/>
        <v>0.14716703458425315</v>
      </c>
      <c r="AI18" s="22">
        <f t="shared" si="9"/>
        <v>0.17660044150110377</v>
      </c>
      <c r="AJ18" s="22">
        <f t="shared" si="10"/>
        <v>0.22075055187637968</v>
      </c>
      <c r="AK18" s="22">
        <f t="shared" si="11"/>
        <v>0.14716703458425315</v>
      </c>
    </row>
    <row r="19" spans="1:47" s="32" customFormat="1" x14ac:dyDescent="0.35">
      <c r="A19" s="29">
        <v>99</v>
      </c>
      <c r="B19" s="29" t="s">
        <v>12</v>
      </c>
      <c r="C19" s="29" t="s">
        <v>74</v>
      </c>
      <c r="D19" s="29" t="s">
        <v>75</v>
      </c>
      <c r="E19" s="29" t="s">
        <v>74</v>
      </c>
      <c r="F19" s="29" t="s">
        <v>14</v>
      </c>
      <c r="G19" s="29" t="s">
        <v>19</v>
      </c>
      <c r="H19" s="29">
        <v>1.5</v>
      </c>
      <c r="I19" s="29">
        <v>20</v>
      </c>
      <c r="J19" s="29">
        <v>10.5</v>
      </c>
      <c r="K19" s="29" t="s">
        <v>76</v>
      </c>
      <c r="L19" s="30">
        <v>4</v>
      </c>
      <c r="M19" s="31">
        <v>50</v>
      </c>
      <c r="N19" s="31"/>
      <c r="O19" s="31"/>
      <c r="P19" s="31">
        <v>9.58</v>
      </c>
      <c r="Q19" s="31">
        <v>1.5</v>
      </c>
      <c r="R19" s="31">
        <f t="shared" si="0"/>
        <v>8.6057500000000005</v>
      </c>
      <c r="S19" s="31">
        <v>16.78</v>
      </c>
      <c r="T19" s="31">
        <v>9.85</v>
      </c>
      <c r="U19" s="31">
        <f t="shared" si="1"/>
        <v>1.3315E-2</v>
      </c>
      <c r="V19" s="9" t="e">
        <f t="shared" si="2"/>
        <v>#DIV/0!</v>
      </c>
      <c r="W19" s="31"/>
      <c r="X19" s="1">
        <v>0.2</v>
      </c>
      <c r="Y19" s="1">
        <v>0.24</v>
      </c>
      <c r="Z19" s="1">
        <v>0.3</v>
      </c>
      <c r="AA19" s="1">
        <v>0.2</v>
      </c>
      <c r="AB19" s="4">
        <f t="shared" si="3"/>
        <v>6.6575000000000002E-3</v>
      </c>
      <c r="AC19" s="17">
        <v>200</v>
      </c>
      <c r="AD19" s="4">
        <f t="shared" si="4"/>
        <v>30.041306796845664</v>
      </c>
      <c r="AE19" s="4">
        <f t="shared" si="5"/>
        <v>36.049568156214789</v>
      </c>
      <c r="AF19" s="4">
        <f t="shared" si="6"/>
        <v>45.06196019526849</v>
      </c>
      <c r="AG19" s="4">
        <f t="shared" si="7"/>
        <v>30.041306796845664</v>
      </c>
      <c r="AH19" s="22">
        <f t="shared" si="8"/>
        <v>0.15020653398422831</v>
      </c>
      <c r="AI19" s="22">
        <f t="shared" si="9"/>
        <v>0.18024784078107395</v>
      </c>
      <c r="AJ19" s="22">
        <f t="shared" si="10"/>
        <v>0.22530980097634246</v>
      </c>
      <c r="AK19" s="22">
        <f t="shared" si="11"/>
        <v>0.15020653398422831</v>
      </c>
    </row>
    <row r="20" spans="1:47" x14ac:dyDescent="0.35">
      <c r="A20" s="5">
        <v>103</v>
      </c>
      <c r="B20" s="5" t="s">
        <v>12</v>
      </c>
      <c r="C20" s="5" t="s">
        <v>53</v>
      </c>
      <c r="D20" s="5" t="s">
        <v>54</v>
      </c>
      <c r="E20" s="5" t="s">
        <v>27</v>
      </c>
      <c r="F20" s="5" t="s">
        <v>13</v>
      </c>
      <c r="G20" s="5" t="s">
        <v>19</v>
      </c>
      <c r="H20" s="5">
        <v>1.5</v>
      </c>
      <c r="I20" s="5">
        <v>30</v>
      </c>
      <c r="J20" s="5">
        <v>26</v>
      </c>
      <c r="K20" s="5" t="s">
        <v>24</v>
      </c>
      <c r="L20" s="16">
        <v>7</v>
      </c>
      <c r="M20" s="31">
        <v>50</v>
      </c>
      <c r="N20" s="1"/>
      <c r="O20" s="17"/>
      <c r="P20" s="1">
        <v>9.69</v>
      </c>
      <c r="Q20" s="1">
        <v>1.5</v>
      </c>
      <c r="R20" s="18">
        <f t="shared" si="0"/>
        <v>8.7157499999999999</v>
      </c>
      <c r="S20" s="1">
        <v>18.52</v>
      </c>
      <c r="T20" s="1">
        <v>8.9499999999999993</v>
      </c>
      <c r="U20" s="4">
        <f t="shared" si="1"/>
        <v>1.3734999999999999E-2</v>
      </c>
      <c r="V20" s="9" t="e">
        <f t="shared" si="2"/>
        <v>#DIV/0!</v>
      </c>
      <c r="W20" s="1"/>
      <c r="X20" s="1">
        <v>0.2</v>
      </c>
      <c r="Y20" s="1">
        <v>0.24</v>
      </c>
      <c r="Z20" s="1">
        <v>0.3</v>
      </c>
      <c r="AA20" s="1">
        <v>0.2</v>
      </c>
      <c r="AB20" s="4">
        <f t="shared" si="3"/>
        <v>6.8674999999999995E-3</v>
      </c>
      <c r="AC20" s="17">
        <v>200</v>
      </c>
      <c r="AD20" s="4">
        <f t="shared" si="4"/>
        <v>29.12267928649436</v>
      </c>
      <c r="AE20" s="4">
        <f t="shared" si="5"/>
        <v>34.94721514379323</v>
      </c>
      <c r="AF20" s="4">
        <f t="shared" si="6"/>
        <v>43.684018929741541</v>
      </c>
      <c r="AG20" s="4">
        <f t="shared" si="7"/>
        <v>29.12267928649436</v>
      </c>
      <c r="AH20" s="22">
        <f t="shared" si="8"/>
        <v>0.14561339643247181</v>
      </c>
      <c r="AI20" s="22">
        <f t="shared" si="9"/>
        <v>0.17473607571896616</v>
      </c>
      <c r="AJ20" s="22">
        <f t="shared" si="10"/>
        <v>0.21842009464870771</v>
      </c>
      <c r="AK20" s="22">
        <f t="shared" si="11"/>
        <v>0.14561339643247181</v>
      </c>
    </row>
    <row r="21" spans="1:47" x14ac:dyDescent="0.35">
      <c r="A21" s="5">
        <v>105</v>
      </c>
      <c r="B21" s="5" t="s">
        <v>12</v>
      </c>
      <c r="C21" s="5" t="s">
        <v>57</v>
      </c>
      <c r="D21" s="5" t="s">
        <v>58</v>
      </c>
      <c r="E21" s="5" t="s">
        <v>27</v>
      </c>
      <c r="F21" s="5" t="s">
        <v>13</v>
      </c>
      <c r="G21" s="5" t="s">
        <v>19</v>
      </c>
      <c r="H21" s="5">
        <v>1.5</v>
      </c>
      <c r="I21" s="5">
        <v>65</v>
      </c>
      <c r="J21" s="5">
        <v>26</v>
      </c>
      <c r="K21" s="5" t="s">
        <v>24</v>
      </c>
      <c r="L21" s="16">
        <v>7</v>
      </c>
      <c r="M21" s="1">
        <v>60</v>
      </c>
      <c r="N21" s="1"/>
      <c r="O21" s="17">
        <v>18825</v>
      </c>
      <c r="P21" s="1">
        <v>9.7200000000000006</v>
      </c>
      <c r="Q21" s="1">
        <v>1.5</v>
      </c>
      <c r="R21" s="18">
        <f t="shared" si="0"/>
        <v>8.745750000000001</v>
      </c>
      <c r="S21" s="1">
        <v>18.84</v>
      </c>
      <c r="T21" s="1">
        <v>8.93</v>
      </c>
      <c r="U21" s="4">
        <f t="shared" si="1"/>
        <v>1.3885E-2</v>
      </c>
      <c r="V21" s="9">
        <f t="shared" si="2"/>
        <v>0.38610434606860511</v>
      </c>
      <c r="W21" s="1"/>
      <c r="X21" s="1">
        <v>0.2</v>
      </c>
      <c r="Y21" s="1">
        <v>0.24</v>
      </c>
      <c r="Z21" s="1">
        <v>0.3</v>
      </c>
      <c r="AA21" s="1">
        <v>0.2</v>
      </c>
      <c r="AB21" s="4">
        <f t="shared" si="3"/>
        <v>6.9424999999999999E-3</v>
      </c>
      <c r="AC21" s="17">
        <v>200</v>
      </c>
      <c r="AD21" s="4">
        <f t="shared" si="4"/>
        <v>28.808066258552397</v>
      </c>
      <c r="AE21" s="4">
        <f t="shared" si="5"/>
        <v>34.569679510262873</v>
      </c>
      <c r="AF21" s="4">
        <f t="shared" si="6"/>
        <v>43.212099387828594</v>
      </c>
      <c r="AG21" s="4">
        <f t="shared" si="7"/>
        <v>28.808066258552397</v>
      </c>
      <c r="AH21" s="22">
        <f t="shared" si="8"/>
        <v>0.14404033129276198</v>
      </c>
      <c r="AI21" s="22">
        <f t="shared" si="9"/>
        <v>0.17284839755131437</v>
      </c>
      <c r="AJ21" s="22">
        <f t="shared" si="10"/>
        <v>0.21606049693914298</v>
      </c>
      <c r="AK21" s="22">
        <f t="shared" si="11"/>
        <v>0.14404033129276198</v>
      </c>
    </row>
    <row r="22" spans="1:47" x14ac:dyDescent="0.35">
      <c r="A22" s="5">
        <v>106</v>
      </c>
      <c r="B22" s="5" t="s">
        <v>12</v>
      </c>
      <c r="C22" s="5" t="s">
        <v>59</v>
      </c>
      <c r="D22" s="5" t="s">
        <v>60</v>
      </c>
      <c r="E22" s="5" t="s">
        <v>27</v>
      </c>
      <c r="F22" s="5" t="s">
        <v>13</v>
      </c>
      <c r="G22" s="5" t="s">
        <v>19</v>
      </c>
      <c r="H22" s="5">
        <v>1.5</v>
      </c>
      <c r="I22" s="5">
        <v>70</v>
      </c>
      <c r="J22" s="5">
        <v>26</v>
      </c>
      <c r="K22" s="5" t="s">
        <v>24</v>
      </c>
      <c r="L22" s="16">
        <v>7</v>
      </c>
      <c r="M22" s="1">
        <v>60</v>
      </c>
      <c r="N22" s="17">
        <v>18825</v>
      </c>
      <c r="O22" s="17">
        <v>18825</v>
      </c>
      <c r="P22" s="1">
        <v>9.66</v>
      </c>
      <c r="Q22" s="1">
        <v>1.5</v>
      </c>
      <c r="R22" s="18">
        <f t="shared" si="0"/>
        <v>8.6857500000000005</v>
      </c>
      <c r="S22" s="1">
        <v>18.11</v>
      </c>
      <c r="T22" s="1">
        <v>8.8699999999999992</v>
      </c>
      <c r="U22" s="4">
        <f t="shared" si="1"/>
        <v>1.3489999999999999E-2</v>
      </c>
      <c r="V22" s="9">
        <f t="shared" si="2"/>
        <v>0.38877150328175492</v>
      </c>
      <c r="W22" s="1"/>
      <c r="X22" s="1">
        <v>0.2</v>
      </c>
      <c r="Y22" s="1">
        <v>0.24</v>
      </c>
      <c r="Z22" s="1">
        <v>0.3</v>
      </c>
      <c r="AA22" s="1">
        <v>0.2</v>
      </c>
      <c r="AB22" s="4">
        <f t="shared" si="3"/>
        <v>6.7449999999999993E-3</v>
      </c>
      <c r="AC22" s="17">
        <v>200</v>
      </c>
      <c r="AD22" s="4">
        <f t="shared" si="4"/>
        <v>29.651593773165313</v>
      </c>
      <c r="AE22" s="4">
        <f t="shared" si="5"/>
        <v>35.581912527798373</v>
      </c>
      <c r="AF22" s="4">
        <f t="shared" si="6"/>
        <v>44.477390659747968</v>
      </c>
      <c r="AG22" s="4">
        <f t="shared" si="7"/>
        <v>29.651593773165313</v>
      </c>
      <c r="AH22" s="22">
        <f t="shared" si="8"/>
        <v>0.14825796886582657</v>
      </c>
      <c r="AI22" s="22">
        <f t="shared" si="9"/>
        <v>0.17790956263899185</v>
      </c>
      <c r="AJ22" s="22">
        <f t="shared" si="10"/>
        <v>0.22238695329873984</v>
      </c>
      <c r="AK22" s="22">
        <f t="shared" si="11"/>
        <v>0.14825796886582657</v>
      </c>
    </row>
    <row r="23" spans="1:47" x14ac:dyDescent="0.35">
      <c r="A23" s="5">
        <v>107</v>
      </c>
      <c r="B23" s="5" t="s">
        <v>12</v>
      </c>
      <c r="C23" s="5" t="s">
        <v>61</v>
      </c>
      <c r="D23" s="5" t="s">
        <v>62</v>
      </c>
      <c r="E23" s="5" t="s">
        <v>27</v>
      </c>
      <c r="F23" s="5" t="s">
        <v>13</v>
      </c>
      <c r="G23" s="5" t="s">
        <v>19</v>
      </c>
      <c r="H23" s="5">
        <v>1.5</v>
      </c>
      <c r="I23" s="5">
        <v>90</v>
      </c>
      <c r="J23" s="5">
        <v>26</v>
      </c>
      <c r="K23" s="5" t="s">
        <v>24</v>
      </c>
      <c r="L23" s="16">
        <v>7</v>
      </c>
      <c r="M23" s="31">
        <v>60</v>
      </c>
      <c r="N23" s="1"/>
      <c r="O23" s="17">
        <v>18825</v>
      </c>
      <c r="P23" s="1">
        <v>9.7799999999999994</v>
      </c>
      <c r="Q23" s="1">
        <v>1.5</v>
      </c>
      <c r="R23" s="18">
        <f t="shared" si="0"/>
        <v>8.8057499999999997</v>
      </c>
      <c r="S23" s="1">
        <v>18.649999999999999</v>
      </c>
      <c r="T23" s="1">
        <v>8.9700000000000006</v>
      </c>
      <c r="U23" s="4">
        <f t="shared" si="1"/>
        <v>1.3809999999999999E-2</v>
      </c>
      <c r="V23" s="9">
        <f t="shared" si="2"/>
        <v>0.38347353543190565</v>
      </c>
      <c r="W23" s="1"/>
      <c r="X23" s="1">
        <v>0.2</v>
      </c>
      <c r="Y23" s="1">
        <v>0.24</v>
      </c>
      <c r="Z23" s="1">
        <v>0.3</v>
      </c>
      <c r="AA23" s="1">
        <v>0.2</v>
      </c>
      <c r="AB23" s="4">
        <f t="shared" si="3"/>
        <v>6.9049999999999997E-3</v>
      </c>
      <c r="AC23" s="17">
        <v>200</v>
      </c>
      <c r="AD23" s="4">
        <f t="shared" si="4"/>
        <v>28.964518464880523</v>
      </c>
      <c r="AE23" s="4">
        <f t="shared" si="5"/>
        <v>34.757422157856624</v>
      </c>
      <c r="AF23" s="4">
        <f t="shared" si="6"/>
        <v>43.446777697320783</v>
      </c>
      <c r="AG23" s="4">
        <f t="shared" si="7"/>
        <v>28.964518464880523</v>
      </c>
      <c r="AH23" s="22">
        <f t="shared" si="8"/>
        <v>0.14482259232440262</v>
      </c>
      <c r="AI23" s="22">
        <f t="shared" si="9"/>
        <v>0.17378711078928311</v>
      </c>
      <c r="AJ23" s="22">
        <f t="shared" si="10"/>
        <v>0.21723388848660391</v>
      </c>
      <c r="AK23" s="22">
        <f t="shared" si="11"/>
        <v>0.14482259232440262</v>
      </c>
    </row>
    <row r="24" spans="1:47" s="7" customFormat="1" x14ac:dyDescent="0.35">
      <c r="A24" s="5">
        <v>108</v>
      </c>
      <c r="B24" s="5" t="s">
        <v>12</v>
      </c>
      <c r="C24" s="5" t="s">
        <v>63</v>
      </c>
      <c r="D24" s="5" t="s">
        <v>64</v>
      </c>
      <c r="E24" s="5" t="s">
        <v>27</v>
      </c>
      <c r="F24" s="5" t="s">
        <v>13</v>
      </c>
      <c r="G24" s="5" t="s">
        <v>19</v>
      </c>
      <c r="H24" s="5">
        <v>1.5</v>
      </c>
      <c r="I24" s="5">
        <v>42</v>
      </c>
      <c r="J24" s="5">
        <v>26</v>
      </c>
      <c r="K24" s="5" t="s">
        <v>24</v>
      </c>
      <c r="L24" s="16">
        <v>7</v>
      </c>
      <c r="M24" s="31">
        <v>60</v>
      </c>
      <c r="N24" s="1"/>
      <c r="O24" s="17">
        <v>18825</v>
      </c>
      <c r="P24" s="1">
        <v>9.75</v>
      </c>
      <c r="Q24" s="1">
        <v>1.5</v>
      </c>
      <c r="R24" s="18">
        <f t="shared" si="0"/>
        <v>8.7757500000000004</v>
      </c>
      <c r="S24" s="1">
        <v>18.670000000000002</v>
      </c>
      <c r="T24" s="1">
        <v>9.0299999999999994</v>
      </c>
      <c r="U24" s="4">
        <f t="shared" si="1"/>
        <v>1.3850000000000001E-2</v>
      </c>
      <c r="V24" s="9">
        <f t="shared" si="2"/>
        <v>0.38478444402239154</v>
      </c>
      <c r="W24" s="1"/>
      <c r="X24" s="1">
        <v>0.2</v>
      </c>
      <c r="Y24" s="1">
        <v>0.24</v>
      </c>
      <c r="Z24" s="1">
        <v>0.3</v>
      </c>
      <c r="AA24" s="1">
        <v>0.2</v>
      </c>
      <c r="AB24" s="4">
        <f t="shared" si="3"/>
        <v>6.9250000000000006E-3</v>
      </c>
      <c r="AC24" s="17">
        <v>200</v>
      </c>
      <c r="AD24" s="4">
        <f t="shared" si="4"/>
        <v>28.880866425992778</v>
      </c>
      <c r="AE24" s="4">
        <f t="shared" si="5"/>
        <v>34.657039711191331</v>
      </c>
      <c r="AF24" s="4">
        <f t="shared" si="6"/>
        <v>43.321299638989167</v>
      </c>
      <c r="AG24" s="4">
        <f t="shared" si="7"/>
        <v>28.880866425992778</v>
      </c>
      <c r="AH24" s="22">
        <f t="shared" si="8"/>
        <v>0.1444043321299639</v>
      </c>
      <c r="AI24" s="22">
        <f t="shared" si="9"/>
        <v>0.17328519855595664</v>
      </c>
      <c r="AJ24" s="22">
        <f t="shared" si="10"/>
        <v>0.21660649819494585</v>
      </c>
      <c r="AK24" s="22">
        <f t="shared" si="11"/>
        <v>0.1444043321299639</v>
      </c>
      <c r="AL24"/>
      <c r="AM24"/>
      <c r="AN24"/>
      <c r="AO24"/>
      <c r="AP24"/>
      <c r="AQ24"/>
      <c r="AR24"/>
      <c r="AS24"/>
      <c r="AT24"/>
      <c r="AU24"/>
    </row>
    <row r="25" spans="1:47" s="7" customFormat="1" x14ac:dyDescent="0.35">
      <c r="A25" s="5">
        <v>100</v>
      </c>
      <c r="B25" s="5" t="s">
        <v>12</v>
      </c>
      <c r="C25" s="5" t="s">
        <v>18</v>
      </c>
      <c r="D25" s="5" t="s">
        <v>224</v>
      </c>
      <c r="E25" s="5" t="s">
        <v>16</v>
      </c>
      <c r="F25" s="5" t="s">
        <v>14</v>
      </c>
      <c r="G25" s="5" t="s">
        <v>19</v>
      </c>
      <c r="H25" s="5">
        <v>1.5</v>
      </c>
      <c r="I25" s="5">
        <v>135</v>
      </c>
      <c r="J25" s="5">
        <v>38</v>
      </c>
      <c r="K25" s="5" t="s">
        <v>17</v>
      </c>
      <c r="L25" s="16">
        <v>7</v>
      </c>
      <c r="M25" s="1">
        <v>50</v>
      </c>
      <c r="N25" s="1"/>
      <c r="O25" s="17">
        <v>35221</v>
      </c>
      <c r="P25" s="1">
        <v>9.9</v>
      </c>
      <c r="Q25" s="1">
        <v>1.5</v>
      </c>
      <c r="R25" s="18">
        <f t="shared" si="0"/>
        <v>8.9257500000000007</v>
      </c>
      <c r="S25" s="1">
        <v>15.32</v>
      </c>
      <c r="T25" s="1">
        <v>9.56</v>
      </c>
      <c r="U25" s="4">
        <f t="shared" si="1"/>
        <v>1.2440000000000001E-2</v>
      </c>
      <c r="V25" s="9">
        <f t="shared" si="2"/>
        <v>3.5096811795520891E-2</v>
      </c>
      <c r="W25" s="1"/>
      <c r="X25" s="1">
        <v>0.2</v>
      </c>
      <c r="Y25" s="1">
        <v>0.22</v>
      </c>
      <c r="Z25" s="1">
        <v>0.2</v>
      </c>
      <c r="AA25" s="1">
        <v>0.18</v>
      </c>
      <c r="AB25" s="4">
        <f t="shared" si="3"/>
        <v>6.2200000000000007E-3</v>
      </c>
      <c r="AC25" s="17">
        <v>200</v>
      </c>
      <c r="AD25" s="4">
        <f t="shared" si="4"/>
        <v>32.154340836012857</v>
      </c>
      <c r="AE25" s="4">
        <f t="shared" si="5"/>
        <v>35.369774919614144</v>
      </c>
      <c r="AF25" s="4">
        <f t="shared" si="6"/>
        <v>32.154340836012857</v>
      </c>
      <c r="AG25" s="4">
        <f t="shared" si="7"/>
        <v>28.938906752411572</v>
      </c>
      <c r="AH25" s="22">
        <f t="shared" si="8"/>
        <v>0.16077170418006428</v>
      </c>
      <c r="AI25" s="22">
        <f t="shared" si="9"/>
        <v>0.17684887459807072</v>
      </c>
      <c r="AJ25" s="22">
        <f t="shared" si="10"/>
        <v>0.16077170418006428</v>
      </c>
      <c r="AK25" s="22">
        <f t="shared" si="11"/>
        <v>0.14469453376205788</v>
      </c>
      <c r="AL25"/>
      <c r="AM25"/>
      <c r="AN25"/>
      <c r="AO25"/>
      <c r="AP25"/>
      <c r="AQ25"/>
      <c r="AR25"/>
      <c r="AS25"/>
      <c r="AT25"/>
      <c r="AU25"/>
    </row>
    <row r="26" spans="1:47" s="7" customFormat="1" x14ac:dyDescent="0.35">
      <c r="A26" s="5">
        <v>112</v>
      </c>
      <c r="B26" s="5" t="s">
        <v>12</v>
      </c>
      <c r="C26" s="5" t="s">
        <v>92</v>
      </c>
      <c r="D26" s="5" t="s">
        <v>93</v>
      </c>
      <c r="E26" s="5" t="s">
        <v>93</v>
      </c>
      <c r="F26" s="5" t="s">
        <v>13</v>
      </c>
      <c r="G26" s="5" t="s">
        <v>19</v>
      </c>
      <c r="H26" s="5">
        <v>1.5</v>
      </c>
      <c r="I26" s="5">
        <v>35</v>
      </c>
      <c r="J26" s="5">
        <v>16</v>
      </c>
      <c r="K26" s="5" t="s">
        <v>94</v>
      </c>
      <c r="L26" s="16">
        <v>7</v>
      </c>
      <c r="M26" s="31">
        <v>50</v>
      </c>
      <c r="N26" s="1"/>
      <c r="O26" s="17"/>
      <c r="P26" s="1">
        <v>9.7799999999999994</v>
      </c>
      <c r="Q26" s="1">
        <v>1.5</v>
      </c>
      <c r="R26" s="18">
        <f t="shared" ref="R26" si="17">((P26)-(0.6495*(Q26)))</f>
        <v>8.8057499999999997</v>
      </c>
      <c r="S26" s="1">
        <v>18.649999999999999</v>
      </c>
      <c r="T26" s="1">
        <v>8.9700000000000006</v>
      </c>
      <c r="U26" s="4">
        <f t="shared" ref="U26" si="18">(S26+T26)/(2*1000)</f>
        <v>1.3809999999999999E-2</v>
      </c>
      <c r="V26" s="9" t="e">
        <f t="shared" si="2"/>
        <v>#DIV/0!</v>
      </c>
      <c r="W26" s="1"/>
      <c r="X26" s="1">
        <v>0.22</v>
      </c>
      <c r="Y26" s="1">
        <v>0.2</v>
      </c>
      <c r="Z26" s="1">
        <v>0.2</v>
      </c>
      <c r="AA26" s="1">
        <v>0.42</v>
      </c>
      <c r="AB26" s="4">
        <f t="shared" si="3"/>
        <v>6.9049999999999997E-3</v>
      </c>
      <c r="AC26" s="17">
        <v>200</v>
      </c>
      <c r="AD26" s="4">
        <f t="shared" si="4"/>
        <v>31.860970311368575</v>
      </c>
      <c r="AE26" s="4">
        <f t="shared" si="5"/>
        <v>28.964518464880523</v>
      </c>
      <c r="AF26" s="4">
        <f t="shared" si="6"/>
        <v>28.964518464880523</v>
      </c>
      <c r="AG26" s="4">
        <f t="shared" si="7"/>
        <v>60.825488776249095</v>
      </c>
      <c r="AH26" s="22">
        <f t="shared" si="8"/>
        <v>0.15930485155684287</v>
      </c>
      <c r="AI26" s="22">
        <f t="shared" si="9"/>
        <v>0.14482259232440262</v>
      </c>
      <c r="AJ26" s="22">
        <f t="shared" si="10"/>
        <v>0.14482259232440262</v>
      </c>
      <c r="AK26" s="22">
        <f t="shared" si="11"/>
        <v>0.30412744388124546</v>
      </c>
      <c r="AL26"/>
      <c r="AM26"/>
      <c r="AN26"/>
      <c r="AO26"/>
      <c r="AP26"/>
      <c r="AQ26"/>
      <c r="AR26"/>
      <c r="AS26"/>
      <c r="AT26"/>
      <c r="AU26"/>
    </row>
    <row r="27" spans="1:47" s="7" customFormat="1" x14ac:dyDescent="0.35">
      <c r="A27" s="5">
        <v>114</v>
      </c>
      <c r="B27" s="5" t="s">
        <v>12</v>
      </c>
      <c r="C27" s="5" t="s">
        <v>216</v>
      </c>
      <c r="D27" s="5" t="s">
        <v>217</v>
      </c>
      <c r="E27" s="5" t="s">
        <v>218</v>
      </c>
      <c r="F27" s="5" t="s">
        <v>14</v>
      </c>
      <c r="G27" s="5" t="s">
        <v>19</v>
      </c>
      <c r="H27" s="5">
        <v>1.5</v>
      </c>
      <c r="I27" s="5">
        <v>30</v>
      </c>
      <c r="J27" s="5">
        <v>5</v>
      </c>
      <c r="K27" s="5" t="s">
        <v>219</v>
      </c>
      <c r="L27" s="16">
        <v>7</v>
      </c>
      <c r="M27" s="31">
        <v>50</v>
      </c>
      <c r="N27" s="1"/>
      <c r="O27" s="17"/>
      <c r="P27" s="1">
        <v>9.7200000000000006</v>
      </c>
      <c r="Q27" s="1">
        <v>1.5</v>
      </c>
      <c r="R27" s="18">
        <f t="shared" si="0"/>
        <v>8.745750000000001</v>
      </c>
      <c r="S27" s="1">
        <v>25.56</v>
      </c>
      <c r="T27" s="1">
        <v>8.91</v>
      </c>
      <c r="U27" s="4">
        <f t="shared" si="1"/>
        <v>1.7235E-2</v>
      </c>
      <c r="V27" s="9" t="e">
        <f t="shared" si="2"/>
        <v>#DIV/0!</v>
      </c>
      <c r="W27" s="1"/>
      <c r="X27" s="1">
        <v>0.32</v>
      </c>
      <c r="Y27" s="1">
        <v>0.52</v>
      </c>
      <c r="Z27" s="1">
        <v>0.42</v>
      </c>
      <c r="AA27" s="1">
        <v>0.2</v>
      </c>
      <c r="AB27" s="4">
        <f t="shared" si="3"/>
        <v>8.6175000000000002E-3</v>
      </c>
      <c r="AC27" s="17">
        <v>200</v>
      </c>
      <c r="AD27" s="4">
        <f t="shared" si="4"/>
        <v>37.133739483608935</v>
      </c>
      <c r="AE27" s="4">
        <f t="shared" si="5"/>
        <v>60.342326660864522</v>
      </c>
      <c r="AF27" s="4">
        <f t="shared" si="6"/>
        <v>48.738033072236725</v>
      </c>
      <c r="AG27" s="4">
        <f t="shared" si="7"/>
        <v>23.208587177255584</v>
      </c>
      <c r="AH27" s="22">
        <f t="shared" si="8"/>
        <v>0.18566869741804468</v>
      </c>
      <c r="AI27" s="22">
        <f t="shared" si="9"/>
        <v>0.3017116333043226</v>
      </c>
      <c r="AJ27" s="22">
        <f t="shared" si="10"/>
        <v>0.24369016536118362</v>
      </c>
      <c r="AK27" s="22">
        <f t="shared" si="11"/>
        <v>0.11604293588627793</v>
      </c>
      <c r="AL27"/>
      <c r="AM27"/>
      <c r="AN27"/>
      <c r="AO27"/>
      <c r="AP27"/>
      <c r="AQ27"/>
      <c r="AR27"/>
      <c r="AS27"/>
      <c r="AT27"/>
      <c r="AU27"/>
    </row>
    <row r="28" spans="1:47" s="7" customFormat="1" ht="27.75" hidden="1" customHeight="1" x14ac:dyDescent="0.35">
      <c r="A28" s="23">
        <v>115</v>
      </c>
      <c r="B28" s="23" t="s">
        <v>12</v>
      </c>
      <c r="C28" s="23" t="s">
        <v>213</v>
      </c>
      <c r="D28" s="23" t="s">
        <v>214</v>
      </c>
      <c r="E28" s="23" t="s">
        <v>214</v>
      </c>
      <c r="F28" s="23" t="s">
        <v>14</v>
      </c>
      <c r="G28" s="23" t="s">
        <v>19</v>
      </c>
      <c r="H28" s="23">
        <v>1.5</v>
      </c>
      <c r="I28" s="23">
        <v>140</v>
      </c>
      <c r="J28" s="23">
        <v>125</v>
      </c>
      <c r="K28" s="23" t="s">
        <v>215</v>
      </c>
      <c r="L28" s="24">
        <v>8.8000000000000007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47" s="7" customFormat="1" hidden="1" x14ac:dyDescent="0.35">
      <c r="A29" s="23">
        <v>116</v>
      </c>
      <c r="B29" s="23" t="s">
        <v>12</v>
      </c>
      <c r="C29" s="23" t="s">
        <v>164</v>
      </c>
      <c r="D29" s="23" t="s">
        <v>165</v>
      </c>
      <c r="E29" s="23" t="s">
        <v>166</v>
      </c>
      <c r="F29" s="23" t="s">
        <v>146</v>
      </c>
      <c r="G29" s="23" t="s">
        <v>19</v>
      </c>
      <c r="H29" s="23">
        <v>1.5</v>
      </c>
      <c r="I29" s="23">
        <v>100.7</v>
      </c>
      <c r="J29" s="23">
        <v>29</v>
      </c>
      <c r="K29" s="23" t="s">
        <v>167</v>
      </c>
      <c r="L29" s="24">
        <v>9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47" s="7" customFormat="1" x14ac:dyDescent="0.35">
      <c r="A30" s="5">
        <v>117</v>
      </c>
      <c r="B30" s="5" t="s">
        <v>12</v>
      </c>
      <c r="C30" s="5" t="s">
        <v>71</v>
      </c>
      <c r="D30" s="5" t="s">
        <v>72</v>
      </c>
      <c r="E30" s="5" t="s">
        <v>73</v>
      </c>
      <c r="F30" s="5" t="s">
        <v>13</v>
      </c>
      <c r="G30" s="5" t="s">
        <v>19</v>
      </c>
      <c r="H30" s="5">
        <v>1.5</v>
      </c>
      <c r="I30" s="5">
        <v>22</v>
      </c>
      <c r="J30" s="5">
        <v>22</v>
      </c>
      <c r="K30" s="5" t="s">
        <v>24</v>
      </c>
      <c r="L30" s="16">
        <v>10</v>
      </c>
      <c r="M30" s="31">
        <v>50</v>
      </c>
      <c r="N30" s="1"/>
      <c r="O30" s="31">
        <v>18729</v>
      </c>
      <c r="P30" s="1">
        <v>9.7799999999999994</v>
      </c>
      <c r="Q30" s="1">
        <v>1.5</v>
      </c>
      <c r="R30" s="18">
        <f t="shared" ref="R30:R32" si="19">((P30)-(0.6495*(Q30)))</f>
        <v>8.8057499999999997</v>
      </c>
      <c r="S30" s="1">
        <v>18.47</v>
      </c>
      <c r="T30" s="1">
        <v>8.89</v>
      </c>
      <c r="U30" s="4">
        <f t="shared" ref="U30:U32" si="20">(S30+T30)/(2*1000)</f>
        <v>1.3679999999999999E-2</v>
      </c>
      <c r="V30" s="9">
        <f t="shared" ref="V30:V32" si="21">((M30/O30)-(Q30/6.28/1000)-(AH30*U30/2))/(0.577*R30/1000)</f>
        <v>0.2422403273436107</v>
      </c>
      <c r="W30" s="1"/>
      <c r="X30" s="1">
        <v>0.24</v>
      </c>
      <c r="Y30" s="1">
        <v>0.22</v>
      </c>
      <c r="Z30" s="1">
        <v>0.24</v>
      </c>
      <c r="AA30" s="1">
        <v>0.18</v>
      </c>
      <c r="AB30" s="4">
        <f t="shared" ref="AB30:AB32" si="22">U30/2</f>
        <v>6.8399999999999997E-3</v>
      </c>
      <c r="AC30" s="17">
        <v>200</v>
      </c>
      <c r="AD30" s="4">
        <f t="shared" ref="AD30:AD32" si="23">X30/AB30</f>
        <v>35.087719298245617</v>
      </c>
      <c r="AE30" s="4">
        <f t="shared" ref="AE30:AE32" si="24">Y30/AB30</f>
        <v>32.163742690058484</v>
      </c>
      <c r="AF30" s="4">
        <f t="shared" ref="AF30:AF32" si="25">Z30/AB30</f>
        <v>35.087719298245617</v>
      </c>
      <c r="AG30" s="4">
        <f t="shared" ref="AG30:AG32" si="26">AA30/AB30</f>
        <v>26.315789473684209</v>
      </c>
      <c r="AH30" s="22">
        <f t="shared" ref="AH30:AH32" si="27">AD30/AC30</f>
        <v>0.17543859649122809</v>
      </c>
      <c r="AI30" s="22">
        <f t="shared" ref="AI30:AI32" si="28">AE30/AC30</f>
        <v>0.16081871345029242</v>
      </c>
      <c r="AJ30" s="22">
        <f t="shared" ref="AJ30:AJ32" si="29">AF30/AC30</f>
        <v>0.17543859649122809</v>
      </c>
      <c r="AK30" s="22">
        <f t="shared" ref="AK30:AK32" si="30">AG30/AC30</f>
        <v>0.13157894736842105</v>
      </c>
      <c r="AL30"/>
      <c r="AM30"/>
      <c r="AN30"/>
      <c r="AO30"/>
      <c r="AP30"/>
      <c r="AQ30"/>
      <c r="AR30"/>
      <c r="AS30"/>
      <c r="AT30"/>
      <c r="AU30"/>
    </row>
    <row r="31" spans="1:47" s="7" customFormat="1" x14ac:dyDescent="0.35">
      <c r="A31" s="5">
        <v>118</v>
      </c>
      <c r="B31" s="5" t="s">
        <v>12</v>
      </c>
      <c r="C31" s="5" t="s">
        <v>34</v>
      </c>
      <c r="D31" s="5" t="s">
        <v>12</v>
      </c>
      <c r="E31" s="5" t="s">
        <v>35</v>
      </c>
      <c r="F31" s="5" t="s">
        <v>14</v>
      </c>
      <c r="G31" s="5" t="s">
        <v>19</v>
      </c>
      <c r="H31" s="5">
        <v>1.5</v>
      </c>
      <c r="I31" s="5">
        <v>30</v>
      </c>
      <c r="J31" s="5">
        <v>16</v>
      </c>
      <c r="K31" s="5" t="s">
        <v>36</v>
      </c>
      <c r="L31" s="16">
        <v>10.9</v>
      </c>
      <c r="M31" s="31">
        <v>50</v>
      </c>
      <c r="N31" s="1"/>
      <c r="O31" s="17">
        <v>22564</v>
      </c>
      <c r="P31" s="1">
        <v>9.73</v>
      </c>
      <c r="Q31" s="1">
        <v>1.5</v>
      </c>
      <c r="R31" s="18">
        <f t="shared" si="19"/>
        <v>8.7557500000000008</v>
      </c>
      <c r="S31" s="1">
        <v>13.73</v>
      </c>
      <c r="T31" s="1">
        <v>10.82</v>
      </c>
      <c r="U31" s="4">
        <f t="shared" si="20"/>
        <v>1.2275000000000001E-2</v>
      </c>
      <c r="V31" s="9">
        <f t="shared" si="21"/>
        <v>7.4635907264745283E-2</v>
      </c>
      <c r="W31" s="1"/>
      <c r="X31" s="1">
        <v>0.32</v>
      </c>
      <c r="Y31" s="1">
        <v>0.24</v>
      </c>
      <c r="Z31" s="1">
        <v>0.26</v>
      </c>
      <c r="AA31" s="1">
        <v>0.26</v>
      </c>
      <c r="AB31" s="4">
        <f t="shared" si="22"/>
        <v>6.1375000000000006E-3</v>
      </c>
      <c r="AC31" s="17">
        <v>200</v>
      </c>
      <c r="AD31" s="4">
        <f t="shared" si="23"/>
        <v>52.138492871690424</v>
      </c>
      <c r="AE31" s="4">
        <f t="shared" si="24"/>
        <v>39.103869653767816</v>
      </c>
      <c r="AF31" s="4">
        <f t="shared" si="25"/>
        <v>42.36252545824847</v>
      </c>
      <c r="AG31" s="4">
        <f t="shared" si="26"/>
        <v>42.36252545824847</v>
      </c>
      <c r="AH31" s="22">
        <f t="shared" si="27"/>
        <v>0.26069246435845211</v>
      </c>
      <c r="AI31" s="22">
        <f t="shared" si="28"/>
        <v>0.19551934826883907</v>
      </c>
      <c r="AJ31" s="22">
        <f t="shared" si="29"/>
        <v>0.21181262729124234</v>
      </c>
      <c r="AK31" s="22">
        <f t="shared" si="30"/>
        <v>0.21181262729124234</v>
      </c>
      <c r="AL31"/>
      <c r="AM31"/>
      <c r="AN31"/>
      <c r="AO31"/>
      <c r="AP31"/>
      <c r="AQ31"/>
      <c r="AR31"/>
      <c r="AS31"/>
      <c r="AT31"/>
      <c r="AU31"/>
    </row>
    <row r="32" spans="1:47" s="7" customFormat="1" x14ac:dyDescent="0.35">
      <c r="A32" s="5">
        <v>119</v>
      </c>
      <c r="B32" s="5" t="s">
        <v>12</v>
      </c>
      <c r="C32" s="5" t="s">
        <v>90</v>
      </c>
      <c r="D32" s="5" t="s">
        <v>91</v>
      </c>
      <c r="E32" s="5" t="s">
        <v>80</v>
      </c>
      <c r="F32" s="5" t="s">
        <v>14</v>
      </c>
      <c r="G32" s="5" t="s">
        <v>19</v>
      </c>
      <c r="H32" s="5">
        <v>1.5</v>
      </c>
      <c r="I32" s="5">
        <v>90</v>
      </c>
      <c r="J32" s="5">
        <v>15</v>
      </c>
      <c r="K32" s="5" t="s">
        <v>81</v>
      </c>
      <c r="L32" s="16">
        <v>10.9</v>
      </c>
      <c r="M32" s="1">
        <v>50</v>
      </c>
      <c r="N32" s="1"/>
      <c r="O32" s="17">
        <v>20212</v>
      </c>
      <c r="P32" s="1">
        <v>9.58</v>
      </c>
      <c r="Q32" s="1">
        <v>1.5</v>
      </c>
      <c r="R32" s="18">
        <f t="shared" si="19"/>
        <v>8.6057500000000005</v>
      </c>
      <c r="S32" s="1">
        <v>13.46</v>
      </c>
      <c r="T32" s="1">
        <v>9.52</v>
      </c>
      <c r="U32" s="4">
        <f t="shared" si="20"/>
        <v>1.149E-2</v>
      </c>
      <c r="V32" s="9">
        <f t="shared" si="21"/>
        <v>0.14800560334441729</v>
      </c>
      <c r="W32" s="1"/>
      <c r="X32" s="1">
        <v>0.3</v>
      </c>
      <c r="Y32" s="1">
        <v>0.26</v>
      </c>
      <c r="Z32" s="1">
        <v>0.26</v>
      </c>
      <c r="AA32" s="1">
        <v>0.24</v>
      </c>
      <c r="AB32" s="4">
        <f t="shared" si="22"/>
        <v>5.7450000000000001E-3</v>
      </c>
      <c r="AC32" s="17">
        <v>200</v>
      </c>
      <c r="AD32" s="4">
        <f t="shared" si="23"/>
        <v>52.21932114882506</v>
      </c>
      <c r="AE32" s="4">
        <f t="shared" si="24"/>
        <v>45.25674499564839</v>
      </c>
      <c r="AF32" s="4">
        <f t="shared" si="25"/>
        <v>45.25674499564839</v>
      </c>
      <c r="AG32" s="4">
        <f t="shared" si="26"/>
        <v>41.775456919060048</v>
      </c>
      <c r="AH32" s="22">
        <f t="shared" si="27"/>
        <v>0.2610966057441253</v>
      </c>
      <c r="AI32" s="22">
        <f t="shared" si="28"/>
        <v>0.22628372497824195</v>
      </c>
      <c r="AJ32" s="22">
        <f t="shared" si="29"/>
        <v>0.22628372497824195</v>
      </c>
      <c r="AK32" s="22">
        <f t="shared" si="30"/>
        <v>0.20887728459530025</v>
      </c>
      <c r="AL32"/>
      <c r="AM32"/>
      <c r="AN32"/>
      <c r="AO32"/>
      <c r="AP32"/>
      <c r="AQ32"/>
      <c r="AR32"/>
      <c r="AS32"/>
      <c r="AT32"/>
      <c r="AU32"/>
    </row>
    <row r="33" spans="1:47" s="7" customFormat="1" hidden="1" x14ac:dyDescent="0.35">
      <c r="A33" s="23">
        <v>120</v>
      </c>
      <c r="B33" s="23" t="s">
        <v>12</v>
      </c>
      <c r="C33" s="23" t="s">
        <v>170</v>
      </c>
      <c r="D33" s="23" t="s">
        <v>171</v>
      </c>
      <c r="E33" s="23" t="s">
        <v>172</v>
      </c>
      <c r="F33" s="23" t="s">
        <v>146</v>
      </c>
      <c r="G33" s="23" t="s">
        <v>19</v>
      </c>
      <c r="H33" s="23">
        <v>1.5</v>
      </c>
      <c r="I33" s="23">
        <v>75</v>
      </c>
      <c r="J33" s="23">
        <v>26</v>
      </c>
      <c r="K33" s="23" t="s">
        <v>173</v>
      </c>
      <c r="L33" s="24">
        <v>10.9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47" s="7" customFormat="1" hidden="1" x14ac:dyDescent="0.35">
      <c r="A34" s="23">
        <v>122</v>
      </c>
      <c r="B34" s="23" t="s">
        <v>12</v>
      </c>
      <c r="C34" s="23" t="s">
        <v>174</v>
      </c>
      <c r="D34" s="23" t="s">
        <v>175</v>
      </c>
      <c r="E34" s="23" t="s">
        <v>176</v>
      </c>
      <c r="F34" s="23" t="s">
        <v>177</v>
      </c>
      <c r="G34" s="23" t="s">
        <v>19</v>
      </c>
      <c r="H34" s="23">
        <v>1.5</v>
      </c>
      <c r="I34" s="23">
        <v>60</v>
      </c>
      <c r="J34" s="23">
        <v>30</v>
      </c>
      <c r="K34" s="23" t="s">
        <v>178</v>
      </c>
      <c r="L34" s="24">
        <v>12.9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47" hidden="1" x14ac:dyDescent="0.35">
      <c r="A35" s="23">
        <v>68</v>
      </c>
      <c r="B35" s="23" t="s">
        <v>12</v>
      </c>
      <c r="C35" s="23" t="s">
        <v>182</v>
      </c>
      <c r="D35" s="23" t="s">
        <v>137</v>
      </c>
      <c r="E35" s="23" t="s">
        <v>181</v>
      </c>
      <c r="F35" s="23" t="s">
        <v>146</v>
      </c>
      <c r="G35" s="23" t="s">
        <v>19</v>
      </c>
      <c r="H35" s="23">
        <v>1.25</v>
      </c>
      <c r="I35" s="23">
        <v>25</v>
      </c>
      <c r="J35" s="23">
        <v>20</v>
      </c>
      <c r="K35" s="23" t="s">
        <v>168</v>
      </c>
      <c r="L35" s="24">
        <v>4</v>
      </c>
      <c r="M35" s="11"/>
      <c r="N35" s="11"/>
      <c r="O35" s="25"/>
      <c r="P35" s="21"/>
      <c r="Q35" s="21"/>
      <c r="R35" s="26"/>
      <c r="S35" s="21"/>
      <c r="T35" s="21"/>
      <c r="U35" s="25"/>
      <c r="V35" s="25"/>
      <c r="W35" s="25"/>
      <c r="X35" s="21"/>
      <c r="Y35" s="21"/>
      <c r="Z35" s="21"/>
      <c r="AA35" s="21"/>
      <c r="AB35" s="25"/>
      <c r="AC35" s="25"/>
      <c r="AD35" s="25"/>
      <c r="AE35" s="25"/>
      <c r="AF35" s="25"/>
      <c r="AG35" s="25"/>
      <c r="AH35" s="27"/>
      <c r="AI35" s="21"/>
      <c r="AJ35" s="21"/>
      <c r="AK35" s="21"/>
      <c r="AL35" s="7"/>
      <c r="AM35" s="7"/>
      <c r="AN35" s="7"/>
      <c r="AO35" s="7"/>
      <c r="AP35" s="7"/>
      <c r="AQ35" s="7"/>
      <c r="AR35" s="7"/>
      <c r="AS35" s="7"/>
      <c r="AT35" s="7"/>
      <c r="AU35" s="7"/>
    </row>
    <row r="36" spans="1:47" s="7" customFormat="1" hidden="1" x14ac:dyDescent="0.35">
      <c r="A36" s="23">
        <v>70</v>
      </c>
      <c r="B36" s="23" t="s">
        <v>12</v>
      </c>
      <c r="C36" s="23" t="s">
        <v>190</v>
      </c>
      <c r="D36" s="23" t="s">
        <v>191</v>
      </c>
      <c r="E36" s="23" t="s">
        <v>191</v>
      </c>
      <c r="F36" s="23" t="s">
        <v>13</v>
      </c>
      <c r="G36" s="23" t="s">
        <v>19</v>
      </c>
      <c r="H36" s="23">
        <v>1.25</v>
      </c>
      <c r="I36" s="23">
        <v>22</v>
      </c>
      <c r="J36" s="23">
        <v>22</v>
      </c>
      <c r="K36" s="23" t="s">
        <v>192</v>
      </c>
      <c r="L36" s="24">
        <v>4</v>
      </c>
      <c r="M36" s="10"/>
      <c r="N36" s="10"/>
      <c r="O36" s="17"/>
      <c r="P36" s="20"/>
      <c r="Q36" s="20"/>
      <c r="R36" s="28"/>
      <c r="S36" s="20"/>
      <c r="T36" s="20"/>
      <c r="U36" s="17"/>
      <c r="V36" s="17"/>
      <c r="W36" s="17"/>
      <c r="X36" s="20"/>
      <c r="Y36" s="20"/>
      <c r="Z36" s="20"/>
      <c r="AA36" s="20"/>
      <c r="AB36" s="17"/>
      <c r="AC36" s="17"/>
      <c r="AD36" s="17"/>
      <c r="AE36" s="17"/>
      <c r="AF36" s="17"/>
      <c r="AG36" s="17"/>
      <c r="AH36" s="19"/>
      <c r="AI36" s="21"/>
      <c r="AJ36" s="21"/>
      <c r="AK36" s="21"/>
    </row>
    <row r="37" spans="1:47" hidden="1" x14ac:dyDescent="0.35">
      <c r="A37" s="23">
        <v>71</v>
      </c>
      <c r="B37" s="23" t="s">
        <v>12</v>
      </c>
      <c r="C37" s="23" t="s">
        <v>157</v>
      </c>
      <c r="D37" s="23" t="s">
        <v>107</v>
      </c>
      <c r="E37" s="23" t="s">
        <v>158</v>
      </c>
      <c r="F37" s="23" t="s">
        <v>78</v>
      </c>
      <c r="G37" s="23" t="s">
        <v>19</v>
      </c>
      <c r="H37" s="23">
        <v>1.25</v>
      </c>
      <c r="I37" s="23">
        <v>124</v>
      </c>
      <c r="J37" s="23">
        <v>40</v>
      </c>
      <c r="K37" s="23" t="s">
        <v>151</v>
      </c>
      <c r="L37" s="24">
        <v>6.8</v>
      </c>
      <c r="M37" s="10"/>
      <c r="N37" s="21"/>
      <c r="O37" s="17"/>
      <c r="P37" s="20"/>
      <c r="Q37" s="20"/>
      <c r="R37" s="28"/>
      <c r="S37" s="20"/>
      <c r="T37" s="20"/>
      <c r="U37" s="17"/>
      <c r="V37" s="17"/>
      <c r="W37" s="17"/>
      <c r="X37" s="20"/>
      <c r="Y37" s="20"/>
      <c r="Z37" s="20"/>
      <c r="AA37" s="20"/>
      <c r="AB37" s="17"/>
      <c r="AC37" s="17"/>
      <c r="AD37" s="17"/>
      <c r="AE37" s="17"/>
      <c r="AF37" s="17"/>
      <c r="AG37" s="17"/>
      <c r="AH37" s="19"/>
      <c r="AI37" s="19"/>
      <c r="AJ37" s="19"/>
      <c r="AK37" s="19"/>
      <c r="AL37" s="7"/>
      <c r="AM37" s="7"/>
      <c r="AN37" s="7"/>
      <c r="AO37" s="7"/>
      <c r="AP37" s="7"/>
      <c r="AQ37" s="7"/>
      <c r="AR37" s="7"/>
      <c r="AS37" s="7"/>
      <c r="AT37" s="7"/>
      <c r="AU37" s="7"/>
    </row>
    <row r="38" spans="1:47" hidden="1" x14ac:dyDescent="0.35">
      <c r="A38" s="23">
        <v>72</v>
      </c>
      <c r="B38" s="23" t="s">
        <v>12</v>
      </c>
      <c r="C38" s="23" t="s">
        <v>159</v>
      </c>
      <c r="D38" s="23" t="s">
        <v>160</v>
      </c>
      <c r="E38" s="23" t="s">
        <v>160</v>
      </c>
      <c r="F38" s="23" t="s">
        <v>78</v>
      </c>
      <c r="G38" s="23" t="s">
        <v>19</v>
      </c>
      <c r="H38" s="23">
        <v>1.25</v>
      </c>
      <c r="I38" s="23">
        <v>70</v>
      </c>
      <c r="J38" s="23">
        <v>35</v>
      </c>
      <c r="K38" s="23" t="s">
        <v>151</v>
      </c>
      <c r="L38" s="24">
        <v>6.8</v>
      </c>
      <c r="M38" s="10"/>
      <c r="N38" s="21"/>
      <c r="O38" s="17"/>
      <c r="P38" s="20"/>
      <c r="Q38" s="20"/>
      <c r="R38" s="28"/>
      <c r="S38" s="20"/>
      <c r="T38" s="20"/>
      <c r="U38" s="17"/>
      <c r="V38" s="17"/>
      <c r="W38" s="17"/>
      <c r="X38" s="20"/>
      <c r="Y38" s="20"/>
      <c r="Z38" s="20"/>
      <c r="AA38" s="20"/>
      <c r="AB38" s="17"/>
      <c r="AC38" s="17"/>
      <c r="AD38" s="17"/>
      <c r="AE38" s="17"/>
      <c r="AF38" s="17"/>
      <c r="AG38" s="17"/>
      <c r="AH38" s="19"/>
      <c r="AI38" s="19"/>
      <c r="AJ38" s="19"/>
      <c r="AK38" s="19"/>
      <c r="AL38" s="7"/>
      <c r="AM38" s="7"/>
      <c r="AN38" s="7"/>
      <c r="AO38" s="7"/>
      <c r="AP38" s="7"/>
      <c r="AQ38" s="7"/>
      <c r="AR38" s="7"/>
      <c r="AS38" s="7"/>
      <c r="AT38" s="7"/>
      <c r="AU38" s="7"/>
    </row>
    <row r="39" spans="1:47" s="7" customFormat="1" hidden="1" x14ac:dyDescent="0.35">
      <c r="A39" s="23">
        <v>73</v>
      </c>
      <c r="B39" s="23" t="s">
        <v>12</v>
      </c>
      <c r="C39" s="23" t="s">
        <v>25</v>
      </c>
      <c r="D39" s="23" t="s">
        <v>26</v>
      </c>
      <c r="E39" s="23" t="s">
        <v>27</v>
      </c>
      <c r="F39" s="23" t="s">
        <v>13</v>
      </c>
      <c r="G39" s="23" t="s">
        <v>19</v>
      </c>
      <c r="H39" s="23">
        <v>1.25</v>
      </c>
      <c r="I39" s="23">
        <v>115</v>
      </c>
      <c r="J39" s="23">
        <v>20</v>
      </c>
      <c r="K39" s="23" t="s">
        <v>15</v>
      </c>
      <c r="L39" s="24">
        <v>7</v>
      </c>
      <c r="M39" s="10"/>
      <c r="N39" s="21"/>
      <c r="O39" s="17"/>
      <c r="P39" s="20"/>
      <c r="Q39" s="20"/>
      <c r="R39" s="28"/>
      <c r="S39" s="20"/>
      <c r="T39" s="20"/>
      <c r="U39" s="17"/>
      <c r="V39" s="17"/>
      <c r="W39" s="17"/>
      <c r="X39" s="20"/>
      <c r="Y39" s="20"/>
      <c r="Z39" s="20"/>
      <c r="AA39" s="20"/>
      <c r="AB39" s="17"/>
      <c r="AC39" s="17"/>
      <c r="AD39" s="17"/>
      <c r="AE39" s="17"/>
      <c r="AF39" s="17"/>
      <c r="AG39" s="17"/>
      <c r="AH39" s="19"/>
      <c r="AI39" s="19"/>
      <c r="AJ39" s="19"/>
      <c r="AK39" s="19"/>
    </row>
    <row r="40" spans="1:47" hidden="1" x14ac:dyDescent="0.35">
      <c r="A40" s="23">
        <v>76</v>
      </c>
      <c r="B40" s="23" t="s">
        <v>12</v>
      </c>
      <c r="C40" s="23" t="s">
        <v>121</v>
      </c>
      <c r="D40" s="23" t="s">
        <v>122</v>
      </c>
      <c r="E40" s="23" t="s">
        <v>12</v>
      </c>
      <c r="F40" s="23" t="s">
        <v>14</v>
      </c>
      <c r="G40" s="23" t="s">
        <v>19</v>
      </c>
      <c r="H40" s="23">
        <v>1.25</v>
      </c>
      <c r="I40" s="23">
        <v>35</v>
      </c>
      <c r="J40" s="23">
        <v>13.5</v>
      </c>
      <c r="K40" s="23" t="s">
        <v>123</v>
      </c>
      <c r="L40" s="24">
        <v>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47" s="32" customFormat="1" x14ac:dyDescent="0.35">
      <c r="A41" s="29">
        <v>80</v>
      </c>
      <c r="B41" s="29" t="s">
        <v>12</v>
      </c>
      <c r="C41" s="29" t="s">
        <v>183</v>
      </c>
      <c r="D41" s="29" t="s">
        <v>137</v>
      </c>
      <c r="E41" s="29" t="s">
        <v>181</v>
      </c>
      <c r="F41" s="29" t="s">
        <v>146</v>
      </c>
      <c r="G41" s="29" t="s">
        <v>19</v>
      </c>
      <c r="H41" s="29">
        <v>1.25</v>
      </c>
      <c r="I41" s="29">
        <v>40</v>
      </c>
      <c r="J41" s="29">
        <v>20</v>
      </c>
      <c r="K41" s="29" t="s">
        <v>168</v>
      </c>
      <c r="L41" s="30">
        <v>7</v>
      </c>
      <c r="M41" s="31">
        <v>50</v>
      </c>
      <c r="N41" s="8"/>
      <c r="O41" s="31">
        <v>14232</v>
      </c>
      <c r="P41" s="31">
        <v>9.6999999999999993</v>
      </c>
      <c r="Q41" s="31">
        <v>1.25</v>
      </c>
      <c r="R41" s="18">
        <f t="shared" ref="R41" si="31">((P41)-(0.6495*(Q41)))</f>
        <v>8.8881249999999987</v>
      </c>
      <c r="S41" s="31">
        <v>18.62</v>
      </c>
      <c r="T41" s="31">
        <v>9.4600000000000009</v>
      </c>
      <c r="U41" s="4">
        <f t="shared" ref="U41" si="32">(S41+T41)/(2*1000)</f>
        <v>1.404E-2</v>
      </c>
      <c r="V41" s="9">
        <f t="shared" ref="V41" si="33">((M41/O41)-(Q41/6.28/1000)-(AH41*U41/2))/(0.577*R41/1000)</f>
        <v>0.45124080929759763</v>
      </c>
      <c r="W41" s="8"/>
      <c r="X41" s="1">
        <v>0.2</v>
      </c>
      <c r="Y41" s="1">
        <v>0.24</v>
      </c>
      <c r="Z41" s="1">
        <v>0.3</v>
      </c>
      <c r="AA41" s="1">
        <v>0.2</v>
      </c>
      <c r="AB41" s="4">
        <f>U41/2</f>
        <v>7.0200000000000002E-3</v>
      </c>
      <c r="AC41" s="17">
        <v>200</v>
      </c>
      <c r="AD41" s="4">
        <f>X41/AB41</f>
        <v>28.490028490028489</v>
      </c>
      <c r="AE41" s="4">
        <f>Y41/AB41</f>
        <v>34.188034188034187</v>
      </c>
      <c r="AF41" s="4">
        <f>Z41/AB41</f>
        <v>42.735042735042732</v>
      </c>
      <c r="AG41" s="4">
        <f>AA41/AB41</f>
        <v>28.490028490028489</v>
      </c>
      <c r="AH41" s="22">
        <f>AD41/AC41</f>
        <v>0.14245014245014245</v>
      </c>
      <c r="AI41" s="22">
        <f>AE41/AC41</f>
        <v>0.17094017094017094</v>
      </c>
      <c r="AJ41" s="22">
        <f>AF41/AC41</f>
        <v>0.21367521367521367</v>
      </c>
      <c r="AK41" s="22">
        <f>AG41/AC41</f>
        <v>0.14245014245014245</v>
      </c>
    </row>
    <row r="42" spans="1:47" hidden="1" x14ac:dyDescent="0.35">
      <c r="A42" s="23">
        <v>82</v>
      </c>
      <c r="B42" s="23" t="s">
        <v>12</v>
      </c>
      <c r="C42" s="23" t="s">
        <v>205</v>
      </c>
      <c r="D42" s="23" t="s">
        <v>206</v>
      </c>
      <c r="E42" s="23" t="s">
        <v>207</v>
      </c>
      <c r="F42" s="23" t="s">
        <v>13</v>
      </c>
      <c r="G42" s="23" t="s">
        <v>19</v>
      </c>
      <c r="H42" s="23">
        <v>1.25</v>
      </c>
      <c r="I42" s="23">
        <v>45</v>
      </c>
      <c r="J42" s="23">
        <v>20</v>
      </c>
      <c r="K42" s="23" t="s">
        <v>24</v>
      </c>
      <c r="L42" s="24">
        <v>7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47" hidden="1" x14ac:dyDescent="0.35">
      <c r="A43" s="23">
        <v>90</v>
      </c>
      <c r="B43" s="23" t="s">
        <v>12</v>
      </c>
      <c r="C43" s="23" t="s">
        <v>43</v>
      </c>
      <c r="D43" s="23" t="s">
        <v>44</v>
      </c>
      <c r="E43" s="23" t="s">
        <v>45</v>
      </c>
      <c r="F43" s="23" t="s">
        <v>13</v>
      </c>
      <c r="G43" s="23" t="s">
        <v>19</v>
      </c>
      <c r="H43" s="23">
        <v>1.25</v>
      </c>
      <c r="I43" s="23">
        <v>65</v>
      </c>
      <c r="J43" s="23">
        <v>40</v>
      </c>
      <c r="K43" s="23" t="s">
        <v>40</v>
      </c>
      <c r="L43" s="24">
        <v>8.8000000000000007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47" s="7" customFormat="1" hidden="1" x14ac:dyDescent="0.35">
      <c r="A44" s="23">
        <v>91</v>
      </c>
      <c r="B44" s="23" t="s">
        <v>12</v>
      </c>
      <c r="C44" s="23" t="s">
        <v>209</v>
      </c>
      <c r="D44" s="23"/>
      <c r="E44" s="23" t="s">
        <v>210</v>
      </c>
      <c r="F44" s="23" t="s">
        <v>211</v>
      </c>
      <c r="G44" s="23" t="s">
        <v>19</v>
      </c>
      <c r="H44" s="23">
        <v>1.25</v>
      </c>
      <c r="I44" s="23">
        <v>39</v>
      </c>
      <c r="J44" s="23">
        <v>33</v>
      </c>
      <c r="K44" s="23" t="s">
        <v>212</v>
      </c>
      <c r="L44" s="24">
        <v>8.8000000000000007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47" s="32" customFormat="1" x14ac:dyDescent="0.35">
      <c r="A45" s="29">
        <v>92</v>
      </c>
      <c r="B45" s="29" t="s">
        <v>12</v>
      </c>
      <c r="C45" s="29" t="s">
        <v>124</v>
      </c>
      <c r="D45" s="29" t="s">
        <v>125</v>
      </c>
      <c r="E45" s="29" t="s">
        <v>12</v>
      </c>
      <c r="F45" s="29" t="s">
        <v>13</v>
      </c>
      <c r="G45" s="29" t="s">
        <v>19</v>
      </c>
      <c r="H45" s="29">
        <v>1.25</v>
      </c>
      <c r="I45" s="29">
        <v>29</v>
      </c>
      <c r="J45" s="29">
        <v>17</v>
      </c>
      <c r="K45" s="29" t="s">
        <v>123</v>
      </c>
      <c r="L45" s="30">
        <v>10</v>
      </c>
      <c r="M45" s="31">
        <v>50</v>
      </c>
      <c r="N45" s="31"/>
      <c r="O45" s="31"/>
      <c r="P45" s="31">
        <v>9.7799999999999994</v>
      </c>
      <c r="Q45" s="31">
        <v>1.25</v>
      </c>
      <c r="R45" s="18">
        <f t="shared" ref="R45" si="34">((P45)-(0.6495*(Q45)))</f>
        <v>8.9681249999999988</v>
      </c>
      <c r="S45" s="31">
        <v>16.16</v>
      </c>
      <c r="T45" s="31">
        <v>9.9499999999999993</v>
      </c>
      <c r="U45" s="4">
        <f t="shared" ref="U45" si="35">(S45+T45)/(2*1000)</f>
        <v>1.3054999999999999E-2</v>
      </c>
      <c r="V45" s="9" t="e">
        <f t="shared" ref="V45" si="36">((M45/O45)-(Q45/6.28/1000)-(AH45*U45/2))/(0.577*R45/1000)</f>
        <v>#DIV/0!</v>
      </c>
      <c r="W45" s="31"/>
      <c r="X45" s="1">
        <v>0.2</v>
      </c>
      <c r="Y45" s="1">
        <v>0.24</v>
      </c>
      <c r="Z45" s="1">
        <v>0.3</v>
      </c>
      <c r="AA45" s="1">
        <v>0.2</v>
      </c>
      <c r="AB45" s="4">
        <f>U45/2</f>
        <v>6.5274999999999994E-3</v>
      </c>
      <c r="AC45" s="17">
        <v>200</v>
      </c>
      <c r="AD45" s="4">
        <f>X45/AB45</f>
        <v>30.639601685178096</v>
      </c>
      <c r="AE45" s="4">
        <f>Y45/AB45</f>
        <v>36.767522022213711</v>
      </c>
      <c r="AF45" s="4">
        <f>Z45/AB45</f>
        <v>45.959402527767139</v>
      </c>
      <c r="AG45" s="4">
        <f>AA45/AB45</f>
        <v>30.639601685178096</v>
      </c>
      <c r="AH45" s="22">
        <f>AD45/AC45</f>
        <v>0.15319800842589049</v>
      </c>
      <c r="AI45" s="22">
        <f>AE45/AC45</f>
        <v>0.18383761011106856</v>
      </c>
      <c r="AJ45" s="22">
        <f>AF45/AC45</f>
        <v>0.2297970126388357</v>
      </c>
      <c r="AK45" s="22">
        <f>AG45/AC45</f>
        <v>0.15319800842589049</v>
      </c>
    </row>
    <row r="46" spans="1:47" s="7" customFormat="1" hidden="1" x14ac:dyDescent="0.35">
      <c r="A46" s="23">
        <v>94</v>
      </c>
      <c r="B46" s="23" t="s">
        <v>12</v>
      </c>
      <c r="C46" s="23" t="s">
        <v>95</v>
      </c>
      <c r="D46" s="23" t="s">
        <v>96</v>
      </c>
      <c r="E46" s="23" t="s">
        <v>97</v>
      </c>
      <c r="F46" s="23" t="s">
        <v>13</v>
      </c>
      <c r="G46" s="23" t="s">
        <v>19</v>
      </c>
      <c r="H46" s="23">
        <v>1.25</v>
      </c>
      <c r="I46" s="23">
        <v>70</v>
      </c>
      <c r="J46" s="23">
        <v>30</v>
      </c>
      <c r="K46" s="23" t="s">
        <v>81</v>
      </c>
      <c r="L46" s="24">
        <v>10.9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47" hidden="1" x14ac:dyDescent="0.35">
      <c r="A47" s="23">
        <v>95</v>
      </c>
      <c r="B47" s="23" t="s">
        <v>12</v>
      </c>
      <c r="C47" s="23" t="s">
        <v>102</v>
      </c>
      <c r="D47" s="23" t="s">
        <v>103</v>
      </c>
      <c r="E47" s="23" t="s">
        <v>12</v>
      </c>
      <c r="F47" s="23" t="s">
        <v>14</v>
      </c>
      <c r="G47" s="23" t="s">
        <v>19</v>
      </c>
      <c r="H47" s="23">
        <v>1.25</v>
      </c>
      <c r="I47" s="23">
        <v>90</v>
      </c>
      <c r="J47" s="23">
        <v>65</v>
      </c>
      <c r="K47" s="23" t="s">
        <v>104</v>
      </c>
      <c r="L47" s="24">
        <v>10.9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7"/>
      <c r="AM47" s="7"/>
      <c r="AN47" s="7"/>
      <c r="AO47" s="7"/>
      <c r="AP47" s="7"/>
      <c r="AQ47" s="7"/>
      <c r="AR47" s="7"/>
      <c r="AS47" s="7"/>
      <c r="AT47" s="7"/>
      <c r="AU47" s="7"/>
    </row>
    <row r="48" spans="1:47" s="7" customFormat="1" hidden="1" x14ac:dyDescent="0.35">
      <c r="A48" s="23">
        <v>96</v>
      </c>
      <c r="B48" s="23" t="s">
        <v>12</v>
      </c>
      <c r="C48" s="23" t="s">
        <v>152</v>
      </c>
      <c r="D48" s="23" t="s">
        <v>153</v>
      </c>
      <c r="E48" s="23" t="s">
        <v>154</v>
      </c>
      <c r="F48" s="23" t="s">
        <v>13</v>
      </c>
      <c r="G48" s="23" t="s">
        <v>19</v>
      </c>
      <c r="H48" s="23">
        <v>1.25</v>
      </c>
      <c r="I48" s="23">
        <v>70</v>
      </c>
      <c r="J48" s="23">
        <v>30</v>
      </c>
      <c r="K48" s="23" t="s">
        <v>155</v>
      </c>
      <c r="L48" s="24">
        <v>10.9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47" hidden="1" x14ac:dyDescent="0.35">
      <c r="A49" s="23">
        <v>97</v>
      </c>
      <c r="B49" s="23" t="s">
        <v>12</v>
      </c>
      <c r="C49" s="23" t="s">
        <v>196</v>
      </c>
      <c r="D49" s="23" t="s">
        <v>197</v>
      </c>
      <c r="E49" s="23" t="s">
        <v>198</v>
      </c>
      <c r="F49" s="23" t="s">
        <v>13</v>
      </c>
      <c r="G49" s="23" t="s">
        <v>19</v>
      </c>
      <c r="H49" s="23">
        <v>1.25</v>
      </c>
      <c r="I49" s="23">
        <v>40</v>
      </c>
      <c r="J49" s="23">
        <v>20</v>
      </c>
      <c r="K49" s="23" t="s">
        <v>199</v>
      </c>
      <c r="L49" s="24">
        <v>10.9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1:47" hidden="1" x14ac:dyDescent="0.35">
      <c r="A50" s="23">
        <v>101</v>
      </c>
      <c r="B50" s="23" t="s">
        <v>12</v>
      </c>
      <c r="C50" s="23" t="s">
        <v>28</v>
      </c>
      <c r="D50" s="23" t="s">
        <v>29</v>
      </c>
      <c r="E50" s="23" t="s">
        <v>30</v>
      </c>
      <c r="F50" s="23" t="s">
        <v>13</v>
      </c>
      <c r="G50" s="23" t="s">
        <v>19</v>
      </c>
      <c r="H50" s="23">
        <v>1.5</v>
      </c>
      <c r="I50" s="23">
        <v>14</v>
      </c>
      <c r="J50" s="23">
        <v>14</v>
      </c>
      <c r="K50" s="23" t="s">
        <v>31</v>
      </c>
      <c r="L50" s="24">
        <v>7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spans="1:47" s="32" customFormat="1" x14ac:dyDescent="0.35">
      <c r="A51" s="29">
        <v>104</v>
      </c>
      <c r="B51" s="29" t="s">
        <v>12</v>
      </c>
      <c r="C51" s="29" t="s">
        <v>55</v>
      </c>
      <c r="D51" s="29" t="s">
        <v>56</v>
      </c>
      <c r="E51" s="29" t="s">
        <v>27</v>
      </c>
      <c r="F51" s="29" t="s">
        <v>13</v>
      </c>
      <c r="G51" s="29" t="s">
        <v>19</v>
      </c>
      <c r="H51" s="29">
        <v>1.5</v>
      </c>
      <c r="I51" s="29">
        <v>50</v>
      </c>
      <c r="J51" s="29">
        <v>26</v>
      </c>
      <c r="K51" s="29" t="s">
        <v>24</v>
      </c>
      <c r="L51" s="30">
        <v>7</v>
      </c>
      <c r="M51" s="31">
        <v>60</v>
      </c>
      <c r="N51" s="31"/>
      <c r="O51" s="17">
        <v>18825</v>
      </c>
      <c r="P51" s="31">
        <v>9.8000000000000007</v>
      </c>
      <c r="Q51" s="1">
        <v>1.5</v>
      </c>
      <c r="R51" s="18">
        <f t="shared" ref="R51" si="37">((P51)-(0.6495*(Q51)))</f>
        <v>8.8257500000000011</v>
      </c>
      <c r="S51" s="31">
        <v>18.54</v>
      </c>
      <c r="T51" s="31">
        <v>8.98</v>
      </c>
      <c r="U51" s="4">
        <f t="shared" ref="U51" si="38">(S51+T51)/(2*1000)</f>
        <v>1.376E-2</v>
      </c>
      <c r="V51" s="9">
        <f t="shared" ref="V51" si="39">((M51/O51)-(Q51/6.28/1000)-(AH51*U51/2))/(0.577*R51/1000)</f>
        <v>0.34333078027622771</v>
      </c>
      <c r="W51" s="31"/>
      <c r="X51" s="31">
        <v>0.24</v>
      </c>
      <c r="Y51" s="31">
        <v>0.24</v>
      </c>
      <c r="Z51" s="31">
        <v>0.2</v>
      </c>
      <c r="AA51" s="31">
        <v>0.26</v>
      </c>
      <c r="AB51" s="4">
        <f>U51/2</f>
        <v>6.8799999999999998E-3</v>
      </c>
      <c r="AC51" s="17">
        <v>200</v>
      </c>
      <c r="AD51" s="4">
        <f>X51/AB51</f>
        <v>34.883720930232556</v>
      </c>
      <c r="AE51" s="4">
        <f>Y51/AB51</f>
        <v>34.883720930232556</v>
      </c>
      <c r="AF51" s="4">
        <f>Z51/AB51</f>
        <v>29.069767441860467</v>
      </c>
      <c r="AG51" s="4">
        <f>AA51/AB51</f>
        <v>37.79069767441861</v>
      </c>
      <c r="AH51" s="22">
        <f>AD51/AC51</f>
        <v>0.17441860465116277</v>
      </c>
      <c r="AI51" s="22">
        <f>AE51/AC51</f>
        <v>0.17441860465116277</v>
      </c>
      <c r="AJ51" s="22">
        <f>AF51/AC51</f>
        <v>0.14534883720930233</v>
      </c>
      <c r="AK51" s="22">
        <f>AG51/AC51</f>
        <v>0.18895348837209305</v>
      </c>
    </row>
    <row r="52" spans="1:47" hidden="1" x14ac:dyDescent="0.35">
      <c r="A52" s="23">
        <v>109</v>
      </c>
      <c r="B52" s="23" t="s">
        <v>12</v>
      </c>
      <c r="C52" s="23" t="s">
        <v>65</v>
      </c>
      <c r="D52" s="23" t="s">
        <v>66</v>
      </c>
      <c r="E52" s="23" t="s">
        <v>27</v>
      </c>
      <c r="F52" s="23" t="s">
        <v>13</v>
      </c>
      <c r="G52" s="23" t="s">
        <v>19</v>
      </c>
      <c r="H52" s="23">
        <v>1.5</v>
      </c>
      <c r="I52" s="23">
        <v>105</v>
      </c>
      <c r="J52" s="23">
        <v>26</v>
      </c>
      <c r="K52" s="23" t="s">
        <v>24</v>
      </c>
      <c r="L52" s="24">
        <v>7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hidden="1" x14ac:dyDescent="0.35">
      <c r="A53" s="23">
        <v>110</v>
      </c>
      <c r="B53" s="23" t="s">
        <v>12</v>
      </c>
      <c r="C53" s="23" t="s">
        <v>67</v>
      </c>
      <c r="D53" s="23" t="s">
        <v>68</v>
      </c>
      <c r="E53" s="23" t="s">
        <v>27</v>
      </c>
      <c r="F53" s="23" t="s">
        <v>13</v>
      </c>
      <c r="G53" s="23" t="s">
        <v>19</v>
      </c>
      <c r="H53" s="23">
        <v>1.5</v>
      </c>
      <c r="I53" s="23">
        <v>73</v>
      </c>
      <c r="J53" s="23">
        <v>26</v>
      </c>
      <c r="K53" s="23" t="s">
        <v>24</v>
      </c>
      <c r="L53" s="24">
        <v>7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hidden="1" x14ac:dyDescent="0.35">
      <c r="A54" s="23">
        <v>111</v>
      </c>
      <c r="B54" s="23" t="s">
        <v>12</v>
      </c>
      <c r="C54" s="23" t="s">
        <v>69</v>
      </c>
      <c r="D54" s="23" t="s">
        <v>70</v>
      </c>
      <c r="E54" s="23" t="s">
        <v>27</v>
      </c>
      <c r="F54" s="23" t="s">
        <v>13</v>
      </c>
      <c r="G54" s="23" t="s">
        <v>19</v>
      </c>
      <c r="H54" s="23">
        <v>1.5</v>
      </c>
      <c r="I54" s="23">
        <v>115</v>
      </c>
      <c r="J54" s="23">
        <v>26</v>
      </c>
      <c r="K54" s="23" t="s">
        <v>24</v>
      </c>
      <c r="L54" s="24">
        <v>7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hidden="1" x14ac:dyDescent="0.35">
      <c r="A55" s="23">
        <v>113</v>
      </c>
      <c r="B55" s="23" t="s">
        <v>12</v>
      </c>
      <c r="C55" s="23" t="s">
        <v>135</v>
      </c>
      <c r="D55" s="23" t="s">
        <v>136</v>
      </c>
      <c r="E55" s="23" t="s">
        <v>136</v>
      </c>
      <c r="F55" s="23" t="s">
        <v>14</v>
      </c>
      <c r="G55" s="23" t="s">
        <v>19</v>
      </c>
      <c r="H55" s="23">
        <v>1.5</v>
      </c>
      <c r="I55" s="23">
        <v>50</v>
      </c>
      <c r="J55" s="23">
        <v>26</v>
      </c>
      <c r="K55" s="23" t="s">
        <v>24</v>
      </c>
      <c r="L55" s="24">
        <v>7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s="7" customFormat="1" hidden="1" x14ac:dyDescent="0.35">
      <c r="A56" s="23">
        <v>89</v>
      </c>
      <c r="B56" s="23" t="s">
        <v>12</v>
      </c>
      <c r="C56" s="23" t="s">
        <v>193</v>
      </c>
      <c r="D56" s="23" t="s">
        <v>194</v>
      </c>
      <c r="E56" s="23" t="s">
        <v>195</v>
      </c>
      <c r="F56" s="23" t="s">
        <v>13</v>
      </c>
      <c r="G56" s="23" t="s">
        <v>19</v>
      </c>
      <c r="H56" s="23">
        <v>1.25</v>
      </c>
      <c r="I56" s="23">
        <v>40</v>
      </c>
      <c r="J56" s="23">
        <v>20</v>
      </c>
      <c r="K56" s="23" t="s">
        <v>24</v>
      </c>
      <c r="L56" s="24">
        <v>8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1:47" hidden="1" x14ac:dyDescent="0.35">
      <c r="A57" s="23">
        <v>121</v>
      </c>
      <c r="B57" s="23" t="s">
        <v>12</v>
      </c>
      <c r="C57" s="23" t="s">
        <v>161</v>
      </c>
      <c r="D57" s="23" t="s">
        <v>156</v>
      </c>
      <c r="E57" s="23" t="s">
        <v>162</v>
      </c>
      <c r="F57" s="23" t="s">
        <v>139</v>
      </c>
      <c r="G57" s="23" t="s">
        <v>19</v>
      </c>
      <c r="H57" s="23">
        <v>1.5</v>
      </c>
      <c r="I57" s="23">
        <v>150</v>
      </c>
      <c r="J57" s="23">
        <v>148</v>
      </c>
      <c r="K57" s="23" t="s">
        <v>163</v>
      </c>
      <c r="L57" s="24">
        <v>12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7"/>
      <c r="AM57" s="7"/>
      <c r="AN57" s="7"/>
      <c r="AO57" s="7"/>
      <c r="AP57" s="7"/>
      <c r="AQ57" s="7"/>
      <c r="AR57" s="7"/>
      <c r="AS57" s="7"/>
      <c r="AT57" s="7"/>
      <c r="AU57" s="7"/>
    </row>
  </sheetData>
  <autoFilter ref="A1:AU57">
    <filterColumn colId="0">
      <colorFilter dxfId="0" cellColor="0"/>
    </filterColumn>
    <sortState ref="A3:AU52">
      <sortCondition ref="H2:H58"/>
    </sortState>
  </autoFilter>
  <sortState ref="A2:L57">
    <sortCondition ref="H2:H57"/>
    <sortCondition ref="L2:L5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1"/>
  <sheetViews>
    <sheetView topLeftCell="A19" workbookViewId="0">
      <selection activeCell="O56" sqref="O56"/>
    </sheetView>
  </sheetViews>
  <sheetFormatPr defaultRowHeight="14.5" x14ac:dyDescent="0.35"/>
  <cols>
    <col min="6" max="6" width="10.453125" bestFit="1" customWidth="1"/>
  </cols>
  <sheetData>
    <row r="2" spans="1:10" ht="15" thickBot="1" x14ac:dyDescent="0.4"/>
    <row r="3" spans="1:10" ht="15" thickBot="1" x14ac:dyDescent="0.4">
      <c r="A3" s="50" t="s">
        <v>247</v>
      </c>
      <c r="B3" s="51"/>
      <c r="C3" s="51"/>
      <c r="D3" s="51"/>
      <c r="E3" s="51"/>
      <c r="F3" s="51"/>
      <c r="G3" s="51"/>
      <c r="H3" s="52"/>
      <c r="I3" s="33"/>
      <c r="J3" s="34"/>
    </row>
    <row r="4" spans="1:10" ht="15" thickBot="1" x14ac:dyDescent="0.4">
      <c r="A4" s="47" t="s">
        <v>248</v>
      </c>
      <c r="B4" s="48"/>
      <c r="C4" s="48"/>
      <c r="D4" s="48"/>
      <c r="E4" s="48"/>
      <c r="F4" s="48"/>
      <c r="G4" s="48"/>
      <c r="H4" s="49"/>
      <c r="I4" s="35"/>
      <c r="J4" s="36"/>
    </row>
    <row r="5" spans="1:10" ht="15" thickBot="1" x14ac:dyDescent="0.4">
      <c r="A5" s="47" t="s">
        <v>249</v>
      </c>
      <c r="B5" s="48"/>
      <c r="C5" s="48"/>
      <c r="D5" s="48"/>
      <c r="E5" s="48"/>
      <c r="F5" s="48"/>
      <c r="G5" s="48"/>
      <c r="H5" s="49"/>
      <c r="I5" s="36"/>
      <c r="J5" s="36"/>
    </row>
    <row r="6" spans="1:10" ht="15" thickBot="1" x14ac:dyDescent="0.4">
      <c r="A6" s="47" t="s">
        <v>250</v>
      </c>
      <c r="B6" s="48"/>
      <c r="C6" s="48"/>
      <c r="D6" s="48"/>
      <c r="E6" s="48"/>
      <c r="F6" s="48"/>
      <c r="G6" s="48"/>
      <c r="H6" s="49"/>
      <c r="I6" s="36"/>
      <c r="J6" s="36"/>
    </row>
    <row r="7" spans="1:10" ht="15" thickBot="1" x14ac:dyDescent="0.4">
      <c r="A7" s="47" t="s">
        <v>251</v>
      </c>
      <c r="B7" s="48"/>
      <c r="C7" s="48"/>
      <c r="D7" s="48"/>
      <c r="E7" s="48"/>
      <c r="F7" s="48"/>
      <c r="G7" s="48"/>
      <c r="H7" s="49"/>
      <c r="I7" s="36"/>
      <c r="J7" s="36"/>
    </row>
    <row r="8" spans="1:10" ht="102" thickBot="1" x14ac:dyDescent="0.4">
      <c r="A8" s="37" t="s">
        <v>252</v>
      </c>
      <c r="B8" s="38" t="s">
        <v>223</v>
      </c>
      <c r="C8" s="38" t="s">
        <v>253</v>
      </c>
      <c r="D8" s="38" t="s">
        <v>254</v>
      </c>
      <c r="E8" s="38" t="s">
        <v>255</v>
      </c>
      <c r="F8" s="38" t="s">
        <v>256</v>
      </c>
      <c r="G8" s="38" t="s">
        <v>257</v>
      </c>
      <c r="H8" s="39" t="s">
        <v>258</v>
      </c>
      <c r="I8" s="39" t="s">
        <v>259</v>
      </c>
      <c r="J8" s="39" t="s">
        <v>260</v>
      </c>
    </row>
    <row r="9" spans="1:10" ht="15" thickBot="1" x14ac:dyDescent="0.4">
      <c r="A9" s="40">
        <v>1</v>
      </c>
      <c r="B9" s="2" t="s">
        <v>46</v>
      </c>
      <c r="C9" s="41"/>
      <c r="D9" s="42">
        <v>2</v>
      </c>
      <c r="E9" s="41" t="s">
        <v>261</v>
      </c>
      <c r="F9" s="41"/>
      <c r="G9" s="36"/>
      <c r="H9" s="36"/>
      <c r="I9" s="36"/>
      <c r="J9" s="36"/>
    </row>
    <row r="10" spans="1:10" ht="15" thickBot="1" x14ac:dyDescent="0.4">
      <c r="A10" s="43">
        <v>2</v>
      </c>
      <c r="B10" s="2" t="s">
        <v>77</v>
      </c>
      <c r="C10" s="41"/>
      <c r="D10" s="44">
        <v>2</v>
      </c>
      <c r="E10" s="41" t="s">
        <v>261</v>
      </c>
      <c r="F10" s="41"/>
      <c r="G10" s="36"/>
      <c r="H10" s="36"/>
      <c r="I10" s="36"/>
      <c r="J10" s="36"/>
    </row>
    <row r="11" spans="1:10" ht="15" thickBot="1" x14ac:dyDescent="0.4">
      <c r="A11" s="43">
        <v>3</v>
      </c>
      <c r="B11" s="2" t="s">
        <v>88</v>
      </c>
      <c r="C11" s="41"/>
      <c r="D11" s="42">
        <v>2</v>
      </c>
      <c r="E11" s="41" t="s">
        <v>261</v>
      </c>
      <c r="F11" s="41"/>
      <c r="G11" s="36"/>
      <c r="H11" s="36"/>
      <c r="I11" s="36"/>
      <c r="J11" s="36"/>
    </row>
    <row r="12" spans="1:10" ht="15" thickBot="1" x14ac:dyDescent="0.4">
      <c r="A12" s="40">
        <v>4</v>
      </c>
      <c r="B12" s="2" t="s">
        <v>89</v>
      </c>
      <c r="C12" s="41"/>
      <c r="D12" s="42">
        <v>2</v>
      </c>
      <c r="E12" s="41" t="s">
        <v>261</v>
      </c>
      <c r="F12" s="41"/>
      <c r="G12" s="36"/>
      <c r="H12" s="36"/>
      <c r="I12" s="36"/>
      <c r="J12" s="36"/>
    </row>
    <row r="13" spans="1:10" ht="15" thickBot="1" x14ac:dyDescent="0.4">
      <c r="A13" s="40">
        <v>5</v>
      </c>
      <c r="B13" s="2" t="s">
        <v>100</v>
      </c>
      <c r="C13" s="41"/>
      <c r="D13" s="42">
        <v>2</v>
      </c>
      <c r="E13" s="41" t="s">
        <v>261</v>
      </c>
      <c r="F13" s="41"/>
      <c r="G13" s="36"/>
      <c r="H13" s="36"/>
      <c r="I13" s="36"/>
      <c r="J13" s="36"/>
    </row>
    <row r="14" spans="1:10" ht="15" thickBot="1" x14ac:dyDescent="0.4">
      <c r="A14" s="40">
        <v>6</v>
      </c>
      <c r="B14" s="2" t="s">
        <v>106</v>
      </c>
      <c r="C14" s="41"/>
      <c r="D14" s="42">
        <v>2</v>
      </c>
      <c r="E14" s="41" t="s">
        <v>261</v>
      </c>
      <c r="F14" s="41"/>
      <c r="G14" s="36"/>
      <c r="H14" s="36"/>
      <c r="I14" s="36"/>
      <c r="J14" s="36"/>
    </row>
    <row r="15" spans="1:10" ht="15" thickBot="1" x14ac:dyDescent="0.4">
      <c r="A15" s="43">
        <v>7</v>
      </c>
      <c r="B15" s="2" t="s">
        <v>115</v>
      </c>
      <c r="C15" s="41"/>
      <c r="D15" s="42">
        <v>2</v>
      </c>
      <c r="E15" s="41" t="s">
        <v>261</v>
      </c>
      <c r="F15" s="41"/>
      <c r="G15" s="36"/>
      <c r="H15" s="36"/>
      <c r="I15" s="36"/>
      <c r="J15" s="36"/>
    </row>
    <row r="16" spans="1:10" ht="15" thickBot="1" x14ac:dyDescent="0.4">
      <c r="A16" s="43">
        <v>8</v>
      </c>
      <c r="B16" s="2" t="s">
        <v>116</v>
      </c>
      <c r="C16" s="41"/>
      <c r="D16" s="42">
        <v>2</v>
      </c>
      <c r="E16" s="41" t="s">
        <v>261</v>
      </c>
      <c r="F16" s="41"/>
      <c r="G16" s="36"/>
      <c r="H16" s="36"/>
      <c r="I16" s="36"/>
      <c r="J16" s="36"/>
    </row>
    <row r="17" spans="1:10" ht="15" thickBot="1" x14ac:dyDescent="0.4">
      <c r="A17" s="40">
        <v>9</v>
      </c>
      <c r="B17" s="2" t="s">
        <v>118</v>
      </c>
      <c r="C17" s="41"/>
      <c r="D17" s="42">
        <v>2</v>
      </c>
      <c r="E17" s="41" t="s">
        <v>261</v>
      </c>
      <c r="F17" s="41"/>
      <c r="G17" s="36"/>
      <c r="H17" s="36"/>
      <c r="I17" s="36"/>
      <c r="J17" s="36"/>
    </row>
    <row r="18" spans="1:10" ht="15" thickBot="1" x14ac:dyDescent="0.4">
      <c r="A18" s="40">
        <v>10</v>
      </c>
      <c r="B18" s="2" t="s">
        <v>143</v>
      </c>
      <c r="C18" s="41"/>
      <c r="D18" s="42">
        <v>2</v>
      </c>
      <c r="E18" s="41" t="s">
        <v>261</v>
      </c>
      <c r="F18" s="41"/>
      <c r="G18" s="36"/>
      <c r="H18" s="36"/>
      <c r="I18" s="36"/>
      <c r="J18" s="36"/>
    </row>
    <row r="19" spans="1:10" ht="15" thickBot="1" x14ac:dyDescent="0.4">
      <c r="A19" s="40">
        <v>11</v>
      </c>
      <c r="B19" s="2" t="s">
        <v>145</v>
      </c>
      <c r="C19" s="41"/>
      <c r="D19" s="42">
        <v>2</v>
      </c>
      <c r="E19" s="41" t="s">
        <v>261</v>
      </c>
      <c r="F19" s="41"/>
      <c r="G19" s="36"/>
      <c r="H19" s="36"/>
      <c r="I19" s="36"/>
      <c r="J19" s="36"/>
    </row>
    <row r="20" spans="1:10" ht="15" thickBot="1" x14ac:dyDescent="0.4">
      <c r="A20" s="43">
        <v>12</v>
      </c>
      <c r="B20" s="2" t="s">
        <v>147</v>
      </c>
      <c r="C20" s="41"/>
      <c r="D20" s="42">
        <v>2</v>
      </c>
      <c r="E20" s="41" t="s">
        <v>261</v>
      </c>
      <c r="F20" s="41"/>
      <c r="G20" s="36"/>
      <c r="H20" s="36"/>
      <c r="I20" s="36"/>
      <c r="J20" s="36"/>
    </row>
    <row r="21" spans="1:10" ht="15" thickBot="1" x14ac:dyDescent="0.4">
      <c r="A21" s="43">
        <v>13</v>
      </c>
      <c r="B21" s="2" t="s">
        <v>148</v>
      </c>
      <c r="C21" s="41"/>
      <c r="D21" s="42">
        <v>2</v>
      </c>
      <c r="E21" s="41" t="s">
        <v>261</v>
      </c>
      <c r="F21" s="41"/>
      <c r="G21" s="36"/>
      <c r="H21" s="36"/>
      <c r="I21" s="36"/>
      <c r="J21" s="36"/>
    </row>
    <row r="22" spans="1:10" ht="15" thickBot="1" x14ac:dyDescent="0.4">
      <c r="A22" s="40">
        <v>14</v>
      </c>
      <c r="B22" s="2" t="s">
        <v>37</v>
      </c>
      <c r="C22" s="41"/>
      <c r="D22" s="42">
        <v>2</v>
      </c>
      <c r="E22" s="41" t="s">
        <v>261</v>
      </c>
      <c r="F22" s="41"/>
      <c r="G22" s="36"/>
      <c r="H22" s="36"/>
      <c r="I22" s="36"/>
      <c r="J22" s="36"/>
    </row>
    <row r="23" spans="1:10" ht="15" thickBot="1" x14ac:dyDescent="0.4">
      <c r="A23" s="40">
        <v>15</v>
      </c>
      <c r="B23" s="2" t="s">
        <v>140</v>
      </c>
      <c r="C23" s="41"/>
      <c r="D23" s="42">
        <v>2</v>
      </c>
      <c r="E23" s="41" t="s">
        <v>261</v>
      </c>
      <c r="F23" s="41"/>
      <c r="G23" s="36"/>
      <c r="H23" s="36"/>
      <c r="I23" s="36"/>
      <c r="J23" s="36"/>
    </row>
    <row r="24" spans="1:10" ht="15" thickBot="1" x14ac:dyDescent="0.4">
      <c r="A24" s="40">
        <v>16</v>
      </c>
      <c r="B24" s="2" t="s">
        <v>42</v>
      </c>
      <c r="C24" s="41"/>
      <c r="D24" s="42">
        <v>2</v>
      </c>
      <c r="E24" s="41" t="s">
        <v>261</v>
      </c>
      <c r="F24" s="41"/>
      <c r="G24" s="36"/>
      <c r="H24" s="36"/>
      <c r="I24" s="36"/>
      <c r="J24" s="36"/>
    </row>
    <row r="25" spans="1:10" ht="15" thickBot="1" x14ac:dyDescent="0.4">
      <c r="A25" s="43">
        <v>17</v>
      </c>
      <c r="B25" s="2" t="s">
        <v>79</v>
      </c>
      <c r="C25" s="41"/>
      <c r="D25" s="42">
        <v>2</v>
      </c>
      <c r="E25" s="41" t="s">
        <v>261</v>
      </c>
      <c r="F25" s="41"/>
      <c r="G25" s="36"/>
      <c r="H25" s="36"/>
      <c r="I25" s="36"/>
      <c r="J25" s="36"/>
    </row>
    <row r="26" spans="1:10" ht="15" thickBot="1" x14ac:dyDescent="0.4">
      <c r="A26" s="43">
        <v>18</v>
      </c>
      <c r="B26" s="2" t="s">
        <v>99</v>
      </c>
      <c r="C26" s="41"/>
      <c r="D26" s="42">
        <v>2</v>
      </c>
      <c r="E26" s="41" t="s">
        <v>261</v>
      </c>
      <c r="F26" s="41"/>
      <c r="G26" s="36"/>
      <c r="H26" s="36"/>
      <c r="I26" s="36"/>
      <c r="J26" s="36"/>
    </row>
    <row r="27" spans="1:10" ht="15" thickBot="1" x14ac:dyDescent="0.4">
      <c r="A27" s="40">
        <v>19</v>
      </c>
      <c r="B27" s="2" t="s">
        <v>101</v>
      </c>
      <c r="C27" s="41"/>
      <c r="D27" s="42">
        <v>2</v>
      </c>
      <c r="E27" s="41" t="s">
        <v>261</v>
      </c>
      <c r="F27" s="41"/>
      <c r="G27" s="36"/>
      <c r="H27" s="36"/>
      <c r="I27" s="36"/>
      <c r="J27" s="36"/>
    </row>
    <row r="28" spans="1:10" ht="15" thickBot="1" x14ac:dyDescent="0.4">
      <c r="A28" s="40">
        <v>20</v>
      </c>
      <c r="B28" s="2" t="s">
        <v>105</v>
      </c>
      <c r="C28" s="41"/>
      <c r="D28" s="42">
        <v>2</v>
      </c>
      <c r="E28" s="41" t="s">
        <v>261</v>
      </c>
      <c r="F28" s="41"/>
      <c r="G28" s="36"/>
      <c r="H28" s="36"/>
      <c r="I28" s="36"/>
      <c r="J28" s="36"/>
    </row>
    <row r="29" spans="1:10" ht="15" thickBot="1" x14ac:dyDescent="0.4">
      <c r="A29" s="40">
        <v>21</v>
      </c>
      <c r="B29" s="2" t="s">
        <v>111</v>
      </c>
      <c r="C29" s="41"/>
      <c r="D29" s="42">
        <v>2</v>
      </c>
      <c r="E29" s="41" t="s">
        <v>261</v>
      </c>
      <c r="F29" s="41"/>
      <c r="G29" s="36"/>
      <c r="H29" s="36"/>
      <c r="I29" s="36"/>
      <c r="J29" s="36"/>
    </row>
    <row r="30" spans="1:10" ht="15" thickBot="1" x14ac:dyDescent="0.4">
      <c r="A30" s="43">
        <v>22</v>
      </c>
      <c r="B30" s="2" t="s">
        <v>113</v>
      </c>
      <c r="C30" s="41"/>
      <c r="D30" s="42">
        <v>2</v>
      </c>
      <c r="E30" s="41" t="s">
        <v>261</v>
      </c>
      <c r="F30" s="41"/>
      <c r="G30" s="36"/>
      <c r="H30" s="36"/>
      <c r="I30" s="36"/>
      <c r="J30" s="36"/>
    </row>
    <row r="31" spans="1:10" ht="15" thickBot="1" x14ac:dyDescent="0.4">
      <c r="A31" s="43">
        <v>23</v>
      </c>
      <c r="B31" s="2" t="s">
        <v>142</v>
      </c>
      <c r="C31" s="41"/>
      <c r="D31" s="42">
        <v>2</v>
      </c>
      <c r="E31" s="41" t="s">
        <v>261</v>
      </c>
      <c r="F31" s="41"/>
      <c r="G31" s="36"/>
      <c r="H31" s="36"/>
      <c r="I31" s="36"/>
      <c r="J31" s="36"/>
    </row>
    <row r="32" spans="1:10" ht="15" thickBot="1" x14ac:dyDescent="0.4">
      <c r="A32" s="40">
        <v>24</v>
      </c>
      <c r="B32" s="2" t="s">
        <v>144</v>
      </c>
      <c r="C32" s="41"/>
      <c r="D32" s="42">
        <v>2</v>
      </c>
      <c r="E32" s="41" t="s">
        <v>261</v>
      </c>
      <c r="F32" s="41"/>
      <c r="G32" s="36"/>
      <c r="H32" s="36"/>
      <c r="I32" s="36"/>
      <c r="J32" s="36"/>
    </row>
    <row r="33" spans="1:10" ht="15" thickBot="1" x14ac:dyDescent="0.4">
      <c r="A33" s="40">
        <v>25</v>
      </c>
      <c r="B33" s="2" t="s">
        <v>208</v>
      </c>
      <c r="C33" s="41"/>
      <c r="D33" s="42">
        <v>2</v>
      </c>
      <c r="E33" s="41" t="s">
        <v>261</v>
      </c>
      <c r="F33" s="41"/>
      <c r="G33" s="36"/>
      <c r="H33" s="36"/>
      <c r="I33" s="36"/>
      <c r="J33" s="36"/>
    </row>
    <row r="34" spans="1:10" ht="15" thickBot="1" x14ac:dyDescent="0.4">
      <c r="A34" s="40">
        <v>26</v>
      </c>
      <c r="B34" s="2" t="s">
        <v>222</v>
      </c>
      <c r="C34" s="41"/>
      <c r="D34" s="42">
        <v>2</v>
      </c>
      <c r="E34" s="41" t="s">
        <v>261</v>
      </c>
      <c r="F34" s="41"/>
      <c r="G34" s="36"/>
      <c r="H34" s="36"/>
      <c r="I34" s="36"/>
      <c r="J34" s="36"/>
    </row>
    <row r="35" spans="1:10" ht="15" thickBot="1" x14ac:dyDescent="0.4">
      <c r="A35" s="43">
        <v>27</v>
      </c>
      <c r="B35" s="2" t="s">
        <v>82</v>
      </c>
      <c r="C35" s="41"/>
      <c r="D35" s="42">
        <v>2</v>
      </c>
      <c r="E35" s="41" t="s">
        <v>261</v>
      </c>
      <c r="F35" s="41"/>
      <c r="G35" s="36"/>
      <c r="H35" s="36"/>
      <c r="I35" s="36"/>
      <c r="J35" s="36"/>
    </row>
    <row r="36" spans="1:10" ht="15" thickBot="1" x14ac:dyDescent="0.4">
      <c r="A36" s="43">
        <v>28</v>
      </c>
      <c r="B36" s="2" t="s">
        <v>83</v>
      </c>
      <c r="C36" s="41"/>
      <c r="D36" s="42">
        <v>2</v>
      </c>
      <c r="E36" s="41" t="s">
        <v>261</v>
      </c>
      <c r="F36" s="41"/>
      <c r="G36" s="36"/>
      <c r="H36" s="36"/>
      <c r="I36" s="36"/>
      <c r="J36" s="36"/>
    </row>
    <row r="37" spans="1:10" ht="15" thickBot="1" x14ac:dyDescent="0.4">
      <c r="A37" s="40">
        <v>29</v>
      </c>
      <c r="B37" s="2" t="s">
        <v>112</v>
      </c>
      <c r="C37" s="41"/>
      <c r="D37" s="42">
        <v>2</v>
      </c>
      <c r="E37" s="41" t="s">
        <v>261</v>
      </c>
      <c r="F37" s="41"/>
      <c r="G37" s="36"/>
      <c r="H37" s="36"/>
      <c r="I37" s="36"/>
      <c r="J37" s="36"/>
    </row>
    <row r="38" spans="1:10" ht="15" thickBot="1" x14ac:dyDescent="0.4">
      <c r="A38" s="40">
        <v>30</v>
      </c>
      <c r="B38" s="3" t="s">
        <v>20</v>
      </c>
      <c r="C38" s="41"/>
      <c r="D38" s="42">
        <v>2</v>
      </c>
      <c r="E38" s="41" t="s">
        <v>261</v>
      </c>
      <c r="F38" s="41"/>
      <c r="G38" s="36"/>
      <c r="H38" s="36"/>
      <c r="I38" s="36"/>
      <c r="J38" s="36"/>
    </row>
    <row r="39" spans="1:10" ht="15" thickBot="1" x14ac:dyDescent="0.4">
      <c r="A39" s="40">
        <v>31</v>
      </c>
      <c r="B39" s="2" t="s">
        <v>33</v>
      </c>
      <c r="C39" s="41"/>
      <c r="D39" s="42">
        <v>2</v>
      </c>
      <c r="E39" s="41" t="s">
        <v>261</v>
      </c>
      <c r="F39" s="41"/>
      <c r="G39" s="36"/>
      <c r="H39" s="36"/>
      <c r="I39" s="36"/>
      <c r="J39" s="36"/>
    </row>
    <row r="40" spans="1:10" ht="15" thickBot="1" x14ac:dyDescent="0.4">
      <c r="A40" s="43">
        <v>32</v>
      </c>
      <c r="B40" s="2" t="s">
        <v>38</v>
      </c>
      <c r="C40" s="41"/>
      <c r="D40" s="42">
        <v>2</v>
      </c>
      <c r="E40" s="41" t="s">
        <v>261</v>
      </c>
      <c r="F40" s="41"/>
      <c r="G40" s="36"/>
      <c r="H40" s="36"/>
      <c r="I40" s="36"/>
      <c r="J40" s="36"/>
    </row>
    <row r="41" spans="1:10" ht="15" thickBot="1" x14ac:dyDescent="0.4">
      <c r="A41" s="43">
        <v>33</v>
      </c>
      <c r="B41" s="2" t="s">
        <v>39</v>
      </c>
      <c r="C41" s="41"/>
      <c r="D41" s="42">
        <v>2</v>
      </c>
      <c r="E41" s="41" t="s">
        <v>261</v>
      </c>
      <c r="F41" s="41"/>
      <c r="G41" s="36"/>
      <c r="H41" s="36"/>
      <c r="I41" s="36"/>
      <c r="J41" s="36"/>
    </row>
    <row r="42" spans="1:10" ht="15" thickBot="1" x14ac:dyDescent="0.4">
      <c r="A42" s="40">
        <v>34</v>
      </c>
      <c r="B42" s="2" t="s">
        <v>41</v>
      </c>
      <c r="C42" s="41"/>
      <c r="D42" s="42">
        <v>2</v>
      </c>
      <c r="E42" s="41" t="s">
        <v>261</v>
      </c>
      <c r="F42" s="41"/>
      <c r="G42" s="36"/>
      <c r="H42" s="36"/>
      <c r="I42" s="36"/>
      <c r="J42" s="36"/>
    </row>
    <row r="43" spans="1:10" ht="15" thickBot="1" x14ac:dyDescent="0.4">
      <c r="A43" s="40">
        <v>35</v>
      </c>
      <c r="B43" s="2" t="s">
        <v>138</v>
      </c>
      <c r="C43" s="41"/>
      <c r="D43" s="42">
        <v>2</v>
      </c>
      <c r="E43" s="41" t="s">
        <v>261</v>
      </c>
      <c r="F43" s="41"/>
      <c r="G43" s="36"/>
      <c r="H43" s="36"/>
      <c r="I43" s="36"/>
      <c r="J43" s="36"/>
    </row>
    <row r="44" spans="1:10" ht="15" thickBot="1" x14ac:dyDescent="0.4">
      <c r="A44" s="40">
        <v>36</v>
      </c>
      <c r="B44" s="2" t="s">
        <v>141</v>
      </c>
      <c r="C44" s="41"/>
      <c r="D44" s="42">
        <v>2</v>
      </c>
      <c r="E44" s="41" t="s">
        <v>261</v>
      </c>
      <c r="F44" s="41"/>
      <c r="G44" s="36"/>
      <c r="H44" s="36"/>
      <c r="I44" s="36"/>
      <c r="J44" s="36"/>
    </row>
    <row r="45" spans="1:10" ht="15" thickBot="1" x14ac:dyDescent="0.4">
      <c r="A45" s="43">
        <v>37</v>
      </c>
      <c r="B45" s="2" t="s">
        <v>220</v>
      </c>
      <c r="C45" s="41"/>
      <c r="D45" s="42">
        <v>2</v>
      </c>
      <c r="E45" s="41" t="s">
        <v>261</v>
      </c>
      <c r="F45" s="41"/>
      <c r="G45" s="36"/>
      <c r="H45" s="36"/>
      <c r="I45" s="36"/>
      <c r="J45" s="36"/>
    </row>
    <row r="46" spans="1:10" ht="15" thickBot="1" x14ac:dyDescent="0.4">
      <c r="A46" s="43">
        <v>38</v>
      </c>
      <c r="B46" s="2" t="s">
        <v>108</v>
      </c>
      <c r="C46" s="41"/>
      <c r="D46" s="42">
        <v>2</v>
      </c>
      <c r="E46" s="41" t="s">
        <v>261</v>
      </c>
      <c r="F46" s="41"/>
      <c r="G46" s="36"/>
      <c r="H46" s="36"/>
      <c r="I46" s="36"/>
      <c r="J46" s="36"/>
    </row>
    <row r="47" spans="1:10" ht="15" thickBot="1" x14ac:dyDescent="0.4">
      <c r="A47" s="43">
        <v>39</v>
      </c>
      <c r="B47" s="2" t="s">
        <v>117</v>
      </c>
      <c r="C47" s="41"/>
      <c r="D47" s="42">
        <v>2</v>
      </c>
      <c r="E47" s="41" t="s">
        <v>261</v>
      </c>
      <c r="F47" s="41"/>
      <c r="G47" s="36"/>
      <c r="H47" s="36"/>
      <c r="I47" s="36"/>
      <c r="J47" s="36"/>
    </row>
    <row r="48" spans="1:10" ht="15" thickBot="1" x14ac:dyDescent="0.4">
      <c r="A48" s="43">
        <v>40</v>
      </c>
      <c r="B48" s="2" t="s">
        <v>119</v>
      </c>
      <c r="C48" s="41"/>
      <c r="D48" s="42">
        <v>2</v>
      </c>
      <c r="E48" s="41" t="s">
        <v>261</v>
      </c>
      <c r="F48" s="41"/>
      <c r="G48" s="36"/>
      <c r="H48" s="36"/>
      <c r="I48" s="36"/>
      <c r="J48" s="36"/>
    </row>
    <row r="49" spans="1:10" ht="15" thickBot="1" x14ac:dyDescent="0.4">
      <c r="A49" s="43">
        <v>41</v>
      </c>
      <c r="B49" s="2" t="s">
        <v>120</v>
      </c>
      <c r="C49" s="41"/>
      <c r="D49" s="42">
        <v>2</v>
      </c>
      <c r="E49" s="41" t="s">
        <v>261</v>
      </c>
      <c r="F49" s="41"/>
      <c r="G49" s="36"/>
      <c r="H49" s="36"/>
      <c r="I49" s="36"/>
      <c r="J49" s="36"/>
    </row>
    <row r="50" spans="1:10" ht="15" thickBot="1" x14ac:dyDescent="0.4">
      <c r="A50" s="43">
        <v>42</v>
      </c>
      <c r="B50" s="2" t="s">
        <v>98</v>
      </c>
      <c r="C50" s="41"/>
      <c r="D50" s="42">
        <v>2</v>
      </c>
      <c r="E50" s="41" t="s">
        <v>261</v>
      </c>
      <c r="F50" s="41"/>
      <c r="G50" s="36"/>
      <c r="H50" s="36"/>
      <c r="I50" s="36"/>
      <c r="J50" s="36"/>
    </row>
    <row r="51" spans="1:10" ht="15" thickBot="1" x14ac:dyDescent="0.4">
      <c r="A51" s="43">
        <v>43</v>
      </c>
      <c r="B51" s="2" t="s">
        <v>169</v>
      </c>
      <c r="C51" s="41"/>
      <c r="D51" s="42">
        <v>2</v>
      </c>
      <c r="E51" s="41" t="s">
        <v>261</v>
      </c>
      <c r="F51" s="41"/>
      <c r="G51" s="36"/>
      <c r="H51" s="36"/>
      <c r="I51" s="36"/>
      <c r="J51" s="36"/>
    </row>
    <row r="52" spans="1:10" ht="15" thickBot="1" x14ac:dyDescent="0.4">
      <c r="A52" s="43">
        <v>44</v>
      </c>
      <c r="B52" s="2" t="s">
        <v>109</v>
      </c>
      <c r="C52" s="41"/>
      <c r="D52" s="42">
        <v>2</v>
      </c>
      <c r="E52" s="41" t="s">
        <v>261</v>
      </c>
      <c r="F52" s="41"/>
      <c r="G52" s="36"/>
      <c r="H52" s="36"/>
      <c r="I52" s="36"/>
      <c r="J52" s="36"/>
    </row>
    <row r="53" spans="1:10" ht="15" thickBot="1" x14ac:dyDescent="0.4">
      <c r="A53" s="43">
        <v>45</v>
      </c>
      <c r="B53" s="2" t="s">
        <v>110</v>
      </c>
      <c r="C53" s="41"/>
      <c r="D53" s="42">
        <v>2</v>
      </c>
      <c r="E53" s="41" t="s">
        <v>261</v>
      </c>
      <c r="F53" s="41"/>
      <c r="G53" s="36"/>
      <c r="H53" s="36"/>
      <c r="I53" s="36"/>
      <c r="J53" s="36"/>
    </row>
    <row r="54" spans="1:10" ht="15" thickBot="1" x14ac:dyDescent="0.4">
      <c r="A54" s="43">
        <v>46</v>
      </c>
      <c r="B54" s="2" t="s">
        <v>114</v>
      </c>
      <c r="C54" s="41"/>
      <c r="D54" s="42">
        <v>2</v>
      </c>
      <c r="E54" s="41" t="s">
        <v>261</v>
      </c>
      <c r="F54" s="41"/>
      <c r="G54" s="36"/>
      <c r="H54" s="36"/>
      <c r="I54" s="36"/>
      <c r="J54" s="36"/>
    </row>
    <row r="55" spans="1:10" ht="15" thickBot="1" x14ac:dyDescent="0.4">
      <c r="A55" s="43">
        <v>47</v>
      </c>
      <c r="B55" s="2" t="s">
        <v>221</v>
      </c>
      <c r="C55" s="41"/>
      <c r="D55" s="42">
        <v>2</v>
      </c>
      <c r="E55" s="41" t="s">
        <v>261</v>
      </c>
      <c r="F55" s="41"/>
      <c r="G55" s="36"/>
      <c r="H55" s="36"/>
      <c r="I55" s="36"/>
      <c r="J55" s="36"/>
    </row>
    <row r="56" spans="1:10" ht="15" thickBot="1" x14ac:dyDescent="0.4">
      <c r="A56" s="43">
        <v>48</v>
      </c>
      <c r="B56" s="2" t="s">
        <v>149</v>
      </c>
      <c r="C56" s="41"/>
      <c r="D56" s="42">
        <v>2</v>
      </c>
      <c r="E56" s="41" t="s">
        <v>261</v>
      </c>
      <c r="F56" s="41"/>
      <c r="G56" s="36"/>
      <c r="H56" s="36"/>
      <c r="I56" s="36"/>
      <c r="J56" s="36"/>
    </row>
    <row r="57" spans="1:10" ht="15" thickBot="1" x14ac:dyDescent="0.4">
      <c r="A57" s="43">
        <v>49</v>
      </c>
      <c r="B57" s="2" t="s">
        <v>179</v>
      </c>
      <c r="C57" s="41"/>
      <c r="D57" s="42">
        <v>2</v>
      </c>
      <c r="E57" s="41" t="s">
        <v>261</v>
      </c>
      <c r="F57" s="41"/>
      <c r="G57" s="36"/>
      <c r="H57" s="36"/>
      <c r="I57" s="36"/>
      <c r="J57" s="36"/>
    </row>
    <row r="58" spans="1:10" ht="15" thickBot="1" x14ac:dyDescent="0.4">
      <c r="A58" s="43">
        <v>50</v>
      </c>
      <c r="B58" s="2" t="s">
        <v>150</v>
      </c>
      <c r="C58" s="41"/>
      <c r="D58" s="42">
        <v>2</v>
      </c>
      <c r="E58" s="41" t="s">
        <v>261</v>
      </c>
      <c r="F58" s="41"/>
      <c r="G58" s="36"/>
      <c r="H58" s="36"/>
      <c r="I58" s="36"/>
      <c r="J58" s="36"/>
    </row>
    <row r="59" spans="1:10" ht="15" thickBot="1" x14ac:dyDescent="0.4">
      <c r="A59" s="47" t="s">
        <v>262</v>
      </c>
      <c r="B59" s="48"/>
      <c r="C59" s="48"/>
      <c r="D59" s="48"/>
      <c r="E59" s="48"/>
      <c r="F59" s="48"/>
      <c r="G59" s="48"/>
      <c r="H59" s="49"/>
      <c r="I59" s="36"/>
      <c r="J59" s="36"/>
    </row>
    <row r="60" spans="1:10" ht="15" thickBot="1" x14ac:dyDescent="0.4">
      <c r="A60" s="47" t="s">
        <v>263</v>
      </c>
      <c r="B60" s="48"/>
      <c r="C60" s="48"/>
      <c r="D60" s="48"/>
      <c r="E60" s="48"/>
      <c r="F60" s="48"/>
      <c r="G60" s="48"/>
      <c r="H60" s="49"/>
      <c r="I60" s="36"/>
      <c r="J60" s="36"/>
    </row>
    <row r="61" spans="1:10" ht="15" thickBot="1" x14ac:dyDescent="0.4">
      <c r="A61" s="47" t="s">
        <v>264</v>
      </c>
      <c r="B61" s="48"/>
      <c r="C61" s="48"/>
      <c r="D61" s="48"/>
      <c r="E61" s="48"/>
      <c r="F61" s="48"/>
      <c r="G61" s="48"/>
      <c r="H61" s="49"/>
      <c r="I61" s="36"/>
      <c r="J61" s="36"/>
    </row>
  </sheetData>
  <mergeCells count="8">
    <mergeCell ref="A60:H60"/>
    <mergeCell ref="A61:H61"/>
    <mergeCell ref="A3:H3"/>
    <mergeCell ref="A4:H4"/>
    <mergeCell ref="A5:H5"/>
    <mergeCell ref="A6:H6"/>
    <mergeCell ref="A7:H7"/>
    <mergeCell ref="A59:H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M10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Tellakula Eswar</dc:creator>
  <cp:lastModifiedBy>Saurabh Sonakia (FT)</cp:lastModifiedBy>
  <cp:lastPrinted>2024-02-20T07:08:35Z</cp:lastPrinted>
  <dcterms:created xsi:type="dcterms:W3CDTF">2024-01-29T03:23:09Z</dcterms:created>
  <dcterms:modified xsi:type="dcterms:W3CDTF">2024-09-16T05:53:14Z</dcterms:modified>
</cp:coreProperties>
</file>