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smacbook/Desktop/SA Final PRoject/"/>
    </mc:Choice>
  </mc:AlternateContent>
  <xr:revisionPtr revIDLastSave="0" documentId="13_ncr:1_{F77E1CA2-7817-3041-AC59-CC641194B9BF}" xr6:coauthVersionLast="34" xr6:coauthVersionMax="34" xr10:uidLastSave="{00000000-0000-0000-0000-000000000000}"/>
  <bookViews>
    <workbookView xWindow="40" yWindow="460" windowWidth="23420" windowHeight="19360" activeTab="6" xr2:uid="{87432589-75F8-FA49-94DD-081EF742D4B9}"/>
  </bookViews>
  <sheets>
    <sheet name="Sheet1" sheetId="14" r:id="rId1"/>
    <sheet name="Sheet2" sheetId="15" r:id="rId2"/>
    <sheet name="Batsman Regression Variables" sheetId="4" r:id="rId3"/>
    <sheet name="Batsman Data" sheetId="8" r:id="rId4"/>
    <sheet name="Sheet7" sheetId="19" r:id="rId5"/>
    <sheet name="Bowler Regression Variables" sheetId="12" r:id="rId6"/>
    <sheet name="Bowler Data" sheetId="11" r:id="rId7"/>
    <sheet name="Sheet3" sheetId="7" r:id="rId8"/>
    <sheet name="Player Data" sheetId="1" r:id="rId9"/>
    <sheet name="Diffs" sheetId="2" r:id="rId10"/>
    <sheet name="Player Data For Graphs" sheetId="3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8" l="1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4" i="8"/>
  <c r="K5" i="11"/>
  <c r="K6" i="11"/>
  <c r="K7" i="11"/>
  <c r="K8" i="11"/>
  <c r="K9" i="11"/>
  <c r="K10" i="11"/>
  <c r="K11" i="11"/>
  <c r="K12" i="11"/>
  <c r="K13" i="11"/>
  <c r="K14" i="11"/>
  <c r="K16" i="11"/>
  <c r="K18" i="11"/>
  <c r="K20" i="11"/>
  <c r="K22" i="11"/>
  <c r="K23" i="11"/>
  <c r="K24" i="11"/>
  <c r="K26" i="11"/>
  <c r="K29" i="11"/>
  <c r="K31" i="11"/>
  <c r="K36" i="11"/>
  <c r="K40" i="11"/>
  <c r="K42" i="11"/>
  <c r="K43" i="11"/>
  <c r="K45" i="11"/>
  <c r="K46" i="11"/>
  <c r="K47" i="11"/>
  <c r="K48" i="11"/>
  <c r="K52" i="11"/>
  <c r="K57" i="11"/>
  <c r="K58" i="11"/>
  <c r="K59" i="11"/>
  <c r="K61" i="11"/>
  <c r="K62" i="11"/>
  <c r="K63" i="11"/>
  <c r="K65" i="11"/>
  <c r="K66" i="11"/>
  <c r="K69" i="11"/>
  <c r="K73" i="11"/>
  <c r="K75" i="11"/>
  <c r="K78" i="11"/>
  <c r="K81" i="11"/>
  <c r="K83" i="11"/>
  <c r="K85" i="11"/>
  <c r="K86" i="11"/>
  <c r="K87" i="11"/>
  <c r="K90" i="11"/>
  <c r="K92" i="11"/>
  <c r="K94" i="11"/>
  <c r="K99" i="11"/>
  <c r="K101" i="11"/>
  <c r="K102" i="11"/>
  <c r="K107" i="11"/>
  <c r="K110" i="11"/>
  <c r="K114" i="11"/>
  <c r="K115" i="11"/>
  <c r="K118" i="11"/>
  <c r="K120" i="11"/>
  <c r="K126" i="11"/>
  <c r="K129" i="11"/>
  <c r="K131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4" i="11"/>
  <c r="I5" i="11"/>
  <c r="I6" i="11"/>
  <c r="I7" i="11"/>
  <c r="I8" i="11"/>
  <c r="I9" i="11"/>
  <c r="I10" i="11"/>
  <c r="I11" i="11"/>
  <c r="I12" i="11"/>
  <c r="I18" i="11"/>
  <c r="I19" i="11"/>
  <c r="I26" i="11"/>
  <c r="I28" i="11"/>
  <c r="K28" i="11" s="1"/>
  <c r="I29" i="11"/>
  <c r="I31" i="11"/>
  <c r="I33" i="11"/>
  <c r="I34" i="11"/>
  <c r="I35" i="11"/>
  <c r="I36" i="11"/>
  <c r="I38" i="11"/>
  <c r="K38" i="11" s="1"/>
  <c r="I39" i="11"/>
  <c r="K39" i="11" s="1"/>
  <c r="I40" i="11"/>
  <c r="I42" i="11"/>
  <c r="I44" i="11"/>
  <c r="I46" i="11"/>
  <c r="I47" i="11"/>
  <c r="I49" i="11"/>
  <c r="I54" i="11"/>
  <c r="I55" i="11"/>
  <c r="I56" i="11"/>
  <c r="I57" i="11"/>
  <c r="I61" i="11"/>
  <c r="I63" i="11"/>
  <c r="I68" i="11"/>
  <c r="I69" i="11"/>
  <c r="I71" i="11"/>
  <c r="I72" i="11"/>
  <c r="I73" i="11"/>
  <c r="I75" i="11"/>
  <c r="I76" i="11"/>
  <c r="I85" i="11"/>
  <c r="I89" i="11"/>
  <c r="I90" i="11"/>
  <c r="I92" i="11"/>
  <c r="I93" i="11"/>
  <c r="I96" i="11"/>
  <c r="I97" i="11"/>
  <c r="I98" i="11"/>
  <c r="I99" i="11"/>
  <c r="I102" i="11"/>
  <c r="I103" i="11"/>
  <c r="I108" i="11"/>
  <c r="I109" i="11"/>
  <c r="I113" i="11"/>
  <c r="I114" i="11"/>
  <c r="I116" i="11"/>
  <c r="I118" i="11"/>
  <c r="I120" i="11"/>
  <c r="I122" i="11"/>
  <c r="I123" i="11"/>
  <c r="I129" i="11"/>
  <c r="I131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4" i="11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F5" i="11"/>
  <c r="F6" i="11"/>
  <c r="F7" i="11"/>
  <c r="F8" i="11"/>
  <c r="F9" i="11"/>
  <c r="F10" i="11"/>
  <c r="F11" i="11"/>
  <c r="F12" i="11"/>
  <c r="F13" i="11"/>
  <c r="F14" i="11"/>
  <c r="F15" i="11"/>
  <c r="I15" i="11" s="1"/>
  <c r="F16" i="11"/>
  <c r="I16" i="11" s="1"/>
  <c r="F17" i="11"/>
  <c r="I17" i="11" s="1"/>
  <c r="K17" i="11" s="1"/>
  <c r="F18" i="11"/>
  <c r="F19" i="11"/>
  <c r="F20" i="11"/>
  <c r="I20" i="11" s="1"/>
  <c r="F21" i="11"/>
  <c r="F22" i="11"/>
  <c r="I22" i="11" s="1"/>
  <c r="F23" i="11"/>
  <c r="I23" i="11" s="1"/>
  <c r="F24" i="11"/>
  <c r="I24" i="11" s="1"/>
  <c r="F25" i="11"/>
  <c r="I25" i="11" s="1"/>
  <c r="F26" i="11"/>
  <c r="F27" i="11"/>
  <c r="I27" i="11" s="1"/>
  <c r="F28" i="11"/>
  <c r="F29" i="11"/>
  <c r="F30" i="11"/>
  <c r="I30" i="11" s="1"/>
  <c r="K30" i="11" s="1"/>
  <c r="F31" i="11"/>
  <c r="F32" i="11"/>
  <c r="F33" i="11"/>
  <c r="K33" i="11" s="1"/>
  <c r="F34" i="11"/>
  <c r="K34" i="11" s="1"/>
  <c r="F35" i="11"/>
  <c r="K35" i="11" s="1"/>
  <c r="F36" i="11"/>
  <c r="F37" i="11"/>
  <c r="I37" i="11" s="1"/>
  <c r="F38" i="11"/>
  <c r="F39" i="11"/>
  <c r="F40" i="11"/>
  <c r="F41" i="11"/>
  <c r="I41" i="11" s="1"/>
  <c r="K41" i="11" s="1"/>
  <c r="F42" i="11"/>
  <c r="F43" i="11"/>
  <c r="I43" i="11" s="1"/>
  <c r="F44" i="11"/>
  <c r="F45" i="11"/>
  <c r="I45" i="11" s="1"/>
  <c r="F46" i="11"/>
  <c r="F47" i="11"/>
  <c r="F48" i="11"/>
  <c r="I48" i="11" s="1"/>
  <c r="F49" i="11"/>
  <c r="K49" i="11" s="1"/>
  <c r="F50" i="11"/>
  <c r="F51" i="11"/>
  <c r="F52" i="11"/>
  <c r="I52" i="11" s="1"/>
  <c r="F53" i="11"/>
  <c r="I53" i="11" s="1"/>
  <c r="F54" i="11"/>
  <c r="K54" i="11" s="1"/>
  <c r="F55" i="11"/>
  <c r="K55" i="11" s="1"/>
  <c r="F56" i="11"/>
  <c r="K56" i="11" s="1"/>
  <c r="F57" i="11"/>
  <c r="F58" i="11"/>
  <c r="I58" i="11" s="1"/>
  <c r="F59" i="11"/>
  <c r="I59" i="11" s="1"/>
  <c r="F60" i="11"/>
  <c r="I60" i="11" s="1"/>
  <c r="F61" i="11"/>
  <c r="F62" i="11"/>
  <c r="I62" i="11" s="1"/>
  <c r="F63" i="11"/>
  <c r="F64" i="11"/>
  <c r="I64" i="11" s="1"/>
  <c r="K64" i="11" s="1"/>
  <c r="F65" i="11"/>
  <c r="I65" i="11" s="1"/>
  <c r="F66" i="11"/>
  <c r="I66" i="11" s="1"/>
  <c r="F67" i="11"/>
  <c r="I67" i="11" s="1"/>
  <c r="F68" i="11"/>
  <c r="K68" i="11" s="1"/>
  <c r="F69" i="11"/>
  <c r="F70" i="11"/>
  <c r="I70" i="11" s="1"/>
  <c r="K70" i="11" s="1"/>
  <c r="F71" i="11"/>
  <c r="K71" i="11" s="1"/>
  <c r="F72" i="11"/>
  <c r="K72" i="11" s="1"/>
  <c r="F73" i="11"/>
  <c r="F74" i="11"/>
  <c r="I74" i="11" s="1"/>
  <c r="K74" i="11" s="1"/>
  <c r="F75" i="11"/>
  <c r="F76" i="11"/>
  <c r="F77" i="11"/>
  <c r="F78" i="11"/>
  <c r="I78" i="11" s="1"/>
  <c r="F79" i="11"/>
  <c r="F80" i="11"/>
  <c r="I80" i="11" s="1"/>
  <c r="F81" i="11"/>
  <c r="I81" i="11" s="1"/>
  <c r="F82" i="11"/>
  <c r="I82" i="11" s="1"/>
  <c r="F83" i="11"/>
  <c r="I83" i="11" s="1"/>
  <c r="F84" i="11"/>
  <c r="I84" i="11" s="1"/>
  <c r="K84" i="11" s="1"/>
  <c r="F85" i="11"/>
  <c r="F86" i="11"/>
  <c r="I86" i="11" s="1"/>
  <c r="F87" i="11"/>
  <c r="I87" i="11" s="1"/>
  <c r="F88" i="11"/>
  <c r="I88" i="11" s="1"/>
  <c r="F89" i="11"/>
  <c r="K89" i="11" s="1"/>
  <c r="F90" i="11"/>
  <c r="F91" i="11"/>
  <c r="I91" i="11" s="1"/>
  <c r="K91" i="11" s="1"/>
  <c r="F92" i="11"/>
  <c r="F93" i="11"/>
  <c r="F94" i="11"/>
  <c r="I94" i="11" s="1"/>
  <c r="F95" i="11"/>
  <c r="I95" i="11" s="1"/>
  <c r="F96" i="11"/>
  <c r="K96" i="11" s="1"/>
  <c r="F97" i="11"/>
  <c r="K97" i="11" s="1"/>
  <c r="F98" i="11"/>
  <c r="K98" i="11" s="1"/>
  <c r="F99" i="11"/>
  <c r="F100" i="11"/>
  <c r="I100" i="11" s="1"/>
  <c r="F101" i="11"/>
  <c r="I101" i="11" s="1"/>
  <c r="F102" i="11"/>
  <c r="F103" i="11"/>
  <c r="F104" i="11"/>
  <c r="F105" i="11"/>
  <c r="F106" i="11"/>
  <c r="F107" i="11"/>
  <c r="I107" i="11" s="1"/>
  <c r="F108" i="11"/>
  <c r="K108" i="11" s="1"/>
  <c r="F109" i="11"/>
  <c r="K109" i="11" s="1"/>
  <c r="F110" i="11"/>
  <c r="I110" i="11" s="1"/>
  <c r="F111" i="11"/>
  <c r="I111" i="11" s="1"/>
  <c r="F112" i="11"/>
  <c r="I112" i="11" s="1"/>
  <c r="F113" i="11"/>
  <c r="K113" i="11" s="1"/>
  <c r="F114" i="11"/>
  <c r="F115" i="11"/>
  <c r="I115" i="11" s="1"/>
  <c r="F116" i="11"/>
  <c r="F117" i="11"/>
  <c r="F118" i="11"/>
  <c r="F119" i="11"/>
  <c r="I119" i="11" s="1"/>
  <c r="F120" i="11"/>
  <c r="F121" i="11"/>
  <c r="I121" i="11" s="1"/>
  <c r="F122" i="11"/>
  <c r="K122" i="11" s="1"/>
  <c r="F123" i="11"/>
  <c r="K123" i="11" s="1"/>
  <c r="F124" i="11"/>
  <c r="I124" i="11" s="1"/>
  <c r="K124" i="11" s="1"/>
  <c r="F125" i="11"/>
  <c r="I125" i="11" s="1"/>
  <c r="F126" i="11"/>
  <c r="I126" i="11" s="1"/>
  <c r="F127" i="11"/>
  <c r="I127" i="11" s="1"/>
  <c r="K127" i="11" s="1"/>
  <c r="F128" i="11"/>
  <c r="I128" i="11" s="1"/>
  <c r="K128" i="11" s="1"/>
  <c r="F129" i="11"/>
  <c r="F130" i="11"/>
  <c r="F131" i="11"/>
  <c r="F132" i="11"/>
  <c r="I132" i="11" s="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4" i="11"/>
  <c r="K132" i="11" l="1"/>
  <c r="K130" i="11"/>
  <c r="I130" i="11"/>
  <c r="K125" i="11"/>
  <c r="K121" i="11"/>
  <c r="K119" i="11"/>
  <c r="I117" i="11"/>
  <c r="K117" i="11" s="1"/>
  <c r="K116" i="11"/>
  <c r="K112" i="11"/>
  <c r="K111" i="11"/>
  <c r="I106" i="11"/>
  <c r="K106" i="11" s="1"/>
  <c r="I105" i="11"/>
  <c r="K105" i="11" s="1"/>
  <c r="I104" i="11"/>
  <c r="K104" i="11" s="1"/>
  <c r="K103" i="11"/>
  <c r="K100" i="11"/>
  <c r="K95" i="11"/>
  <c r="K93" i="11"/>
  <c r="K88" i="11"/>
  <c r="K82" i="11"/>
  <c r="I79" i="11"/>
  <c r="K79" i="11" s="1"/>
  <c r="K80" i="11"/>
  <c r="I77" i="11"/>
  <c r="K77" i="11" s="1"/>
  <c r="K76" i="11"/>
  <c r="K67" i="11"/>
  <c r="K60" i="11"/>
  <c r="K53" i="11"/>
  <c r="K51" i="11"/>
  <c r="I51" i="11"/>
  <c r="I50" i="11"/>
  <c r="K50" i="11" s="1"/>
  <c r="K44" i="11"/>
  <c r="K37" i="11"/>
  <c r="I32" i="11"/>
  <c r="K32" i="11" s="1"/>
  <c r="K27" i="11"/>
  <c r="K25" i="11"/>
  <c r="I21" i="11"/>
  <c r="K21" i="11" s="1"/>
  <c r="K19" i="11"/>
  <c r="K15" i="11"/>
  <c r="I14" i="11"/>
  <c r="I13" i="11"/>
  <c r="C2" i="12" l="1"/>
  <c r="F2" i="12"/>
  <c r="D2" i="12"/>
  <c r="C3" i="12"/>
  <c r="F3" i="12"/>
  <c r="D3" i="12"/>
  <c r="C4" i="12"/>
  <c r="C5" i="12" s="1"/>
  <c r="F4" i="12"/>
  <c r="F5" i="12" s="1"/>
  <c r="D4" i="12"/>
  <c r="D5" i="12"/>
  <c r="C6" i="12"/>
  <c r="F6" i="12"/>
  <c r="D6" i="12"/>
  <c r="C7" i="12"/>
  <c r="F7" i="12"/>
  <c r="D7" i="12"/>
  <c r="C8" i="12"/>
  <c r="F8" i="12"/>
  <c r="D8" i="12"/>
  <c r="C9" i="12"/>
  <c r="F9" i="12"/>
  <c r="D9" i="12"/>
  <c r="C10" i="12"/>
  <c r="F10" i="12"/>
  <c r="D10" i="12"/>
  <c r="C11" i="12"/>
  <c r="F11" i="12"/>
  <c r="D11" i="12"/>
  <c r="C12" i="12"/>
  <c r="F12" i="12"/>
  <c r="D12" i="12"/>
  <c r="C13" i="12"/>
  <c r="F13" i="12"/>
  <c r="D13" i="12"/>
  <c r="C14" i="12"/>
  <c r="F14" i="12"/>
  <c r="D14" i="12"/>
  <c r="C15" i="12"/>
  <c r="F15" i="12"/>
  <c r="D15" i="12"/>
  <c r="C16" i="12"/>
  <c r="F16" i="12"/>
  <c r="D16" i="12"/>
  <c r="C17" i="12"/>
  <c r="F17" i="12"/>
  <c r="D17" i="12"/>
  <c r="C18" i="12"/>
  <c r="F18" i="12"/>
  <c r="D18" i="12"/>
  <c r="C19" i="12"/>
  <c r="F19" i="12"/>
  <c r="D19" i="12"/>
  <c r="C20" i="12"/>
  <c r="F20" i="12"/>
  <c r="D20" i="12"/>
  <c r="C21" i="12"/>
  <c r="F21" i="12"/>
  <c r="D21" i="12"/>
  <c r="C22" i="12"/>
  <c r="F22" i="12"/>
  <c r="D22" i="12"/>
  <c r="C23" i="12"/>
  <c r="F23" i="12"/>
  <c r="D23" i="12"/>
  <c r="C24" i="12"/>
  <c r="F24" i="12"/>
  <c r="D24" i="12"/>
  <c r="C25" i="12"/>
  <c r="F25" i="12"/>
  <c r="D25" i="12"/>
  <c r="C26" i="12"/>
  <c r="F26" i="12"/>
  <c r="D26" i="12"/>
  <c r="C27" i="12"/>
  <c r="F27" i="12"/>
  <c r="D27" i="12"/>
  <c r="C28" i="12"/>
  <c r="F28" i="12"/>
  <c r="D28" i="12"/>
  <c r="C29" i="12"/>
  <c r="F29" i="12"/>
  <c r="D29" i="12"/>
  <c r="C30" i="12"/>
  <c r="F30" i="12"/>
  <c r="D30" i="12"/>
  <c r="C31" i="12"/>
  <c r="F31" i="12"/>
  <c r="D31" i="12"/>
  <c r="C32" i="12"/>
  <c r="F32" i="12"/>
  <c r="D32" i="12"/>
  <c r="C33" i="12"/>
  <c r="F33" i="12"/>
  <c r="D33" i="12"/>
  <c r="C34" i="12"/>
  <c r="F34" i="12"/>
  <c r="D34" i="12"/>
  <c r="C35" i="12"/>
  <c r="F35" i="12"/>
  <c r="D35" i="12"/>
  <c r="C36" i="12"/>
  <c r="F36" i="12"/>
  <c r="D36" i="12"/>
  <c r="C37" i="12"/>
  <c r="F37" i="12"/>
  <c r="D37" i="12"/>
  <c r="C38" i="12"/>
  <c r="F38" i="12"/>
  <c r="D38" i="12"/>
  <c r="C39" i="12"/>
  <c r="F39" i="12"/>
  <c r="D39" i="12"/>
  <c r="C40" i="12"/>
  <c r="F40" i="12"/>
  <c r="D40" i="12"/>
  <c r="C41" i="12"/>
  <c r="F41" i="12"/>
  <c r="D41" i="12"/>
  <c r="C42" i="12"/>
  <c r="F42" i="12"/>
  <c r="D42" i="12"/>
  <c r="C43" i="12"/>
  <c r="F43" i="12"/>
  <c r="D43" i="12"/>
  <c r="C44" i="12"/>
  <c r="F44" i="12"/>
  <c r="D44" i="12"/>
  <c r="C45" i="12"/>
  <c r="F45" i="12"/>
  <c r="D45" i="12"/>
  <c r="C46" i="12"/>
  <c r="F46" i="12"/>
  <c r="D46" i="12"/>
  <c r="C47" i="12"/>
  <c r="F47" i="12"/>
  <c r="D47" i="12"/>
  <c r="C48" i="12"/>
  <c r="F48" i="12"/>
  <c r="D48" i="12"/>
  <c r="C49" i="12"/>
  <c r="F49" i="12"/>
  <c r="D49" i="12"/>
  <c r="C50" i="12"/>
  <c r="F50" i="12"/>
  <c r="D50" i="12"/>
  <c r="C51" i="12"/>
  <c r="F51" i="12"/>
  <c r="D51" i="12"/>
  <c r="C52" i="12"/>
  <c r="F52" i="12"/>
  <c r="D52" i="12"/>
  <c r="C53" i="12"/>
  <c r="F53" i="12"/>
  <c r="D53" i="12"/>
  <c r="C54" i="12"/>
  <c r="F54" i="12"/>
  <c r="D54" i="12"/>
  <c r="C55" i="12"/>
  <c r="F55" i="12"/>
  <c r="D55" i="12"/>
  <c r="C56" i="12"/>
  <c r="F56" i="12"/>
  <c r="D56" i="12"/>
  <c r="C57" i="12"/>
  <c r="F57" i="12"/>
  <c r="D57" i="12"/>
  <c r="C58" i="12"/>
  <c r="F58" i="12"/>
  <c r="D58" i="12"/>
  <c r="C59" i="12"/>
  <c r="F59" i="12"/>
  <c r="D59" i="12"/>
  <c r="C60" i="12"/>
  <c r="F60" i="12"/>
  <c r="D60" i="12"/>
  <c r="C61" i="12"/>
  <c r="F61" i="12"/>
  <c r="D61" i="12"/>
  <c r="C62" i="12"/>
  <c r="F62" i="12"/>
  <c r="D62" i="12"/>
  <c r="C63" i="12"/>
  <c r="F63" i="12"/>
  <c r="D63" i="12"/>
  <c r="C64" i="12"/>
  <c r="F64" i="12"/>
  <c r="D64" i="12"/>
  <c r="C65" i="12"/>
  <c r="F65" i="12"/>
  <c r="D65" i="12"/>
  <c r="C66" i="12"/>
  <c r="F66" i="12"/>
  <c r="D66" i="12"/>
  <c r="C67" i="12"/>
  <c r="F67" i="12"/>
  <c r="D67" i="12"/>
  <c r="C68" i="12"/>
  <c r="F68" i="12"/>
  <c r="D68" i="12"/>
  <c r="C69" i="12"/>
  <c r="F69" i="12"/>
  <c r="D69" i="12"/>
  <c r="C70" i="12"/>
  <c r="F70" i="12"/>
  <c r="D70" i="12"/>
  <c r="C71" i="12"/>
  <c r="F71" i="12"/>
  <c r="D71" i="12"/>
  <c r="C72" i="12"/>
  <c r="F72" i="12"/>
  <c r="D72" i="12"/>
  <c r="C73" i="12"/>
  <c r="F73" i="12"/>
  <c r="D73" i="12"/>
  <c r="C74" i="12"/>
  <c r="F74" i="12"/>
  <c r="D74" i="12"/>
  <c r="C75" i="12"/>
  <c r="F75" i="12"/>
  <c r="D75" i="12"/>
  <c r="C76" i="12"/>
  <c r="F76" i="12"/>
  <c r="D76" i="12"/>
  <c r="C77" i="12"/>
  <c r="F77" i="12"/>
  <c r="D77" i="12"/>
  <c r="C78" i="12"/>
  <c r="F78" i="12"/>
  <c r="D78" i="12"/>
  <c r="C79" i="12"/>
  <c r="F79" i="12"/>
  <c r="D79" i="12"/>
  <c r="C80" i="12"/>
  <c r="F80" i="12"/>
  <c r="D80" i="12"/>
  <c r="C81" i="12"/>
  <c r="F81" i="12"/>
  <c r="D81" i="12"/>
  <c r="C82" i="12"/>
  <c r="F82" i="12"/>
  <c r="D82" i="12"/>
  <c r="C83" i="12"/>
  <c r="F83" i="12"/>
  <c r="D83" i="12"/>
  <c r="C84" i="12"/>
  <c r="F84" i="12"/>
  <c r="D84" i="12"/>
  <c r="C85" i="12"/>
  <c r="F85" i="12"/>
  <c r="D85" i="12"/>
  <c r="C86" i="12"/>
  <c r="F86" i="12"/>
  <c r="D86" i="12"/>
  <c r="C87" i="12"/>
  <c r="F87" i="12"/>
  <c r="D87" i="12"/>
  <c r="C88" i="12"/>
  <c r="F88" i="12"/>
  <c r="D88" i="12"/>
  <c r="C89" i="12"/>
  <c r="F89" i="12"/>
  <c r="D89" i="12"/>
  <c r="C90" i="12"/>
  <c r="F90" i="12"/>
  <c r="D90" i="12"/>
  <c r="C91" i="12"/>
  <c r="F91" i="12"/>
  <c r="D91" i="12"/>
  <c r="C92" i="12"/>
  <c r="F92" i="12"/>
  <c r="D92" i="12"/>
  <c r="C93" i="12"/>
  <c r="F93" i="12"/>
  <c r="D93" i="12"/>
  <c r="C94" i="12"/>
  <c r="F94" i="12"/>
  <c r="D94" i="12"/>
  <c r="C95" i="12"/>
  <c r="F95" i="12"/>
  <c r="D95" i="12"/>
  <c r="C96" i="12"/>
  <c r="D96" i="12"/>
  <c r="C97" i="12"/>
  <c r="D97" i="12"/>
  <c r="C98" i="12"/>
  <c r="F98" i="12"/>
  <c r="D98" i="12"/>
  <c r="C99" i="12"/>
  <c r="F99" i="12"/>
  <c r="D99" i="12"/>
  <c r="C100" i="12"/>
  <c r="F100" i="12"/>
  <c r="D100" i="12"/>
  <c r="C101" i="12"/>
  <c r="F101" i="12"/>
  <c r="D101" i="12"/>
  <c r="C102" i="12"/>
  <c r="F102" i="12"/>
  <c r="D102" i="12"/>
  <c r="C103" i="12"/>
  <c r="F103" i="12"/>
  <c r="D103" i="12"/>
  <c r="C104" i="12"/>
  <c r="F104" i="12"/>
  <c r="D104" i="12"/>
  <c r="C105" i="12"/>
  <c r="F105" i="12"/>
  <c r="D105" i="12"/>
  <c r="C106" i="12"/>
  <c r="F106" i="12"/>
  <c r="D106" i="12"/>
  <c r="C107" i="12"/>
  <c r="F107" i="12"/>
  <c r="D107" i="12"/>
  <c r="C108" i="12"/>
  <c r="F108" i="12"/>
  <c r="D108" i="12"/>
  <c r="C109" i="12"/>
  <c r="F109" i="12"/>
  <c r="D109" i="12"/>
  <c r="C110" i="12"/>
  <c r="F110" i="12"/>
  <c r="D110" i="12"/>
  <c r="C111" i="12"/>
  <c r="F111" i="12"/>
  <c r="D111" i="12"/>
  <c r="C112" i="12"/>
  <c r="F112" i="12"/>
  <c r="D112" i="12"/>
  <c r="C113" i="12"/>
  <c r="F113" i="12"/>
  <c r="D113" i="12"/>
  <c r="C114" i="12"/>
  <c r="F114" i="12"/>
  <c r="D114" i="12"/>
  <c r="C115" i="12"/>
  <c r="F115" i="12"/>
  <c r="D115" i="12"/>
  <c r="C116" i="12"/>
  <c r="F116" i="12"/>
  <c r="D116" i="12"/>
  <c r="C117" i="12"/>
  <c r="F117" i="12"/>
  <c r="D117" i="12"/>
  <c r="C118" i="12"/>
  <c r="F118" i="12"/>
  <c r="D118" i="12"/>
  <c r="C119" i="12"/>
  <c r="F119" i="12"/>
  <c r="D119" i="12"/>
  <c r="C120" i="12"/>
  <c r="F120" i="12"/>
  <c r="D120" i="12"/>
  <c r="C121" i="12"/>
  <c r="F121" i="12"/>
  <c r="D121" i="12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5" i="8"/>
  <c r="J152" i="8"/>
  <c r="M152" i="8" s="1"/>
  <c r="J151" i="8"/>
  <c r="M151" i="8" s="1"/>
  <c r="J150" i="8"/>
  <c r="M150" i="8" s="1"/>
  <c r="J149" i="8"/>
  <c r="M149" i="8" s="1"/>
  <c r="J148" i="8"/>
  <c r="M148" i="8" s="1"/>
  <c r="J147" i="8"/>
  <c r="M147" i="8" s="1"/>
  <c r="J146" i="8"/>
  <c r="M146" i="8" s="1"/>
  <c r="J145" i="8"/>
  <c r="M145" i="8" s="1"/>
  <c r="J144" i="8"/>
  <c r="M144" i="8" s="1"/>
  <c r="J143" i="8"/>
  <c r="M143" i="8" s="1"/>
  <c r="J142" i="8"/>
  <c r="M142" i="8" s="1"/>
  <c r="J141" i="8"/>
  <c r="M141" i="8" s="1"/>
  <c r="J140" i="8"/>
  <c r="M140" i="8" s="1"/>
  <c r="J139" i="8"/>
  <c r="M139" i="8" s="1"/>
  <c r="J138" i="8"/>
  <c r="M138" i="8" s="1"/>
  <c r="J137" i="8"/>
  <c r="M137" i="8" s="1"/>
  <c r="J136" i="8"/>
  <c r="M136" i="8" s="1"/>
  <c r="J135" i="8"/>
  <c r="M135" i="8" s="1"/>
  <c r="J134" i="8"/>
  <c r="M134" i="8" s="1"/>
  <c r="J133" i="8"/>
  <c r="M133" i="8" s="1"/>
  <c r="J132" i="8"/>
  <c r="M132" i="8" s="1"/>
  <c r="J131" i="8"/>
  <c r="M131" i="8" s="1"/>
  <c r="J130" i="8"/>
  <c r="M130" i="8" s="1"/>
  <c r="J129" i="8"/>
  <c r="M129" i="8" s="1"/>
  <c r="J128" i="8"/>
  <c r="M128" i="8" s="1"/>
  <c r="J127" i="8"/>
  <c r="M127" i="8" s="1"/>
  <c r="J126" i="8"/>
  <c r="M126" i="8" s="1"/>
  <c r="J125" i="8"/>
  <c r="M125" i="8" s="1"/>
  <c r="J124" i="8"/>
  <c r="M124" i="8" s="1"/>
  <c r="J123" i="8"/>
  <c r="M123" i="8" s="1"/>
  <c r="J122" i="8"/>
  <c r="M122" i="8" s="1"/>
  <c r="J121" i="8"/>
  <c r="M121" i="8" s="1"/>
  <c r="J120" i="8"/>
  <c r="M120" i="8" s="1"/>
  <c r="J119" i="8"/>
  <c r="M119" i="8" s="1"/>
  <c r="J118" i="8"/>
  <c r="M118" i="8" s="1"/>
  <c r="J117" i="8"/>
  <c r="M117" i="8" s="1"/>
  <c r="J116" i="8"/>
  <c r="M116" i="8" s="1"/>
  <c r="J115" i="8"/>
  <c r="M115" i="8" s="1"/>
  <c r="J114" i="8"/>
  <c r="M114" i="8" s="1"/>
  <c r="J113" i="8"/>
  <c r="M113" i="8" s="1"/>
  <c r="J112" i="8"/>
  <c r="M112" i="8" s="1"/>
  <c r="J111" i="8"/>
  <c r="M111" i="8" s="1"/>
  <c r="J110" i="8"/>
  <c r="M110" i="8" s="1"/>
  <c r="J109" i="8"/>
  <c r="M109" i="8" s="1"/>
  <c r="J108" i="8"/>
  <c r="M108" i="8" s="1"/>
  <c r="J107" i="8"/>
  <c r="M107" i="8" s="1"/>
  <c r="J106" i="8"/>
  <c r="M106" i="8" s="1"/>
  <c r="J105" i="8"/>
  <c r="M105" i="8" s="1"/>
  <c r="J104" i="8"/>
  <c r="M104" i="8" s="1"/>
  <c r="J103" i="8"/>
  <c r="M103" i="8" s="1"/>
  <c r="J102" i="8"/>
  <c r="M102" i="8" s="1"/>
  <c r="J101" i="8"/>
  <c r="M101" i="8" s="1"/>
  <c r="J100" i="8"/>
  <c r="M100" i="8" s="1"/>
  <c r="J99" i="8"/>
  <c r="M99" i="8" s="1"/>
  <c r="J98" i="8"/>
  <c r="M98" i="8" s="1"/>
  <c r="J97" i="8"/>
  <c r="M97" i="8" s="1"/>
  <c r="J96" i="8"/>
  <c r="M96" i="8" s="1"/>
  <c r="J95" i="8"/>
  <c r="M95" i="8" s="1"/>
  <c r="J94" i="8"/>
  <c r="M94" i="8" s="1"/>
  <c r="J93" i="8"/>
  <c r="M93" i="8" s="1"/>
  <c r="J92" i="8"/>
  <c r="M92" i="8" s="1"/>
  <c r="J91" i="8"/>
  <c r="M91" i="8" s="1"/>
  <c r="J90" i="8"/>
  <c r="M90" i="8" s="1"/>
  <c r="J89" i="8"/>
  <c r="M89" i="8" s="1"/>
  <c r="J88" i="8"/>
  <c r="M88" i="8" s="1"/>
  <c r="J87" i="8"/>
  <c r="M87" i="8" s="1"/>
  <c r="J86" i="8"/>
  <c r="M86" i="8" s="1"/>
  <c r="J85" i="8"/>
  <c r="M85" i="8" s="1"/>
  <c r="J84" i="8"/>
  <c r="M84" i="8" s="1"/>
  <c r="J83" i="8"/>
  <c r="M83" i="8" s="1"/>
  <c r="J82" i="8"/>
  <c r="M82" i="8" s="1"/>
  <c r="J81" i="8"/>
  <c r="M81" i="8" s="1"/>
  <c r="J80" i="8"/>
  <c r="M80" i="8" s="1"/>
  <c r="J79" i="8"/>
  <c r="M79" i="8" s="1"/>
  <c r="J78" i="8"/>
  <c r="M78" i="8" s="1"/>
  <c r="J77" i="8"/>
  <c r="M77" i="8" s="1"/>
  <c r="J76" i="8"/>
  <c r="M76" i="8" s="1"/>
  <c r="J75" i="8"/>
  <c r="M75" i="8" s="1"/>
  <c r="J74" i="8"/>
  <c r="M74" i="8" s="1"/>
  <c r="J73" i="8"/>
  <c r="M73" i="8" s="1"/>
  <c r="J72" i="8"/>
  <c r="M72" i="8" s="1"/>
  <c r="J71" i="8"/>
  <c r="M71" i="8" s="1"/>
  <c r="J70" i="8"/>
  <c r="M70" i="8" s="1"/>
  <c r="J69" i="8"/>
  <c r="M69" i="8" s="1"/>
  <c r="J68" i="8"/>
  <c r="M68" i="8" s="1"/>
  <c r="J67" i="8"/>
  <c r="M67" i="8" s="1"/>
  <c r="J66" i="8"/>
  <c r="M66" i="8" s="1"/>
  <c r="J65" i="8"/>
  <c r="M65" i="8" s="1"/>
  <c r="J64" i="8"/>
  <c r="M64" i="8" s="1"/>
  <c r="L63" i="8"/>
  <c r="J63" i="8"/>
  <c r="M63" i="8" s="1"/>
  <c r="L62" i="8"/>
  <c r="J62" i="8"/>
  <c r="M62" i="8" s="1"/>
  <c r="L61" i="8"/>
  <c r="J61" i="8"/>
  <c r="M61" i="8" s="1"/>
  <c r="L60" i="8"/>
  <c r="J60" i="8"/>
  <c r="M60" i="8" s="1"/>
  <c r="L59" i="8"/>
  <c r="J59" i="8"/>
  <c r="M59" i="8" s="1"/>
  <c r="L58" i="8"/>
  <c r="J58" i="8"/>
  <c r="M58" i="8" s="1"/>
  <c r="L57" i="8"/>
  <c r="J57" i="8"/>
  <c r="M57" i="8" s="1"/>
  <c r="L56" i="8"/>
  <c r="J56" i="8"/>
  <c r="M56" i="8" s="1"/>
  <c r="L55" i="8"/>
  <c r="J55" i="8"/>
  <c r="M55" i="8" s="1"/>
  <c r="L54" i="8"/>
  <c r="J54" i="8"/>
  <c r="M54" i="8" s="1"/>
  <c r="L53" i="8"/>
  <c r="J53" i="8"/>
  <c r="M53" i="8" s="1"/>
  <c r="L52" i="8"/>
  <c r="J52" i="8"/>
  <c r="M52" i="8" s="1"/>
  <c r="L51" i="8"/>
  <c r="J51" i="8"/>
  <c r="M51" i="8" s="1"/>
  <c r="L50" i="8"/>
  <c r="J50" i="8"/>
  <c r="M50" i="8" s="1"/>
  <c r="L49" i="8"/>
  <c r="J49" i="8"/>
  <c r="M49" i="8" s="1"/>
  <c r="L48" i="8"/>
  <c r="J48" i="8"/>
  <c r="M48" i="8" s="1"/>
  <c r="L47" i="8"/>
  <c r="J47" i="8"/>
  <c r="M47" i="8" s="1"/>
  <c r="L46" i="8"/>
  <c r="J46" i="8"/>
  <c r="M46" i="8" s="1"/>
  <c r="L45" i="8"/>
  <c r="J45" i="8"/>
  <c r="M45" i="8" s="1"/>
  <c r="L44" i="8"/>
  <c r="J44" i="8"/>
  <c r="M44" i="8" s="1"/>
  <c r="L43" i="8"/>
  <c r="J43" i="8"/>
  <c r="M43" i="8" s="1"/>
  <c r="L42" i="8"/>
  <c r="J42" i="8"/>
  <c r="M42" i="8" s="1"/>
  <c r="L41" i="8"/>
  <c r="J41" i="8"/>
  <c r="M41" i="8" s="1"/>
  <c r="L40" i="8"/>
  <c r="J40" i="8"/>
  <c r="M40" i="8" s="1"/>
  <c r="L39" i="8"/>
  <c r="J39" i="8"/>
  <c r="M39" i="8" s="1"/>
  <c r="L38" i="8"/>
  <c r="J38" i="8"/>
  <c r="M38" i="8" s="1"/>
  <c r="L37" i="8"/>
  <c r="J37" i="8"/>
  <c r="M37" i="8" s="1"/>
  <c r="L36" i="8"/>
  <c r="J36" i="8"/>
  <c r="M36" i="8" s="1"/>
  <c r="L35" i="8"/>
  <c r="J35" i="8"/>
  <c r="M35" i="8" s="1"/>
  <c r="L34" i="8"/>
  <c r="J34" i="8"/>
  <c r="M34" i="8" s="1"/>
  <c r="L33" i="8"/>
  <c r="J33" i="8"/>
  <c r="M33" i="8" s="1"/>
  <c r="L32" i="8"/>
  <c r="J32" i="8"/>
  <c r="M32" i="8" s="1"/>
  <c r="L31" i="8"/>
  <c r="J31" i="8"/>
  <c r="M31" i="8" s="1"/>
  <c r="L30" i="8"/>
  <c r="J30" i="8"/>
  <c r="M30" i="8" s="1"/>
  <c r="L29" i="8"/>
  <c r="J29" i="8"/>
  <c r="M29" i="8" s="1"/>
  <c r="L28" i="8"/>
  <c r="J28" i="8"/>
  <c r="M28" i="8" s="1"/>
  <c r="L27" i="8"/>
  <c r="J27" i="8"/>
  <c r="M27" i="8" s="1"/>
  <c r="L26" i="8"/>
  <c r="J26" i="8"/>
  <c r="M26" i="8" s="1"/>
  <c r="L25" i="8"/>
  <c r="J25" i="8"/>
  <c r="M25" i="8" s="1"/>
  <c r="L24" i="8"/>
  <c r="J24" i="8"/>
  <c r="M24" i="8" s="1"/>
  <c r="L23" i="8"/>
  <c r="J23" i="8"/>
  <c r="M23" i="8" s="1"/>
  <c r="L22" i="8"/>
  <c r="J22" i="8"/>
  <c r="M22" i="8" s="1"/>
  <c r="L21" i="8"/>
  <c r="J21" i="8"/>
  <c r="M21" i="8" s="1"/>
  <c r="L20" i="8"/>
  <c r="J20" i="8"/>
  <c r="M20" i="8" s="1"/>
  <c r="L19" i="8"/>
  <c r="M19" i="8"/>
  <c r="J19" i="8"/>
  <c r="L18" i="8"/>
  <c r="M18" i="8"/>
  <c r="J18" i="8"/>
  <c r="L17" i="8"/>
  <c r="M17" i="8"/>
  <c r="J17" i="8"/>
  <c r="L16" i="8"/>
  <c r="J16" i="8"/>
  <c r="M16" i="8" s="1"/>
  <c r="L15" i="8"/>
  <c r="M15" i="8"/>
  <c r="J15" i="8"/>
  <c r="L14" i="8"/>
  <c r="M14" i="8"/>
  <c r="J14" i="8"/>
  <c r="L13" i="8"/>
  <c r="M13" i="8"/>
  <c r="J13" i="8"/>
  <c r="L12" i="8"/>
  <c r="J12" i="8"/>
  <c r="M12" i="8" s="1"/>
  <c r="L11" i="8"/>
  <c r="M11" i="8"/>
  <c r="J11" i="8"/>
  <c r="L10" i="8"/>
  <c r="M10" i="8"/>
  <c r="J10" i="8"/>
  <c r="L9" i="8"/>
  <c r="M9" i="8"/>
  <c r="J9" i="8"/>
  <c r="L8" i="8"/>
  <c r="J8" i="8"/>
  <c r="M8" i="8" s="1"/>
  <c r="L7" i="8"/>
  <c r="J7" i="8"/>
  <c r="M7" i="8" s="1"/>
  <c r="L6" i="8"/>
  <c r="J6" i="8"/>
  <c r="M6" i="8" s="1"/>
  <c r="J5" i="8"/>
  <c r="M5" i="8" s="1"/>
  <c r="L4" i="8"/>
  <c r="J4" i="8"/>
  <c r="M4" i="8" s="1"/>
  <c r="T4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R4" i="1"/>
  <c r="Q4" i="1"/>
  <c r="P4" i="1"/>
  <c r="Q63" i="1" l="1"/>
  <c r="P63" i="1"/>
  <c r="R63" i="1"/>
  <c r="H37" i="2"/>
  <c r="F97" i="2" l="1"/>
  <c r="N9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2" i="2"/>
  <c r="D121" i="4"/>
  <c r="C121" i="4"/>
  <c r="D119" i="4"/>
  <c r="C119" i="4"/>
  <c r="D117" i="4"/>
  <c r="C117" i="4"/>
  <c r="D115" i="4"/>
  <c r="C115" i="4"/>
  <c r="D113" i="4"/>
  <c r="C113" i="4"/>
  <c r="D111" i="4"/>
  <c r="C111" i="4"/>
  <c r="D109" i="4"/>
  <c r="C109" i="4"/>
  <c r="D107" i="4"/>
  <c r="C107" i="4"/>
  <c r="D105" i="4"/>
  <c r="C105" i="4"/>
  <c r="D103" i="4"/>
  <c r="C103" i="4"/>
  <c r="D101" i="4"/>
  <c r="C101" i="4"/>
  <c r="D99" i="4"/>
  <c r="C99" i="4"/>
  <c r="D97" i="4"/>
  <c r="C97" i="4"/>
  <c r="D95" i="4"/>
  <c r="C95" i="4"/>
  <c r="D93" i="4"/>
  <c r="C93" i="4"/>
  <c r="D91" i="4"/>
  <c r="C91" i="4"/>
  <c r="D89" i="4"/>
  <c r="C89" i="4"/>
  <c r="D87" i="4"/>
  <c r="C87" i="4"/>
  <c r="D85" i="4"/>
  <c r="C85" i="4"/>
  <c r="D83" i="4"/>
  <c r="C83" i="4"/>
  <c r="D81" i="4"/>
  <c r="C81" i="4"/>
  <c r="C94" i="4"/>
  <c r="D94" i="4"/>
  <c r="D79" i="4"/>
  <c r="C79" i="4"/>
  <c r="D77" i="4"/>
  <c r="C77" i="4"/>
  <c r="D75" i="4"/>
  <c r="C75" i="4"/>
  <c r="D73" i="4"/>
  <c r="C73" i="4"/>
  <c r="D71" i="4"/>
  <c r="C71" i="4"/>
  <c r="D69" i="4"/>
  <c r="C69" i="4"/>
  <c r="D67" i="4"/>
  <c r="C67" i="4"/>
  <c r="D65" i="4"/>
  <c r="C65" i="4"/>
  <c r="D63" i="4"/>
  <c r="C63" i="4"/>
  <c r="D61" i="4"/>
  <c r="C61" i="4"/>
  <c r="D59" i="4"/>
  <c r="C59" i="4"/>
  <c r="D57" i="4"/>
  <c r="C57" i="4"/>
  <c r="D55" i="4"/>
  <c r="C55" i="4"/>
  <c r="D53" i="4"/>
  <c r="C53" i="4"/>
  <c r="D51" i="4"/>
  <c r="C51" i="4"/>
  <c r="D49" i="4"/>
  <c r="C49" i="4"/>
  <c r="D47" i="4"/>
  <c r="C47" i="4"/>
  <c r="D45" i="4"/>
  <c r="C45" i="4"/>
  <c r="D43" i="4"/>
  <c r="C43" i="4"/>
  <c r="D41" i="4"/>
  <c r="C41" i="4"/>
  <c r="D39" i="4"/>
  <c r="C39" i="4"/>
  <c r="D37" i="4"/>
  <c r="C37" i="4"/>
  <c r="D35" i="4"/>
  <c r="C35" i="4"/>
  <c r="D33" i="4"/>
  <c r="C33" i="4"/>
  <c r="D31" i="4"/>
  <c r="C31" i="4"/>
  <c r="D29" i="4"/>
  <c r="C29" i="4"/>
  <c r="D27" i="4"/>
  <c r="C27" i="4"/>
  <c r="D25" i="4"/>
  <c r="C25" i="4"/>
  <c r="D23" i="4"/>
  <c r="C23" i="4"/>
  <c r="D21" i="4"/>
  <c r="C21" i="4"/>
  <c r="D19" i="4"/>
  <c r="C19" i="4"/>
  <c r="D17" i="4"/>
  <c r="C17" i="4"/>
  <c r="D15" i="4"/>
  <c r="C15" i="4"/>
  <c r="D13" i="4"/>
  <c r="C13" i="4"/>
  <c r="D11" i="4"/>
  <c r="C11" i="4"/>
  <c r="D9" i="4"/>
  <c r="C9" i="4"/>
  <c r="D7" i="4"/>
  <c r="C7" i="4"/>
  <c r="D120" i="4" l="1"/>
  <c r="C120" i="4"/>
  <c r="D118" i="4"/>
  <c r="C118" i="4"/>
  <c r="D116" i="4"/>
  <c r="C116" i="4"/>
  <c r="D114" i="4"/>
  <c r="C114" i="4"/>
  <c r="D112" i="4"/>
  <c r="C112" i="4"/>
  <c r="D110" i="4"/>
  <c r="C110" i="4"/>
  <c r="D108" i="4"/>
  <c r="C108" i="4"/>
  <c r="D106" i="4"/>
  <c r="C106" i="4"/>
  <c r="D104" i="4"/>
  <c r="C104" i="4"/>
  <c r="D102" i="4"/>
  <c r="C102" i="4"/>
  <c r="D100" i="4"/>
  <c r="C100" i="4"/>
  <c r="D98" i="4"/>
  <c r="C98" i="4"/>
  <c r="D96" i="4"/>
  <c r="C96" i="4"/>
  <c r="D92" i="4"/>
  <c r="C92" i="4"/>
  <c r="D90" i="4"/>
  <c r="C90" i="4"/>
  <c r="D88" i="4"/>
  <c r="C88" i="4"/>
  <c r="D86" i="4"/>
  <c r="C86" i="4"/>
  <c r="D84" i="4"/>
  <c r="C84" i="4"/>
  <c r="D82" i="4"/>
  <c r="C82" i="4"/>
  <c r="D80" i="4"/>
  <c r="C80" i="4"/>
  <c r="D78" i="4"/>
  <c r="C78" i="4"/>
  <c r="D76" i="4"/>
  <c r="C76" i="4"/>
  <c r="D74" i="4"/>
  <c r="C74" i="4"/>
  <c r="D72" i="4"/>
  <c r="C72" i="4"/>
  <c r="D70" i="4"/>
  <c r="C70" i="4"/>
  <c r="D68" i="4"/>
  <c r="C68" i="4"/>
  <c r="D66" i="4"/>
  <c r="C66" i="4"/>
  <c r="D64" i="4"/>
  <c r="C64" i="4"/>
  <c r="D62" i="4"/>
  <c r="C62" i="4"/>
  <c r="D60" i="4"/>
  <c r="C60" i="4"/>
  <c r="D58" i="4"/>
  <c r="C58" i="4"/>
  <c r="D56" i="4"/>
  <c r="C56" i="4"/>
  <c r="D54" i="4"/>
  <c r="C54" i="4"/>
  <c r="D52" i="4"/>
  <c r="C52" i="4"/>
  <c r="D50" i="4"/>
  <c r="C50" i="4"/>
  <c r="D48" i="4"/>
  <c r="C48" i="4"/>
  <c r="D46" i="4"/>
  <c r="C46" i="4"/>
  <c r="D44" i="4"/>
  <c r="C44" i="4"/>
  <c r="D42" i="4"/>
  <c r="C42" i="4"/>
  <c r="D40" i="4"/>
  <c r="C40" i="4"/>
  <c r="D38" i="4"/>
  <c r="C38" i="4"/>
  <c r="D36" i="4"/>
  <c r="C36" i="4"/>
  <c r="D34" i="4"/>
  <c r="C34" i="4"/>
  <c r="D32" i="4"/>
  <c r="C32" i="4"/>
  <c r="D30" i="4"/>
  <c r="C30" i="4"/>
  <c r="D28" i="4"/>
  <c r="C28" i="4"/>
  <c r="D26" i="4"/>
  <c r="C26" i="4"/>
  <c r="D24" i="4"/>
  <c r="C24" i="4"/>
  <c r="D22" i="4"/>
  <c r="C22" i="4"/>
  <c r="D20" i="4"/>
  <c r="C20" i="4"/>
  <c r="D18" i="4"/>
  <c r="C18" i="4"/>
  <c r="D16" i="4"/>
  <c r="C16" i="4"/>
  <c r="D14" i="4"/>
  <c r="C14" i="4"/>
  <c r="D12" i="4"/>
  <c r="C12" i="4"/>
  <c r="D8" i="4"/>
  <c r="C8" i="4"/>
  <c r="D6" i="4"/>
  <c r="C6" i="4"/>
  <c r="D10" i="4"/>
  <c r="C10" i="4"/>
  <c r="C4" i="4"/>
  <c r="C5" i="4" s="1"/>
  <c r="D4" i="4"/>
  <c r="D5" i="4" s="1"/>
  <c r="C3" i="4"/>
  <c r="D3" i="4"/>
  <c r="D2" i="4"/>
  <c r="C2" i="4"/>
  <c r="K2" i="2"/>
  <c r="E3" i="4" s="1"/>
  <c r="K3" i="2"/>
  <c r="K4" i="2"/>
  <c r="K5" i="2"/>
  <c r="K6" i="2"/>
  <c r="E6" i="4" s="1"/>
  <c r="K7" i="2"/>
  <c r="K8" i="2"/>
  <c r="K9" i="2"/>
  <c r="E9" i="4" s="1"/>
  <c r="K10" i="2"/>
  <c r="K11" i="2"/>
  <c r="E11" i="4" s="1"/>
  <c r="K12" i="2"/>
  <c r="K13" i="2"/>
  <c r="E13" i="4" s="1"/>
  <c r="K14" i="2"/>
  <c r="K15" i="2"/>
  <c r="E15" i="4" s="1"/>
  <c r="K16" i="2"/>
  <c r="K17" i="2"/>
  <c r="E17" i="4" s="1"/>
  <c r="K18" i="2"/>
  <c r="K19" i="2"/>
  <c r="E19" i="4" s="1"/>
  <c r="K20" i="2"/>
  <c r="K21" i="2"/>
  <c r="E21" i="4" s="1"/>
  <c r="K22" i="2"/>
  <c r="K23" i="2"/>
  <c r="E23" i="4" s="1"/>
  <c r="K24" i="2"/>
  <c r="K25" i="2"/>
  <c r="E25" i="4" s="1"/>
  <c r="K26" i="2"/>
  <c r="K27" i="2"/>
  <c r="E27" i="4" s="1"/>
  <c r="K28" i="2"/>
  <c r="K29" i="2"/>
  <c r="E29" i="4" s="1"/>
  <c r="K30" i="2"/>
  <c r="K31" i="2"/>
  <c r="E31" i="4" s="1"/>
  <c r="K32" i="2"/>
  <c r="K33" i="2"/>
  <c r="E33" i="4" s="1"/>
  <c r="K34" i="2"/>
  <c r="K35" i="2"/>
  <c r="E35" i="4" s="1"/>
  <c r="K36" i="2"/>
  <c r="K37" i="2"/>
  <c r="E37" i="4" s="1"/>
  <c r="K38" i="2"/>
  <c r="K39" i="2"/>
  <c r="E39" i="4" s="1"/>
  <c r="K40" i="2"/>
  <c r="K41" i="2"/>
  <c r="E41" i="4" s="1"/>
  <c r="K42" i="2"/>
  <c r="K43" i="2"/>
  <c r="E43" i="4" s="1"/>
  <c r="K44" i="2"/>
  <c r="K45" i="2"/>
  <c r="E45" i="4" s="1"/>
  <c r="K46" i="2"/>
  <c r="K47" i="2"/>
  <c r="E47" i="4" s="1"/>
  <c r="K48" i="2"/>
  <c r="K49" i="2"/>
  <c r="E49" i="4" s="1"/>
  <c r="K50" i="2"/>
  <c r="K51" i="2"/>
  <c r="E51" i="4" s="1"/>
  <c r="K52" i="2"/>
  <c r="K53" i="2"/>
  <c r="E53" i="4" s="1"/>
  <c r="K54" i="2"/>
  <c r="K55" i="2"/>
  <c r="E55" i="4" s="1"/>
  <c r="K56" i="2"/>
  <c r="K57" i="2"/>
  <c r="E57" i="4" s="1"/>
  <c r="K58" i="2"/>
  <c r="K59" i="2"/>
  <c r="E59" i="4" s="1"/>
  <c r="K60" i="2"/>
  <c r="K61" i="2"/>
  <c r="E61" i="4" s="1"/>
  <c r="K62" i="2"/>
  <c r="K63" i="2"/>
  <c r="E63" i="4" s="1"/>
  <c r="K64" i="2"/>
  <c r="K65" i="2"/>
  <c r="E65" i="4" s="1"/>
  <c r="K66" i="2"/>
  <c r="K67" i="2"/>
  <c r="E67" i="4" s="1"/>
  <c r="K68" i="2"/>
  <c r="K69" i="2"/>
  <c r="E69" i="4" s="1"/>
  <c r="K70" i="2"/>
  <c r="K71" i="2"/>
  <c r="E71" i="4" s="1"/>
  <c r="K72" i="2"/>
  <c r="K73" i="2"/>
  <c r="E73" i="4" s="1"/>
  <c r="K74" i="2"/>
  <c r="K75" i="2"/>
  <c r="E75" i="4" s="1"/>
  <c r="K76" i="2"/>
  <c r="K77" i="2"/>
  <c r="E77" i="4" s="1"/>
  <c r="K78" i="2"/>
  <c r="K79" i="2"/>
  <c r="E79" i="4" s="1"/>
  <c r="K80" i="2"/>
  <c r="K81" i="2"/>
  <c r="E81" i="4" s="1"/>
  <c r="K82" i="2"/>
  <c r="K83" i="2"/>
  <c r="E83" i="4" s="1"/>
  <c r="K84" i="2"/>
  <c r="K85" i="2"/>
  <c r="E85" i="4" s="1"/>
  <c r="K86" i="2"/>
  <c r="K87" i="2"/>
  <c r="E87" i="4" s="1"/>
  <c r="K88" i="2"/>
  <c r="K89" i="2"/>
  <c r="E89" i="4" s="1"/>
  <c r="K90" i="2"/>
  <c r="K91" i="2"/>
  <c r="E91" i="4" s="1"/>
  <c r="K92" i="2"/>
  <c r="K93" i="2"/>
  <c r="E93" i="4" s="1"/>
  <c r="K94" i="2"/>
  <c r="K95" i="2"/>
  <c r="E95" i="4" s="1"/>
  <c r="K96" i="2"/>
  <c r="K97" i="2"/>
  <c r="E97" i="4" s="1"/>
  <c r="K98" i="2"/>
  <c r="K99" i="2"/>
  <c r="E99" i="4" s="1"/>
  <c r="K100" i="2"/>
  <c r="K101" i="2"/>
  <c r="E101" i="4" s="1"/>
  <c r="K102" i="2"/>
  <c r="K103" i="2"/>
  <c r="E103" i="4" s="1"/>
  <c r="K104" i="2"/>
  <c r="K105" i="2"/>
  <c r="E105" i="4" s="1"/>
  <c r="K106" i="2"/>
  <c r="K107" i="2"/>
  <c r="E107" i="4" s="1"/>
  <c r="K108" i="2"/>
  <c r="K109" i="2"/>
  <c r="E109" i="4" s="1"/>
  <c r="K110" i="2"/>
  <c r="K111" i="2"/>
  <c r="E111" i="4" s="1"/>
  <c r="K112" i="2"/>
  <c r="K113" i="2"/>
  <c r="E113" i="4" s="1"/>
  <c r="K114" i="2"/>
  <c r="K115" i="2"/>
  <c r="E115" i="4" s="1"/>
  <c r="K116" i="2"/>
  <c r="K117" i="2"/>
  <c r="E117" i="4" s="1"/>
  <c r="K118" i="2"/>
  <c r="K119" i="2"/>
  <c r="E119" i="4" s="1"/>
  <c r="K120" i="2"/>
  <c r="K121" i="2"/>
  <c r="E121" i="4" s="1"/>
  <c r="Q150" i="3"/>
  <c r="P150" i="3"/>
  <c r="K150" i="3"/>
  <c r="J150" i="3"/>
  <c r="H150" i="3"/>
  <c r="I150" i="3" s="1"/>
  <c r="Q149" i="3"/>
  <c r="P149" i="3"/>
  <c r="K149" i="3"/>
  <c r="H149" i="3"/>
  <c r="Q148" i="3"/>
  <c r="P148" i="3"/>
  <c r="K148" i="3"/>
  <c r="J148" i="3"/>
  <c r="H148" i="3"/>
  <c r="I148" i="3" s="1"/>
  <c r="Q147" i="3"/>
  <c r="P147" i="3"/>
  <c r="K147" i="3"/>
  <c r="H147" i="3"/>
  <c r="Q146" i="3"/>
  <c r="P146" i="3"/>
  <c r="K146" i="3"/>
  <c r="H146" i="3"/>
  <c r="I146" i="3" s="1"/>
  <c r="Q145" i="3"/>
  <c r="P145" i="3"/>
  <c r="K145" i="3"/>
  <c r="H145" i="3"/>
  <c r="Q144" i="3"/>
  <c r="P144" i="3"/>
  <c r="K144" i="3"/>
  <c r="H144" i="3"/>
  <c r="I144" i="3" s="1"/>
  <c r="Q143" i="3"/>
  <c r="P143" i="3"/>
  <c r="K143" i="3"/>
  <c r="H143" i="3"/>
  <c r="Q142" i="3"/>
  <c r="P142" i="3"/>
  <c r="K142" i="3"/>
  <c r="J142" i="3"/>
  <c r="H142" i="3"/>
  <c r="I142" i="3" s="1"/>
  <c r="Q141" i="3"/>
  <c r="P141" i="3"/>
  <c r="K141" i="3"/>
  <c r="H141" i="3"/>
  <c r="Q140" i="3"/>
  <c r="P140" i="3"/>
  <c r="K140" i="3"/>
  <c r="J140" i="3"/>
  <c r="H140" i="3"/>
  <c r="I140" i="3" s="1"/>
  <c r="Q139" i="3"/>
  <c r="P139" i="3"/>
  <c r="K139" i="3"/>
  <c r="H139" i="3"/>
  <c r="Q138" i="3"/>
  <c r="P138" i="3"/>
  <c r="K138" i="3"/>
  <c r="J138" i="3"/>
  <c r="H138" i="3"/>
  <c r="I138" i="3" s="1"/>
  <c r="Q137" i="3"/>
  <c r="P137" i="3"/>
  <c r="K137" i="3"/>
  <c r="H137" i="3"/>
  <c r="Q136" i="3"/>
  <c r="P136" i="3"/>
  <c r="K136" i="3"/>
  <c r="H136" i="3"/>
  <c r="I136" i="3" s="1"/>
  <c r="Q135" i="3"/>
  <c r="P135" i="3"/>
  <c r="K135" i="3"/>
  <c r="H135" i="3"/>
  <c r="Q134" i="3"/>
  <c r="P134" i="3"/>
  <c r="K134" i="3"/>
  <c r="J134" i="3"/>
  <c r="H134" i="3"/>
  <c r="I134" i="3" s="1"/>
  <c r="Q133" i="3"/>
  <c r="P133" i="3"/>
  <c r="K133" i="3"/>
  <c r="H133" i="3"/>
  <c r="Q132" i="3"/>
  <c r="P132" i="3"/>
  <c r="K132" i="3"/>
  <c r="H132" i="3"/>
  <c r="I132" i="3" s="1"/>
  <c r="Q131" i="3"/>
  <c r="P131" i="3"/>
  <c r="K131" i="3"/>
  <c r="H131" i="3"/>
  <c r="Q130" i="3"/>
  <c r="P130" i="3"/>
  <c r="K130" i="3"/>
  <c r="J130" i="3"/>
  <c r="H130" i="3"/>
  <c r="I130" i="3" s="1"/>
  <c r="Q129" i="3"/>
  <c r="P129" i="3"/>
  <c r="K129" i="3"/>
  <c r="H129" i="3"/>
  <c r="Q128" i="3"/>
  <c r="P128" i="3"/>
  <c r="K128" i="3"/>
  <c r="H128" i="3"/>
  <c r="I128" i="3" s="1"/>
  <c r="Q127" i="3"/>
  <c r="P127" i="3"/>
  <c r="K127" i="3"/>
  <c r="H127" i="3"/>
  <c r="Q126" i="3"/>
  <c r="P126" i="3"/>
  <c r="K126" i="3"/>
  <c r="J126" i="3"/>
  <c r="H126" i="3"/>
  <c r="I126" i="3" s="1"/>
  <c r="Q125" i="3"/>
  <c r="P125" i="3"/>
  <c r="K125" i="3"/>
  <c r="H125" i="3"/>
  <c r="Q124" i="3"/>
  <c r="P124" i="3"/>
  <c r="K124" i="3"/>
  <c r="H124" i="3"/>
  <c r="I124" i="3" s="1"/>
  <c r="Q123" i="3"/>
  <c r="P123" i="3"/>
  <c r="K123" i="3"/>
  <c r="H123" i="3"/>
  <c r="Q122" i="3"/>
  <c r="P122" i="3"/>
  <c r="K122" i="3"/>
  <c r="J122" i="3"/>
  <c r="H122" i="3"/>
  <c r="I122" i="3" s="1"/>
  <c r="Q121" i="3"/>
  <c r="P121" i="3"/>
  <c r="K121" i="3"/>
  <c r="H121" i="3"/>
  <c r="Q120" i="3"/>
  <c r="P120" i="3"/>
  <c r="K120" i="3"/>
  <c r="H120" i="3"/>
  <c r="I120" i="3" s="1"/>
  <c r="Q119" i="3"/>
  <c r="P119" i="3"/>
  <c r="K119" i="3"/>
  <c r="H119" i="3"/>
  <c r="Q118" i="3"/>
  <c r="P118" i="3"/>
  <c r="K118" i="3"/>
  <c r="J118" i="3"/>
  <c r="H118" i="3"/>
  <c r="I118" i="3" s="1"/>
  <c r="Q117" i="3"/>
  <c r="P117" i="3"/>
  <c r="K117" i="3"/>
  <c r="H117" i="3"/>
  <c r="J117" i="3" s="1"/>
  <c r="Q116" i="3"/>
  <c r="P116" i="3"/>
  <c r="K116" i="3"/>
  <c r="H116" i="3"/>
  <c r="I116" i="3" s="1"/>
  <c r="Q115" i="3"/>
  <c r="P115" i="3"/>
  <c r="K115" i="3"/>
  <c r="H115" i="3"/>
  <c r="J115" i="3" s="1"/>
  <c r="Q114" i="3"/>
  <c r="P114" i="3"/>
  <c r="K114" i="3"/>
  <c r="J114" i="3"/>
  <c r="H114" i="3"/>
  <c r="I114" i="3" s="1"/>
  <c r="Q113" i="3"/>
  <c r="P113" i="3"/>
  <c r="K113" i="3"/>
  <c r="H113" i="3"/>
  <c r="J113" i="3" s="1"/>
  <c r="Q112" i="3"/>
  <c r="P112" i="3"/>
  <c r="K112" i="3"/>
  <c r="H112" i="3"/>
  <c r="I112" i="3" s="1"/>
  <c r="Q111" i="3"/>
  <c r="P111" i="3"/>
  <c r="K111" i="3"/>
  <c r="H111" i="3"/>
  <c r="J111" i="3" s="1"/>
  <c r="Q110" i="3"/>
  <c r="P110" i="3"/>
  <c r="K110" i="3"/>
  <c r="J110" i="3"/>
  <c r="H110" i="3"/>
  <c r="I110" i="3" s="1"/>
  <c r="Q109" i="3"/>
  <c r="P109" i="3"/>
  <c r="K109" i="3"/>
  <c r="H109" i="3"/>
  <c r="J109" i="3" s="1"/>
  <c r="Q108" i="3"/>
  <c r="P108" i="3"/>
  <c r="K108" i="3"/>
  <c r="H108" i="3"/>
  <c r="I108" i="3" s="1"/>
  <c r="Q107" i="3"/>
  <c r="P107" i="3"/>
  <c r="K107" i="3"/>
  <c r="H107" i="3"/>
  <c r="J107" i="3" s="1"/>
  <c r="Q106" i="3"/>
  <c r="P106" i="3"/>
  <c r="K106" i="3"/>
  <c r="J106" i="3"/>
  <c r="H106" i="3"/>
  <c r="I106" i="3" s="1"/>
  <c r="Q105" i="3"/>
  <c r="P105" i="3"/>
  <c r="K105" i="3"/>
  <c r="H105" i="3"/>
  <c r="J105" i="3" s="1"/>
  <c r="Q104" i="3"/>
  <c r="P104" i="3"/>
  <c r="K104" i="3"/>
  <c r="H104" i="3"/>
  <c r="I104" i="3" s="1"/>
  <c r="Q103" i="3"/>
  <c r="P103" i="3"/>
  <c r="K103" i="3"/>
  <c r="H103" i="3"/>
  <c r="J103" i="3" s="1"/>
  <c r="Q102" i="3"/>
  <c r="P102" i="3"/>
  <c r="K102" i="3"/>
  <c r="J102" i="3"/>
  <c r="H102" i="3"/>
  <c r="I102" i="3" s="1"/>
  <c r="Q101" i="3"/>
  <c r="P101" i="3"/>
  <c r="K101" i="3"/>
  <c r="H101" i="3"/>
  <c r="J101" i="3" s="1"/>
  <c r="Q100" i="3"/>
  <c r="P100" i="3"/>
  <c r="K100" i="3"/>
  <c r="H100" i="3"/>
  <c r="I100" i="3" s="1"/>
  <c r="Q99" i="3"/>
  <c r="P99" i="3"/>
  <c r="K99" i="3"/>
  <c r="H99" i="3"/>
  <c r="J99" i="3" s="1"/>
  <c r="Q98" i="3"/>
  <c r="P98" i="3"/>
  <c r="K98" i="3"/>
  <c r="J98" i="3"/>
  <c r="H98" i="3"/>
  <c r="I98" i="3" s="1"/>
  <c r="Q97" i="3"/>
  <c r="P97" i="3"/>
  <c r="K97" i="3"/>
  <c r="H97" i="3"/>
  <c r="J97" i="3" s="1"/>
  <c r="Q96" i="3"/>
  <c r="P96" i="3"/>
  <c r="K96" i="3"/>
  <c r="H96" i="3"/>
  <c r="I96" i="3" s="1"/>
  <c r="Q95" i="3"/>
  <c r="P95" i="3"/>
  <c r="K95" i="3"/>
  <c r="H95" i="3"/>
  <c r="J95" i="3" s="1"/>
  <c r="Q94" i="3"/>
  <c r="P94" i="3"/>
  <c r="K94" i="3"/>
  <c r="J94" i="3"/>
  <c r="H94" i="3"/>
  <c r="I94" i="3" s="1"/>
  <c r="Q93" i="3"/>
  <c r="P93" i="3"/>
  <c r="K93" i="3"/>
  <c r="H93" i="3"/>
  <c r="J93" i="3" s="1"/>
  <c r="Q92" i="3"/>
  <c r="P92" i="3"/>
  <c r="K92" i="3"/>
  <c r="H92" i="3"/>
  <c r="I92" i="3" s="1"/>
  <c r="Q91" i="3"/>
  <c r="P91" i="3"/>
  <c r="K91" i="3"/>
  <c r="H91" i="3"/>
  <c r="J91" i="3" s="1"/>
  <c r="Q90" i="3"/>
  <c r="P90" i="3"/>
  <c r="K90" i="3"/>
  <c r="J90" i="3"/>
  <c r="H90" i="3"/>
  <c r="I90" i="3" s="1"/>
  <c r="Q89" i="3"/>
  <c r="P89" i="3"/>
  <c r="K89" i="3"/>
  <c r="H89" i="3"/>
  <c r="J89" i="3" s="1"/>
  <c r="Q88" i="3"/>
  <c r="P88" i="3"/>
  <c r="K88" i="3"/>
  <c r="H88" i="3"/>
  <c r="I88" i="3" s="1"/>
  <c r="Q87" i="3"/>
  <c r="P87" i="3"/>
  <c r="K87" i="3"/>
  <c r="H87" i="3"/>
  <c r="J87" i="3" s="1"/>
  <c r="Q86" i="3"/>
  <c r="P86" i="3"/>
  <c r="K86" i="3"/>
  <c r="J86" i="3"/>
  <c r="H86" i="3"/>
  <c r="I86" i="3" s="1"/>
  <c r="Q85" i="3"/>
  <c r="P85" i="3"/>
  <c r="K85" i="3"/>
  <c r="H85" i="3"/>
  <c r="J85" i="3" s="1"/>
  <c r="Q84" i="3"/>
  <c r="P84" i="3"/>
  <c r="K84" i="3"/>
  <c r="H84" i="3"/>
  <c r="I84" i="3" s="1"/>
  <c r="Q83" i="3"/>
  <c r="P83" i="3"/>
  <c r="K83" i="3"/>
  <c r="H83" i="3"/>
  <c r="J83" i="3" s="1"/>
  <c r="Q82" i="3"/>
  <c r="P82" i="3"/>
  <c r="K82" i="3"/>
  <c r="J82" i="3"/>
  <c r="H82" i="3"/>
  <c r="I82" i="3" s="1"/>
  <c r="Q81" i="3"/>
  <c r="P81" i="3"/>
  <c r="K81" i="3"/>
  <c r="H81" i="3"/>
  <c r="J81" i="3" s="1"/>
  <c r="Q80" i="3"/>
  <c r="P80" i="3"/>
  <c r="K80" i="3"/>
  <c r="H80" i="3"/>
  <c r="I80" i="3" s="1"/>
  <c r="Q79" i="3"/>
  <c r="P79" i="3"/>
  <c r="K79" i="3"/>
  <c r="H79" i="3"/>
  <c r="J79" i="3" s="1"/>
  <c r="Q78" i="3"/>
  <c r="P78" i="3"/>
  <c r="K78" i="3"/>
  <c r="J78" i="3"/>
  <c r="H78" i="3"/>
  <c r="I78" i="3" s="1"/>
  <c r="Q77" i="3"/>
  <c r="P77" i="3"/>
  <c r="K77" i="3"/>
  <c r="H77" i="3"/>
  <c r="J77" i="3" s="1"/>
  <c r="Q76" i="3"/>
  <c r="P76" i="3"/>
  <c r="K76" i="3"/>
  <c r="H76" i="3"/>
  <c r="I76" i="3" s="1"/>
  <c r="Q75" i="3"/>
  <c r="P75" i="3"/>
  <c r="K75" i="3"/>
  <c r="H75" i="3"/>
  <c r="J75" i="3" s="1"/>
  <c r="Q74" i="3"/>
  <c r="P74" i="3"/>
  <c r="K74" i="3"/>
  <c r="J74" i="3"/>
  <c r="H74" i="3"/>
  <c r="I74" i="3" s="1"/>
  <c r="Q73" i="3"/>
  <c r="P73" i="3"/>
  <c r="K73" i="3"/>
  <c r="H73" i="3"/>
  <c r="J73" i="3" s="1"/>
  <c r="Q72" i="3"/>
  <c r="P72" i="3"/>
  <c r="K72" i="3"/>
  <c r="H72" i="3"/>
  <c r="I72" i="3" s="1"/>
  <c r="Q71" i="3"/>
  <c r="P71" i="3"/>
  <c r="K71" i="3"/>
  <c r="H71" i="3"/>
  <c r="J71" i="3" s="1"/>
  <c r="Q70" i="3"/>
  <c r="P70" i="3"/>
  <c r="K70" i="3"/>
  <c r="J70" i="3"/>
  <c r="H70" i="3"/>
  <c r="I70" i="3" s="1"/>
  <c r="Q69" i="3"/>
  <c r="P69" i="3"/>
  <c r="K69" i="3"/>
  <c r="H69" i="3"/>
  <c r="J69" i="3" s="1"/>
  <c r="Q68" i="3"/>
  <c r="P68" i="3"/>
  <c r="K68" i="3"/>
  <c r="H68" i="3"/>
  <c r="I68" i="3" s="1"/>
  <c r="Q67" i="3"/>
  <c r="P67" i="3"/>
  <c r="K67" i="3"/>
  <c r="H67" i="3"/>
  <c r="J67" i="3" s="1"/>
  <c r="Q66" i="3"/>
  <c r="P66" i="3"/>
  <c r="K66" i="3"/>
  <c r="J66" i="3"/>
  <c r="H66" i="3"/>
  <c r="I66" i="3" s="1"/>
  <c r="Q65" i="3"/>
  <c r="P65" i="3"/>
  <c r="K65" i="3"/>
  <c r="H65" i="3"/>
  <c r="J65" i="3" s="1"/>
  <c r="Q64" i="3"/>
  <c r="P64" i="3"/>
  <c r="K64" i="3"/>
  <c r="H64" i="3"/>
  <c r="I64" i="3" s="1"/>
  <c r="Q63" i="3"/>
  <c r="P63" i="3"/>
  <c r="K63" i="3"/>
  <c r="H63" i="3"/>
  <c r="J63" i="3" s="1"/>
  <c r="Q62" i="3"/>
  <c r="P62" i="3"/>
  <c r="K62" i="3"/>
  <c r="J62" i="3"/>
  <c r="H62" i="3"/>
  <c r="I62" i="3" s="1"/>
  <c r="Q61" i="3"/>
  <c r="P61" i="3"/>
  <c r="K61" i="3"/>
  <c r="H61" i="3"/>
  <c r="J61" i="3" s="1"/>
  <c r="Q60" i="3"/>
  <c r="P60" i="3"/>
  <c r="K60" i="3"/>
  <c r="H60" i="3"/>
  <c r="I60" i="3" s="1"/>
  <c r="Q59" i="3"/>
  <c r="P59" i="3"/>
  <c r="K59" i="3"/>
  <c r="H59" i="3"/>
  <c r="J59" i="3" s="1"/>
  <c r="Q58" i="3"/>
  <c r="P58" i="3"/>
  <c r="K58" i="3"/>
  <c r="J58" i="3"/>
  <c r="H58" i="3"/>
  <c r="I58" i="3" s="1"/>
  <c r="Q57" i="3"/>
  <c r="P57" i="3"/>
  <c r="K57" i="3"/>
  <c r="H57" i="3"/>
  <c r="J57" i="3" s="1"/>
  <c r="Q56" i="3"/>
  <c r="P56" i="3"/>
  <c r="K56" i="3"/>
  <c r="H56" i="3"/>
  <c r="I56" i="3" s="1"/>
  <c r="Q55" i="3"/>
  <c r="P55" i="3"/>
  <c r="K55" i="3"/>
  <c r="H55" i="3"/>
  <c r="J55" i="3" s="1"/>
  <c r="Q54" i="3"/>
  <c r="P54" i="3"/>
  <c r="K54" i="3"/>
  <c r="J54" i="3"/>
  <c r="H54" i="3"/>
  <c r="I54" i="3" s="1"/>
  <c r="Q53" i="3"/>
  <c r="P53" i="3"/>
  <c r="K53" i="3"/>
  <c r="H53" i="3"/>
  <c r="J53" i="3" s="1"/>
  <c r="Q52" i="3"/>
  <c r="P52" i="3"/>
  <c r="K52" i="3"/>
  <c r="H52" i="3"/>
  <c r="I52" i="3" s="1"/>
  <c r="Q51" i="3"/>
  <c r="P51" i="3"/>
  <c r="K51" i="3"/>
  <c r="H51" i="3"/>
  <c r="J51" i="3" s="1"/>
  <c r="Q50" i="3"/>
  <c r="P50" i="3"/>
  <c r="K50" i="3"/>
  <c r="J50" i="3"/>
  <c r="H50" i="3"/>
  <c r="I50" i="3" s="1"/>
  <c r="Q49" i="3"/>
  <c r="P49" i="3"/>
  <c r="K49" i="3"/>
  <c r="H49" i="3"/>
  <c r="J49" i="3" s="1"/>
  <c r="Q48" i="3"/>
  <c r="P48" i="3"/>
  <c r="K48" i="3"/>
  <c r="H48" i="3"/>
  <c r="I48" i="3" s="1"/>
  <c r="Q47" i="3"/>
  <c r="P47" i="3"/>
  <c r="K47" i="3"/>
  <c r="H47" i="3"/>
  <c r="J47" i="3" s="1"/>
  <c r="Q46" i="3"/>
  <c r="P46" i="3"/>
  <c r="K46" i="3"/>
  <c r="J46" i="3"/>
  <c r="H46" i="3"/>
  <c r="I46" i="3" s="1"/>
  <c r="Q45" i="3"/>
  <c r="P45" i="3"/>
  <c r="K45" i="3"/>
  <c r="H45" i="3"/>
  <c r="J45" i="3" s="1"/>
  <c r="Q44" i="3"/>
  <c r="P44" i="3"/>
  <c r="K44" i="3"/>
  <c r="H44" i="3"/>
  <c r="I44" i="3" s="1"/>
  <c r="Q43" i="3"/>
  <c r="P43" i="3"/>
  <c r="K43" i="3"/>
  <c r="H43" i="3"/>
  <c r="J43" i="3" s="1"/>
  <c r="Q42" i="3"/>
  <c r="P42" i="3"/>
  <c r="K42" i="3"/>
  <c r="J42" i="3"/>
  <c r="H42" i="3"/>
  <c r="I42" i="3" s="1"/>
  <c r="Q41" i="3"/>
  <c r="P41" i="3"/>
  <c r="K41" i="3"/>
  <c r="H41" i="3"/>
  <c r="J41" i="3" s="1"/>
  <c r="Q40" i="3"/>
  <c r="P40" i="3"/>
  <c r="K40" i="3"/>
  <c r="H40" i="3"/>
  <c r="I40" i="3" s="1"/>
  <c r="Q39" i="3"/>
  <c r="P39" i="3"/>
  <c r="K39" i="3"/>
  <c r="H39" i="3"/>
  <c r="J39" i="3" s="1"/>
  <c r="Q38" i="3"/>
  <c r="P38" i="3"/>
  <c r="K38" i="3"/>
  <c r="J38" i="3"/>
  <c r="H38" i="3"/>
  <c r="I38" i="3" s="1"/>
  <c r="Q37" i="3"/>
  <c r="P37" i="3"/>
  <c r="K37" i="3"/>
  <c r="H37" i="3"/>
  <c r="J37" i="3" s="1"/>
  <c r="Q36" i="3"/>
  <c r="P36" i="3"/>
  <c r="K36" i="3"/>
  <c r="H36" i="3"/>
  <c r="I36" i="3" s="1"/>
  <c r="Q35" i="3"/>
  <c r="P35" i="3"/>
  <c r="K35" i="3"/>
  <c r="H35" i="3"/>
  <c r="J35" i="3" s="1"/>
  <c r="Q34" i="3"/>
  <c r="P34" i="3"/>
  <c r="K34" i="3"/>
  <c r="J34" i="3"/>
  <c r="H34" i="3"/>
  <c r="I34" i="3" s="1"/>
  <c r="Q33" i="3"/>
  <c r="P33" i="3"/>
  <c r="K33" i="3"/>
  <c r="H33" i="3"/>
  <c r="J33" i="3" s="1"/>
  <c r="Q32" i="3"/>
  <c r="P32" i="3"/>
  <c r="K32" i="3"/>
  <c r="H32" i="3"/>
  <c r="I32" i="3" s="1"/>
  <c r="Q31" i="3"/>
  <c r="P31" i="3"/>
  <c r="K31" i="3"/>
  <c r="H31" i="3"/>
  <c r="J31" i="3" s="1"/>
  <c r="Q30" i="3"/>
  <c r="P30" i="3"/>
  <c r="K30" i="3"/>
  <c r="J30" i="3"/>
  <c r="H30" i="3"/>
  <c r="I30" i="3" s="1"/>
  <c r="Q29" i="3"/>
  <c r="P29" i="3"/>
  <c r="K29" i="3"/>
  <c r="H29" i="3"/>
  <c r="J29" i="3" s="1"/>
  <c r="Q28" i="3"/>
  <c r="P28" i="3"/>
  <c r="K28" i="3"/>
  <c r="H28" i="3"/>
  <c r="I28" i="3" s="1"/>
  <c r="Q27" i="3"/>
  <c r="P27" i="3"/>
  <c r="K27" i="3"/>
  <c r="H27" i="3"/>
  <c r="J27" i="3" s="1"/>
  <c r="Q26" i="3"/>
  <c r="P26" i="3"/>
  <c r="K26" i="3"/>
  <c r="J26" i="3"/>
  <c r="H26" i="3"/>
  <c r="I26" i="3" s="1"/>
  <c r="Q25" i="3"/>
  <c r="P25" i="3"/>
  <c r="K25" i="3"/>
  <c r="H25" i="3"/>
  <c r="J25" i="3" s="1"/>
  <c r="Q24" i="3"/>
  <c r="P24" i="3"/>
  <c r="K24" i="3"/>
  <c r="H24" i="3"/>
  <c r="I24" i="3" s="1"/>
  <c r="Q23" i="3"/>
  <c r="P23" i="3"/>
  <c r="K23" i="3"/>
  <c r="H23" i="3"/>
  <c r="J23" i="3" s="1"/>
  <c r="Q22" i="3"/>
  <c r="P22" i="3"/>
  <c r="K22" i="3"/>
  <c r="J22" i="3"/>
  <c r="H22" i="3"/>
  <c r="I22" i="3" s="1"/>
  <c r="Q21" i="3"/>
  <c r="P21" i="3"/>
  <c r="K21" i="3"/>
  <c r="H21" i="3"/>
  <c r="J21" i="3" s="1"/>
  <c r="Q20" i="3"/>
  <c r="P20" i="3"/>
  <c r="K20" i="3"/>
  <c r="H20" i="3"/>
  <c r="I20" i="3" s="1"/>
  <c r="Q19" i="3"/>
  <c r="P19" i="3"/>
  <c r="K19" i="3"/>
  <c r="H19" i="3"/>
  <c r="J19" i="3" s="1"/>
  <c r="Q18" i="3"/>
  <c r="P18" i="3"/>
  <c r="K18" i="3"/>
  <c r="J18" i="3"/>
  <c r="H18" i="3"/>
  <c r="I18" i="3" s="1"/>
  <c r="Q17" i="3"/>
  <c r="P17" i="3"/>
  <c r="K17" i="3"/>
  <c r="H17" i="3"/>
  <c r="J17" i="3" s="1"/>
  <c r="Q16" i="3"/>
  <c r="P16" i="3"/>
  <c r="K16" i="3"/>
  <c r="H16" i="3"/>
  <c r="I16" i="3" s="1"/>
  <c r="Q15" i="3"/>
  <c r="P15" i="3"/>
  <c r="K15" i="3"/>
  <c r="H15" i="3"/>
  <c r="J15" i="3" s="1"/>
  <c r="Q14" i="3"/>
  <c r="P14" i="3"/>
  <c r="K14" i="3"/>
  <c r="J14" i="3"/>
  <c r="H14" i="3"/>
  <c r="I14" i="3" s="1"/>
  <c r="Q13" i="3"/>
  <c r="P13" i="3"/>
  <c r="K13" i="3"/>
  <c r="H13" i="3"/>
  <c r="J13" i="3" s="1"/>
  <c r="Q12" i="3"/>
  <c r="P12" i="3"/>
  <c r="K12" i="3"/>
  <c r="H12" i="3"/>
  <c r="I12" i="3" s="1"/>
  <c r="Q11" i="3"/>
  <c r="P11" i="3"/>
  <c r="K11" i="3"/>
  <c r="H11" i="3"/>
  <c r="J11" i="3" s="1"/>
  <c r="Q10" i="3"/>
  <c r="P10" i="3"/>
  <c r="K10" i="3"/>
  <c r="J10" i="3"/>
  <c r="H10" i="3"/>
  <c r="I10" i="3" s="1"/>
  <c r="Q9" i="3"/>
  <c r="P9" i="3"/>
  <c r="K9" i="3"/>
  <c r="H9" i="3"/>
  <c r="J9" i="3" s="1"/>
  <c r="Q8" i="3"/>
  <c r="P8" i="3"/>
  <c r="K8" i="3"/>
  <c r="H8" i="3"/>
  <c r="I8" i="3" s="1"/>
  <c r="Q7" i="3"/>
  <c r="P7" i="3"/>
  <c r="K7" i="3"/>
  <c r="H7" i="3"/>
  <c r="J7" i="3" s="1"/>
  <c r="Q6" i="3"/>
  <c r="P6" i="3"/>
  <c r="K6" i="3"/>
  <c r="J6" i="3"/>
  <c r="H6" i="3"/>
  <c r="I6" i="3" s="1"/>
  <c r="Q5" i="3"/>
  <c r="P5" i="3"/>
  <c r="K5" i="3"/>
  <c r="H5" i="3"/>
  <c r="J5" i="3" s="1"/>
  <c r="Q4" i="3"/>
  <c r="P4" i="3"/>
  <c r="K4" i="3"/>
  <c r="H4" i="3"/>
  <c r="I4" i="3" s="1"/>
  <c r="Q3" i="3"/>
  <c r="P3" i="3"/>
  <c r="K3" i="3"/>
  <c r="H3" i="3"/>
  <c r="J3" i="3" s="1"/>
  <c r="Q2" i="3"/>
  <c r="P2" i="3"/>
  <c r="K2" i="3"/>
  <c r="J2" i="3"/>
  <c r="H2" i="3"/>
  <c r="I2" i="3" s="1"/>
  <c r="J133" i="1"/>
  <c r="S133" i="1" s="1"/>
  <c r="J134" i="1"/>
  <c r="S134" i="1" s="1"/>
  <c r="J135" i="1"/>
  <c r="S135" i="1" s="1"/>
  <c r="J136" i="1"/>
  <c r="S136" i="1" s="1"/>
  <c r="J137" i="1"/>
  <c r="S137" i="1" s="1"/>
  <c r="J138" i="1"/>
  <c r="S138" i="1" s="1"/>
  <c r="J139" i="1"/>
  <c r="S139" i="1" s="1"/>
  <c r="J140" i="1"/>
  <c r="S140" i="1" s="1"/>
  <c r="J141" i="1"/>
  <c r="S141" i="1" s="1"/>
  <c r="J142" i="1"/>
  <c r="S142" i="1" s="1"/>
  <c r="J143" i="1"/>
  <c r="S143" i="1" s="1"/>
  <c r="J144" i="1"/>
  <c r="S144" i="1" s="1"/>
  <c r="J145" i="1"/>
  <c r="S145" i="1" s="1"/>
  <c r="J146" i="1"/>
  <c r="S146" i="1" s="1"/>
  <c r="J147" i="1"/>
  <c r="S147" i="1" s="1"/>
  <c r="J148" i="1"/>
  <c r="S148" i="1" s="1"/>
  <c r="J149" i="1"/>
  <c r="S149" i="1" s="1"/>
  <c r="J150" i="1"/>
  <c r="S150" i="1" s="1"/>
  <c r="J151" i="1"/>
  <c r="S151" i="1" s="1"/>
  <c r="J152" i="1"/>
  <c r="S152" i="1" s="1"/>
  <c r="J113" i="1"/>
  <c r="S113" i="1" s="1"/>
  <c r="J114" i="1"/>
  <c r="S114" i="1" s="1"/>
  <c r="J115" i="1"/>
  <c r="S115" i="1" s="1"/>
  <c r="J116" i="1"/>
  <c r="S116" i="1" s="1"/>
  <c r="J117" i="1"/>
  <c r="S117" i="1" s="1"/>
  <c r="J118" i="1"/>
  <c r="S118" i="1" s="1"/>
  <c r="J119" i="1"/>
  <c r="S119" i="1" s="1"/>
  <c r="J120" i="1"/>
  <c r="S120" i="1" s="1"/>
  <c r="J121" i="1"/>
  <c r="S121" i="1" s="1"/>
  <c r="J122" i="1"/>
  <c r="S122" i="1" s="1"/>
  <c r="J123" i="1"/>
  <c r="S123" i="1" s="1"/>
  <c r="J124" i="1"/>
  <c r="S124" i="1" s="1"/>
  <c r="J125" i="1"/>
  <c r="S125" i="1" s="1"/>
  <c r="J126" i="1"/>
  <c r="S126" i="1" s="1"/>
  <c r="J127" i="1"/>
  <c r="S127" i="1" s="1"/>
  <c r="J128" i="1"/>
  <c r="S128" i="1" s="1"/>
  <c r="J129" i="1"/>
  <c r="S129" i="1" s="1"/>
  <c r="J130" i="1"/>
  <c r="S130" i="1" s="1"/>
  <c r="J131" i="1"/>
  <c r="S131" i="1" s="1"/>
  <c r="J132" i="1"/>
  <c r="S132" i="1" s="1"/>
  <c r="J94" i="1"/>
  <c r="S94" i="1" s="1"/>
  <c r="J95" i="1"/>
  <c r="S95" i="1" s="1"/>
  <c r="J96" i="1"/>
  <c r="S96" i="1" s="1"/>
  <c r="J97" i="1"/>
  <c r="S97" i="1" s="1"/>
  <c r="J98" i="1"/>
  <c r="S98" i="1" s="1"/>
  <c r="J99" i="1"/>
  <c r="S99" i="1" s="1"/>
  <c r="J100" i="1"/>
  <c r="S100" i="1" s="1"/>
  <c r="J101" i="1"/>
  <c r="S101" i="1" s="1"/>
  <c r="J102" i="1"/>
  <c r="S102" i="1" s="1"/>
  <c r="J103" i="1"/>
  <c r="S103" i="1" s="1"/>
  <c r="J104" i="1"/>
  <c r="S104" i="1" s="1"/>
  <c r="J105" i="1"/>
  <c r="S105" i="1" s="1"/>
  <c r="J106" i="1"/>
  <c r="S106" i="1" s="1"/>
  <c r="J107" i="1"/>
  <c r="S107" i="1" s="1"/>
  <c r="J108" i="1"/>
  <c r="S108" i="1" s="1"/>
  <c r="J109" i="1"/>
  <c r="S109" i="1" s="1"/>
  <c r="J110" i="1"/>
  <c r="S110" i="1" s="1"/>
  <c r="J111" i="1"/>
  <c r="S111" i="1" s="1"/>
  <c r="J112" i="1"/>
  <c r="S112" i="1" s="1"/>
  <c r="J79" i="1"/>
  <c r="S79" i="1" s="1"/>
  <c r="J80" i="1"/>
  <c r="S80" i="1" s="1"/>
  <c r="J81" i="1"/>
  <c r="S81" i="1" s="1"/>
  <c r="J82" i="1"/>
  <c r="S82" i="1" s="1"/>
  <c r="J83" i="1"/>
  <c r="S83" i="1" s="1"/>
  <c r="J84" i="1"/>
  <c r="S84" i="1" s="1"/>
  <c r="J85" i="1"/>
  <c r="S85" i="1" s="1"/>
  <c r="J86" i="1"/>
  <c r="S86" i="1" s="1"/>
  <c r="J87" i="1"/>
  <c r="S87" i="1" s="1"/>
  <c r="J88" i="1"/>
  <c r="S88" i="1" s="1"/>
  <c r="J89" i="1"/>
  <c r="S89" i="1" s="1"/>
  <c r="J90" i="1"/>
  <c r="S90" i="1" s="1"/>
  <c r="J91" i="1"/>
  <c r="S91" i="1" s="1"/>
  <c r="J92" i="1"/>
  <c r="S92" i="1" s="1"/>
  <c r="J93" i="1"/>
  <c r="S93" i="1" s="1"/>
  <c r="J65" i="1"/>
  <c r="S65" i="1" s="1"/>
  <c r="J66" i="1"/>
  <c r="S66" i="1" s="1"/>
  <c r="J67" i="1"/>
  <c r="S67" i="1" s="1"/>
  <c r="J68" i="1"/>
  <c r="S68" i="1" s="1"/>
  <c r="J69" i="1"/>
  <c r="S69" i="1" s="1"/>
  <c r="J70" i="1"/>
  <c r="S70" i="1" s="1"/>
  <c r="J71" i="1"/>
  <c r="S71" i="1" s="1"/>
  <c r="J72" i="1"/>
  <c r="S72" i="1" s="1"/>
  <c r="J73" i="1"/>
  <c r="S73" i="1" s="1"/>
  <c r="J74" i="1"/>
  <c r="S74" i="1" s="1"/>
  <c r="J75" i="1"/>
  <c r="S75" i="1" s="1"/>
  <c r="J76" i="1"/>
  <c r="S76" i="1" s="1"/>
  <c r="J77" i="1"/>
  <c r="S77" i="1" s="1"/>
  <c r="J78" i="1"/>
  <c r="S78" i="1" s="1"/>
  <c r="J64" i="1"/>
  <c r="S64" i="1" s="1"/>
  <c r="J63" i="1"/>
  <c r="S63" i="1" s="1"/>
  <c r="J47" i="1"/>
  <c r="S47" i="1" s="1"/>
  <c r="J48" i="1"/>
  <c r="S48" i="1" s="1"/>
  <c r="J49" i="1"/>
  <c r="S49" i="1" s="1"/>
  <c r="J50" i="1"/>
  <c r="S50" i="1" s="1"/>
  <c r="J51" i="1"/>
  <c r="S51" i="1" s="1"/>
  <c r="J52" i="1"/>
  <c r="S52" i="1" s="1"/>
  <c r="J53" i="1"/>
  <c r="S53" i="1" s="1"/>
  <c r="J54" i="1"/>
  <c r="S54" i="1" s="1"/>
  <c r="J55" i="1"/>
  <c r="S55" i="1" s="1"/>
  <c r="J56" i="1"/>
  <c r="S56" i="1" s="1"/>
  <c r="J57" i="1"/>
  <c r="S57" i="1" s="1"/>
  <c r="J58" i="1"/>
  <c r="S58" i="1" s="1"/>
  <c r="J59" i="1"/>
  <c r="S59" i="1" s="1"/>
  <c r="J60" i="1"/>
  <c r="S60" i="1" s="1"/>
  <c r="J61" i="1"/>
  <c r="S61" i="1" s="1"/>
  <c r="J62" i="1"/>
  <c r="S62" i="1" s="1"/>
  <c r="J46" i="1"/>
  <c r="S46" i="1" s="1"/>
  <c r="J24" i="1"/>
  <c r="S24" i="1" s="1"/>
  <c r="J25" i="1"/>
  <c r="S25" i="1" s="1"/>
  <c r="J26" i="1"/>
  <c r="S26" i="1" s="1"/>
  <c r="J27" i="1"/>
  <c r="S27" i="1" s="1"/>
  <c r="J28" i="1"/>
  <c r="S28" i="1" s="1"/>
  <c r="J29" i="1"/>
  <c r="S29" i="1" s="1"/>
  <c r="J30" i="1"/>
  <c r="S30" i="1" s="1"/>
  <c r="J31" i="1"/>
  <c r="S31" i="1" s="1"/>
  <c r="J32" i="1"/>
  <c r="S32" i="1" s="1"/>
  <c r="J33" i="1"/>
  <c r="S33" i="1" s="1"/>
  <c r="J34" i="1"/>
  <c r="S34" i="1" s="1"/>
  <c r="J35" i="1"/>
  <c r="S35" i="1" s="1"/>
  <c r="J36" i="1"/>
  <c r="S36" i="1" s="1"/>
  <c r="J37" i="1"/>
  <c r="S37" i="1" s="1"/>
  <c r="J38" i="1"/>
  <c r="S38" i="1" s="1"/>
  <c r="J39" i="1"/>
  <c r="S39" i="1" s="1"/>
  <c r="J40" i="1"/>
  <c r="S40" i="1" s="1"/>
  <c r="J41" i="1"/>
  <c r="S41" i="1" s="1"/>
  <c r="J42" i="1"/>
  <c r="S42" i="1" s="1"/>
  <c r="J43" i="1"/>
  <c r="S43" i="1" s="1"/>
  <c r="J44" i="1"/>
  <c r="S44" i="1" s="1"/>
  <c r="J45" i="1"/>
  <c r="S45" i="1" s="1"/>
  <c r="J5" i="1"/>
  <c r="S5" i="1" s="1"/>
  <c r="J6" i="1"/>
  <c r="S6" i="1" s="1"/>
  <c r="J7" i="1"/>
  <c r="S7" i="1" s="1"/>
  <c r="J8" i="1"/>
  <c r="S8" i="1" s="1"/>
  <c r="J9" i="1"/>
  <c r="S9" i="1" s="1"/>
  <c r="J10" i="1"/>
  <c r="S10" i="1" s="1"/>
  <c r="J11" i="1"/>
  <c r="S11" i="1" s="1"/>
  <c r="J12" i="1"/>
  <c r="S12" i="1" s="1"/>
  <c r="J13" i="1"/>
  <c r="S13" i="1" s="1"/>
  <c r="J14" i="1"/>
  <c r="S14" i="1" s="1"/>
  <c r="J15" i="1"/>
  <c r="S15" i="1" s="1"/>
  <c r="J16" i="1"/>
  <c r="S16" i="1" s="1"/>
  <c r="J17" i="1"/>
  <c r="S17" i="1" s="1"/>
  <c r="J18" i="1"/>
  <c r="S18" i="1" s="1"/>
  <c r="J19" i="1"/>
  <c r="S19" i="1" s="1"/>
  <c r="J20" i="1"/>
  <c r="S20" i="1" s="1"/>
  <c r="J21" i="1"/>
  <c r="S21" i="1" s="1"/>
  <c r="J22" i="1"/>
  <c r="S22" i="1" s="1"/>
  <c r="J23" i="1"/>
  <c r="S23" i="1" s="1"/>
  <c r="J4" i="1"/>
  <c r="E7" i="4" l="1"/>
  <c r="E30" i="4"/>
  <c r="E22" i="4"/>
  <c r="E18" i="4"/>
  <c r="E14" i="4"/>
  <c r="E120" i="4"/>
  <c r="E112" i="4"/>
  <c r="E104" i="4"/>
  <c r="E96" i="4"/>
  <c r="E88" i="4"/>
  <c r="E76" i="4"/>
  <c r="E8" i="4"/>
  <c r="E116" i="4"/>
  <c r="E108" i="4"/>
  <c r="E100" i="4"/>
  <c r="E92" i="4"/>
  <c r="E84" i="4"/>
  <c r="E80" i="4"/>
  <c r="E72" i="4"/>
  <c r="E68" i="4"/>
  <c r="E64" i="4"/>
  <c r="E60" i="4"/>
  <c r="E56" i="4"/>
  <c r="E52" i="4"/>
  <c r="E48" i="4"/>
  <c r="E44" i="4"/>
  <c r="E40" i="4"/>
  <c r="E36" i="4"/>
  <c r="E32" i="4"/>
  <c r="E28" i="4"/>
  <c r="E24" i="4"/>
  <c r="E20" i="4"/>
  <c r="E16" i="4"/>
  <c r="E12" i="4"/>
  <c r="E4" i="4"/>
  <c r="E5" i="4" s="1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26" i="4"/>
  <c r="E10" i="4"/>
  <c r="J8" i="3"/>
  <c r="J16" i="3"/>
  <c r="J24" i="3"/>
  <c r="J32" i="3"/>
  <c r="J40" i="3"/>
  <c r="J48" i="3"/>
  <c r="J56" i="3"/>
  <c r="J64" i="3"/>
  <c r="J72" i="3"/>
  <c r="J80" i="3"/>
  <c r="J88" i="3"/>
  <c r="J96" i="3"/>
  <c r="J104" i="3"/>
  <c r="J112" i="3"/>
  <c r="J120" i="3"/>
  <c r="J128" i="3"/>
  <c r="J136" i="3"/>
  <c r="J144" i="3"/>
  <c r="E2" i="4"/>
  <c r="J146" i="3"/>
  <c r="J4" i="3"/>
  <c r="J12" i="3"/>
  <c r="J20" i="3"/>
  <c r="J28" i="3"/>
  <c r="J36" i="3"/>
  <c r="J44" i="3"/>
  <c r="J52" i="3"/>
  <c r="J60" i="3"/>
  <c r="J68" i="3"/>
  <c r="J76" i="3"/>
  <c r="J84" i="3"/>
  <c r="J92" i="3"/>
  <c r="J100" i="3"/>
  <c r="J108" i="3"/>
  <c r="J116" i="3"/>
  <c r="J124" i="3"/>
  <c r="J132" i="3"/>
  <c r="I143" i="3"/>
  <c r="J143" i="3"/>
  <c r="I3" i="3"/>
  <c r="I7" i="3"/>
  <c r="I11" i="3"/>
  <c r="I15" i="3"/>
  <c r="I19" i="3"/>
  <c r="I23" i="3"/>
  <c r="I27" i="3"/>
  <c r="I31" i="3"/>
  <c r="I35" i="3"/>
  <c r="I39" i="3"/>
  <c r="I43" i="3"/>
  <c r="I47" i="3"/>
  <c r="I51" i="3"/>
  <c r="I55" i="3"/>
  <c r="I59" i="3"/>
  <c r="I63" i="3"/>
  <c r="I67" i="3"/>
  <c r="I71" i="3"/>
  <c r="I75" i="3"/>
  <c r="I79" i="3"/>
  <c r="I83" i="3"/>
  <c r="I87" i="3"/>
  <c r="I91" i="3"/>
  <c r="I95" i="3"/>
  <c r="I99" i="3"/>
  <c r="I103" i="3"/>
  <c r="I107" i="3"/>
  <c r="I111" i="3"/>
  <c r="I115" i="3"/>
  <c r="J121" i="3"/>
  <c r="I121" i="3"/>
  <c r="J129" i="3"/>
  <c r="I129" i="3"/>
  <c r="J137" i="3"/>
  <c r="I137" i="3"/>
  <c r="I145" i="3"/>
  <c r="J145" i="3"/>
  <c r="J123" i="3"/>
  <c r="I123" i="3"/>
  <c r="J131" i="3"/>
  <c r="I131" i="3"/>
  <c r="J139" i="3"/>
  <c r="I139" i="3"/>
  <c r="I147" i="3"/>
  <c r="J147" i="3"/>
  <c r="J119" i="3"/>
  <c r="I119" i="3"/>
  <c r="J127" i="3"/>
  <c r="I127" i="3"/>
  <c r="J135" i="3"/>
  <c r="I135" i="3"/>
  <c r="I5" i="3"/>
  <c r="I9" i="3"/>
  <c r="I13" i="3"/>
  <c r="I17" i="3"/>
  <c r="I21" i="3"/>
  <c r="I25" i="3"/>
  <c r="I29" i="3"/>
  <c r="I33" i="3"/>
  <c r="I37" i="3"/>
  <c r="I41" i="3"/>
  <c r="I45" i="3"/>
  <c r="I49" i="3"/>
  <c r="I53" i="3"/>
  <c r="I57" i="3"/>
  <c r="I61" i="3"/>
  <c r="I65" i="3"/>
  <c r="I69" i="3"/>
  <c r="I73" i="3"/>
  <c r="I77" i="3"/>
  <c r="I81" i="3"/>
  <c r="I85" i="3"/>
  <c r="I89" i="3"/>
  <c r="I93" i="3"/>
  <c r="I97" i="3"/>
  <c r="I101" i="3"/>
  <c r="I105" i="3"/>
  <c r="I109" i="3"/>
  <c r="I113" i="3"/>
  <c r="I117" i="3"/>
  <c r="J125" i="3"/>
  <c r="I125" i="3"/>
  <c r="J133" i="3"/>
  <c r="I133" i="3"/>
  <c r="I141" i="3"/>
  <c r="J141" i="3"/>
  <c r="I149" i="3"/>
  <c r="J149" i="3"/>
</calcChain>
</file>

<file path=xl/sharedStrings.xml><?xml version="1.0" encoding="utf-8"?>
<sst xmlns="http://schemas.openxmlformats.org/spreadsheetml/2006/main" count="1921" uniqueCount="223">
  <si>
    <t>Match</t>
  </si>
  <si>
    <t>PLAYER</t>
  </si>
  <si>
    <t>ShaneWatson</t>
  </si>
  <si>
    <t>Ambati Rayudu</t>
  </si>
  <si>
    <t>Dwayne Bravo</t>
  </si>
  <si>
    <t>MS Dhoni</t>
  </si>
  <si>
    <t>Shardul Thakur</t>
  </si>
  <si>
    <t>Suresh Raina</t>
  </si>
  <si>
    <t>Deepak Chahar</t>
  </si>
  <si>
    <t>Ravindra Jadeja</t>
  </si>
  <si>
    <t>Lungi Ngidi</t>
  </si>
  <si>
    <t>Harbhajan Singh</t>
  </si>
  <si>
    <t>Faf du Plessis</t>
  </si>
  <si>
    <t>Imran Tahir</t>
  </si>
  <si>
    <t>Sam Billings</t>
  </si>
  <si>
    <t>Karn Sharma</t>
  </si>
  <si>
    <t>David Willey</t>
  </si>
  <si>
    <t>KM Asif</t>
  </si>
  <si>
    <t>Kedar Jadhav</t>
  </si>
  <si>
    <t>Mark Wood</t>
  </si>
  <si>
    <t>Dhruv Shorey</t>
  </si>
  <si>
    <t>Murali Vijay</t>
  </si>
  <si>
    <t>Team</t>
  </si>
  <si>
    <t>CSK</t>
  </si>
  <si>
    <t>NBR</t>
  </si>
  <si>
    <t>RishabhPant</t>
  </si>
  <si>
    <t>Trent Boult</t>
  </si>
  <si>
    <t>Shreyas Iyer</t>
  </si>
  <si>
    <t>Glenn Maxwell</t>
  </si>
  <si>
    <t>Amit Mishra</t>
  </si>
  <si>
    <t>Prithvi Shaw</t>
  </si>
  <si>
    <t>Vijay Shankar</t>
  </si>
  <si>
    <t>Harshal Patel</t>
  </si>
  <si>
    <t>Rahul Tewatia</t>
  </si>
  <si>
    <t>Avesh Khan</t>
  </si>
  <si>
    <t>Chris Morris</t>
  </si>
  <si>
    <t>Liam Plunkett</t>
  </si>
  <si>
    <t>Jason Roy</t>
  </si>
  <si>
    <t>Sandeep Lamichhane</t>
  </si>
  <si>
    <t>Mohammed Shami</t>
  </si>
  <si>
    <t>Dan Christian</t>
  </si>
  <si>
    <t>Colin Munro</t>
  </si>
  <si>
    <t>Shahbaz Nadeem</t>
  </si>
  <si>
    <t>Abhishek Sharma</t>
  </si>
  <si>
    <t>Gautam Gambhir</t>
  </si>
  <si>
    <t>Junior Dala</t>
  </si>
  <si>
    <t>Naman Ojha</t>
  </si>
  <si>
    <t>DD</t>
  </si>
  <si>
    <t>Andrew Tye</t>
  </si>
  <si>
    <t>Chris Gayle</t>
  </si>
  <si>
    <t>Ravichandran Ashwin</t>
  </si>
  <si>
    <t>Mujeeb Ur Rahman</t>
  </si>
  <si>
    <t>Ankit Rajpoot</t>
  </si>
  <si>
    <t>Karun Nair</t>
  </si>
  <si>
    <t>Mohit Sharma</t>
  </si>
  <si>
    <t>Axar Patel</t>
  </si>
  <si>
    <t>Barinder Sran</t>
  </si>
  <si>
    <t>Marcus Stoinis</t>
  </si>
  <si>
    <t>Aaron Finch</t>
  </si>
  <si>
    <t>Mayank Agarwal</t>
  </si>
  <si>
    <t>Yuvraj Singh</t>
  </si>
  <si>
    <t>Manoj Tiwary</t>
  </si>
  <si>
    <t>David Miller</t>
  </si>
  <si>
    <t>Akshdeep Nath</t>
  </si>
  <si>
    <t>KXIP</t>
  </si>
  <si>
    <t>Lokesh Rahul</t>
  </si>
  <si>
    <t>M</t>
  </si>
  <si>
    <t>R</t>
  </si>
  <si>
    <t>W</t>
  </si>
  <si>
    <t>D</t>
  </si>
  <si>
    <t>C</t>
  </si>
  <si>
    <t>N</t>
  </si>
  <si>
    <t>SunilNarine</t>
  </si>
  <si>
    <t>Andre Russell</t>
  </si>
  <si>
    <t>Dinesh Karthik</t>
  </si>
  <si>
    <t>Chris Lynn</t>
  </si>
  <si>
    <t>Piyush Chawla</t>
  </si>
  <si>
    <t>Kuldeep Yadav</t>
  </si>
  <si>
    <t>Robin Uthappa</t>
  </si>
  <si>
    <t>Nitish Rana</t>
  </si>
  <si>
    <t>Prasidh Krishna</t>
  </si>
  <si>
    <t>Shivam Mavi</t>
  </si>
  <si>
    <t>Shubman Gill</t>
  </si>
  <si>
    <t>Mitchell Johnson</t>
  </si>
  <si>
    <t>Tom Curran</t>
  </si>
  <si>
    <t>Javon Searles</t>
  </si>
  <si>
    <t>Vinay Kumar</t>
  </si>
  <si>
    <t>Rinku Singh</t>
  </si>
  <si>
    <t>KKR</t>
  </si>
  <si>
    <t>HardikPandya</t>
  </si>
  <si>
    <t>Krunal Pandya</t>
  </si>
  <si>
    <t>Suryakumar Yadav</t>
  </si>
  <si>
    <t>Jasprit Bumrah</t>
  </si>
  <si>
    <t>Evin Lewis</t>
  </si>
  <si>
    <t>Mitchell McClenaghan</t>
  </si>
  <si>
    <t>Mayank Markande</t>
  </si>
  <si>
    <t>Ishan Kishan</t>
  </si>
  <si>
    <t>Rohit Sharma</t>
  </si>
  <si>
    <t>Ben Cutting</t>
  </si>
  <si>
    <t>Mustafizur Rahman</t>
  </si>
  <si>
    <t>Kieron Pollard</t>
  </si>
  <si>
    <t>JP Duminy</t>
  </si>
  <si>
    <t>Akila Dananjaya</t>
  </si>
  <si>
    <t>Pradeep Sangwan</t>
  </si>
  <si>
    <t>MI</t>
  </si>
  <si>
    <t>Krishnappa Gowtham</t>
  </si>
  <si>
    <t>Ben Stokes</t>
  </si>
  <si>
    <t>Jaydev Unadkat</t>
  </si>
  <si>
    <t>Jofra Archer</t>
  </si>
  <si>
    <t>Sanju Samson</t>
  </si>
  <si>
    <t>Shreyas Gopal</t>
  </si>
  <si>
    <t>Ajinkya Rahane</t>
  </si>
  <si>
    <t>Rahul Tripathi</t>
  </si>
  <si>
    <t>Dhawal Kulkarni</t>
  </si>
  <si>
    <t>Ish Sodhi</t>
  </si>
  <si>
    <t>Ben Laughlin</t>
  </si>
  <si>
    <t>D'Arcy Short</t>
  </si>
  <si>
    <t>Heinrich Klaasen</t>
  </si>
  <si>
    <t>Stuart Binny</t>
  </si>
  <si>
    <t>Anureet Singh</t>
  </si>
  <si>
    <t>Prashant Chopra</t>
  </si>
  <si>
    <t>Mahipal Lomror</t>
  </si>
  <si>
    <t>Ankit Sharma</t>
  </si>
  <si>
    <t>Jos Buttler</t>
  </si>
  <si>
    <t>RR</t>
  </si>
  <si>
    <t>UmeshYadav</t>
  </si>
  <si>
    <t>AB de Villiers</t>
  </si>
  <si>
    <t>Virat Kohli</t>
  </si>
  <si>
    <t>Yuzvendra Chahal</t>
  </si>
  <si>
    <t>Mohammed Siraj</t>
  </si>
  <si>
    <t>Quinton de Kock</t>
  </si>
  <si>
    <t>Tim Southee</t>
  </si>
  <si>
    <t>Mandeep Singh</t>
  </si>
  <si>
    <t>Colin de Grandhomme</t>
  </si>
  <si>
    <t>Chris Woakes</t>
  </si>
  <si>
    <t>Moeen Ali</t>
  </si>
  <si>
    <t>Parthiv Patel</t>
  </si>
  <si>
    <t>Washington Sundar</t>
  </si>
  <si>
    <t>Brendon McCullum</t>
  </si>
  <si>
    <t>Murugan Ashwin</t>
  </si>
  <si>
    <t>Corey Anderson</t>
  </si>
  <si>
    <t>Sarfaraz Khan</t>
  </si>
  <si>
    <t>Kulwant Khejroliya</t>
  </si>
  <si>
    <t>Manan Vohra</t>
  </si>
  <si>
    <t>Pawan Negi</t>
  </si>
  <si>
    <t>RCB</t>
  </si>
  <si>
    <t>Kane Williamson</t>
  </si>
  <si>
    <t>Shakib Al Hasan</t>
  </si>
  <si>
    <t>Shikhar Dhawan</t>
  </si>
  <si>
    <t>Siddarth Kaul</t>
  </si>
  <si>
    <t>Bhuvneshwar Kumar</t>
  </si>
  <si>
    <t>Sandeep Sharma</t>
  </si>
  <si>
    <t>Yusuf Pathan</t>
  </si>
  <si>
    <t>Manish Pandey</t>
  </si>
  <si>
    <t>Carlos Brathwaite</t>
  </si>
  <si>
    <t>Billy Stanlake</t>
  </si>
  <si>
    <t>Wriddhiman Saha</t>
  </si>
  <si>
    <t>Alex Hales</t>
  </si>
  <si>
    <t>Basil Thampi</t>
  </si>
  <si>
    <t>Shreevats Goswami</t>
  </si>
  <si>
    <t>Deepak Hooda</t>
  </si>
  <si>
    <t>Mohammad Nabi</t>
  </si>
  <si>
    <t>Chris Jordan</t>
  </si>
  <si>
    <t>Khaleel Ahmed</t>
  </si>
  <si>
    <t>Ricky Bhui</t>
  </si>
  <si>
    <t>SRH</t>
  </si>
  <si>
    <t>Rashid Khan</t>
  </si>
  <si>
    <t>Team A</t>
  </si>
  <si>
    <t>Team B</t>
  </si>
  <si>
    <t>F</t>
  </si>
  <si>
    <t>SX</t>
  </si>
  <si>
    <t>ST</t>
  </si>
  <si>
    <t>RPM</t>
  </si>
  <si>
    <t>BRPM</t>
  </si>
  <si>
    <t>BR</t>
  </si>
  <si>
    <t>DBPM</t>
  </si>
  <si>
    <t>NBRPM</t>
  </si>
  <si>
    <t>BF</t>
  </si>
  <si>
    <t>BB</t>
  </si>
  <si>
    <t>BPW</t>
  </si>
  <si>
    <t>BA</t>
  </si>
  <si>
    <t>DLS</t>
  </si>
  <si>
    <t>RPHB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</si>
  <si>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</si>
  <si>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</si>
  <si>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</si>
  <si>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</si>
  <si>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</si>
  <si>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</si>
  <si>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</si>
  <si>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</si>
  <si>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</si>
  <si>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</si>
  <si>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</si>
  <si>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</si>
  <si>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</si>
  <si>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</si>
  <si>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</si>
  <si>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</si>
  <si>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</si>
  <si>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</si>
  <si>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</si>
  <si>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</si>
  <si>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</si>
  <si>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</si>
  <si>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</si>
  <si>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DLS Margin</t>
  </si>
  <si>
    <t>BA DIFF</t>
  </si>
  <si>
    <t>BPW DIFF</t>
  </si>
  <si>
    <t>RPHB DIFF</t>
  </si>
  <si>
    <t>BP</t>
  </si>
  <si>
    <t>Sunil Narine</t>
  </si>
  <si>
    <t>Player Rating</t>
  </si>
  <si>
    <t>NO</t>
  </si>
  <si>
    <t>Batsman Rating</t>
  </si>
  <si>
    <t>Bowler Rating</t>
  </si>
  <si>
    <t>O</t>
  </si>
  <si>
    <t>RG</t>
  </si>
  <si>
    <t>RGPO</t>
  </si>
  <si>
    <t>Rishabh Pant</t>
  </si>
  <si>
    <t>Umesh Yadav</t>
  </si>
  <si>
    <t>Hardik Pandya</t>
  </si>
  <si>
    <t>Shane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</si>
</sst>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F74"/>
        <bgColor indexed="64"/>
      </patternFill>
    </fill>
    <fill>
      <patternFill patternType="solid">
        <fgColor rgb="FFC18DF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246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Alignment="1"/>
    <xf numFmtId="164" fontId="0" fillId="0" borderId="0" xfId="0" applyNumberFormat="1" applyFont="1"/>
    <xf numFmtId="164" fontId="0" fillId="0" borderId="0" xfId="0" applyNumberFormat="1" applyFont="1" applyAlignment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ont="1" applyFill="1" applyAlignment="1"/>
    <xf numFmtId="0" fontId="0" fillId="2" borderId="0" xfId="0" applyFont="1" applyFill="1"/>
    <xf numFmtId="164" fontId="0" fillId="2" borderId="0" xfId="0" applyNumberFormat="1" applyFont="1" applyFill="1" applyAlignment="1"/>
    <xf numFmtId="0" fontId="0" fillId="3" borderId="0" xfId="0" applyFont="1" applyFill="1" applyAlignment="1"/>
    <xf numFmtId="0" fontId="0" fillId="3" borderId="0" xfId="0" applyFont="1" applyFill="1"/>
    <xf numFmtId="164" fontId="0" fillId="3" borderId="0" xfId="0" applyNumberFormat="1" applyFont="1" applyFill="1" applyAlignment="1"/>
    <xf numFmtId="2" fontId="0" fillId="2" borderId="0" xfId="0" applyNumberFormat="1" applyFont="1" applyFill="1"/>
    <xf numFmtId="2" fontId="0" fillId="3" borderId="0" xfId="0" applyNumberFormat="1" applyFont="1" applyFill="1"/>
    <xf numFmtId="0" fontId="0" fillId="4" borderId="0" xfId="0" applyFont="1" applyFill="1" applyAlignment="1"/>
    <xf numFmtId="0" fontId="0" fillId="4" borderId="0" xfId="0" applyFont="1" applyFill="1"/>
    <xf numFmtId="164" fontId="0" fillId="4" borderId="0" xfId="0" applyNumberFormat="1" applyFont="1" applyFill="1" applyAlignment="1"/>
    <xf numFmtId="2" fontId="0" fillId="4" borderId="0" xfId="0" applyNumberFormat="1" applyFont="1" applyFill="1"/>
    <xf numFmtId="0" fontId="0" fillId="5" borderId="0" xfId="0" applyFont="1" applyFill="1" applyAlignment="1"/>
    <xf numFmtId="0" fontId="0" fillId="5" borderId="0" xfId="0" applyFont="1" applyFill="1"/>
    <xf numFmtId="2" fontId="0" fillId="5" borderId="0" xfId="0" applyNumberFormat="1" applyFont="1" applyFill="1"/>
    <xf numFmtId="164" fontId="0" fillId="5" borderId="0" xfId="0" applyNumberFormat="1" applyFont="1" applyFill="1" applyAlignment="1"/>
    <xf numFmtId="0" fontId="0" fillId="6" borderId="0" xfId="0" applyFont="1" applyFill="1" applyAlignment="1"/>
    <xf numFmtId="0" fontId="0" fillId="6" borderId="0" xfId="0" applyFont="1" applyFill="1"/>
    <xf numFmtId="164" fontId="0" fillId="6" borderId="0" xfId="0" applyNumberFormat="1" applyFont="1" applyFill="1" applyAlignment="1"/>
    <xf numFmtId="2" fontId="0" fillId="6" borderId="0" xfId="0" applyNumberFormat="1" applyFont="1" applyFill="1"/>
    <xf numFmtId="0" fontId="0" fillId="7" borderId="0" xfId="0" applyFont="1" applyFill="1" applyAlignment="1"/>
    <xf numFmtId="0" fontId="0" fillId="7" borderId="0" xfId="0" applyFont="1" applyFill="1"/>
    <xf numFmtId="164" fontId="0" fillId="7" borderId="0" xfId="0" applyNumberFormat="1" applyFont="1" applyFill="1" applyAlignment="1"/>
    <xf numFmtId="2" fontId="0" fillId="7" borderId="0" xfId="0" applyNumberFormat="1" applyFont="1" applyFill="1"/>
    <xf numFmtId="0" fontId="0" fillId="8" borderId="0" xfId="0" applyFont="1" applyFill="1" applyAlignment="1"/>
    <xf numFmtId="0" fontId="0" fillId="8" borderId="0" xfId="0" applyFont="1" applyFill="1"/>
    <xf numFmtId="164" fontId="0" fillId="8" borderId="0" xfId="0" applyNumberFormat="1" applyFont="1" applyFill="1" applyAlignment="1"/>
    <xf numFmtId="0" fontId="0" fillId="9" borderId="0" xfId="0" applyFont="1" applyFill="1" applyAlignment="1"/>
    <xf numFmtId="0" fontId="0" fillId="9" borderId="0" xfId="0" applyFont="1" applyFill="1"/>
    <xf numFmtId="164" fontId="0" fillId="9" borderId="0" xfId="0" applyNumberFormat="1" applyFont="1" applyFill="1" applyAlignment="1"/>
    <xf numFmtId="2" fontId="0" fillId="9" borderId="0" xfId="0" applyNumberFormat="1" applyFont="1" applyFill="1"/>
    <xf numFmtId="2" fontId="0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464"/>
      <color rgb="FFFF7267"/>
      <color rgb="FFC18DF4"/>
      <color rgb="FFFF6F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2C96-F75F-D540-98C5-6FEDE0314582}">
  <dimension ref="A1:I30"/>
  <sheetViews>
    <sheetView workbookViewId="0">
      <selection activeCell="D29" sqref="D29:G30"/>
    </sheetView>
  </sheetViews>
  <sheetFormatPr baseColWidth="10" defaultRowHeight="16"/>
  <sheetData>
    <row r="1" spans="1:9">
      <c r="A1" t="s">
        <v>183</v>
      </c>
    </row>
    <row r="2" spans="1:9" ht="17" thickBot="1"/>
    <row r="3" spans="1:9">
      <c r="A3" s="10" t="s">
        <v>184</v>
      </c>
      <c r="B3" s="10"/>
    </row>
    <row r="4" spans="1:9">
      <c r="A4" s="7" t="s">
        <v>185</v>
      </c>
      <c r="B4" s="7">
        <v>0.79156459084015862</v>
      </c>
    </row>
    <row r="5" spans="1:9">
      <c r="A5" s="7" t="s">
        <v>186</v>
      </c>
      <c r="B5" s="7">
        <v>0.62657450147194771</v>
      </c>
    </row>
    <row r="6" spans="1:9">
      <c r="A6" s="7" t="s">
        <v>187</v>
      </c>
      <c r="B6" s="7">
        <v>0.6135857884796676</v>
      </c>
    </row>
    <row r="7" spans="1:9">
      <c r="A7" s="7" t="s">
        <v>188</v>
      </c>
      <c r="B7" s="7">
        <v>18.121096752523808</v>
      </c>
    </row>
    <row r="8" spans="1:9" ht="17" thickBot="1">
      <c r="A8" s="8" t="s">
        <v>189</v>
      </c>
      <c r="B8" s="8">
        <v>120</v>
      </c>
    </row>
    <row r="10" spans="1:9" ht="17" thickBot="1">
      <c r="A10" t="s">
        <v>190</v>
      </c>
    </row>
    <row r="11" spans="1:9">
      <c r="A11" s="9"/>
      <c r="B11" s="9" t="s">
        <v>195</v>
      </c>
      <c r="C11" s="9" t="s">
        <v>196</v>
      </c>
      <c r="D11" s="9" t="s">
        <v>197</v>
      </c>
      <c r="E11" s="9" t="s">
        <v>169</v>
      </c>
      <c r="F11" s="9" t="s">
        <v>198</v>
      </c>
    </row>
    <row r="12" spans="1:9">
      <c r="A12" s="7" t="s">
        <v>191</v>
      </c>
      <c r="B12" s="7">
        <v>4</v>
      </c>
      <c r="C12" s="7">
        <v>63362.973035852185</v>
      </c>
      <c r="D12" s="7">
        <v>15840.743258963046</v>
      </c>
      <c r="E12" s="7">
        <v>48.239921987987266</v>
      </c>
      <c r="F12" s="7">
        <v>9.3381080684738498E-24</v>
      </c>
    </row>
    <row r="13" spans="1:9">
      <c r="A13" s="7" t="s">
        <v>192</v>
      </c>
      <c r="B13" s="7">
        <v>115</v>
      </c>
      <c r="C13" s="7">
        <v>37763.026964147815</v>
      </c>
      <c r="D13" s="7">
        <v>328.37414751432885</v>
      </c>
      <c r="E13" s="7"/>
      <c r="F13" s="7"/>
    </row>
    <row r="14" spans="1:9" ht="17" thickBot="1">
      <c r="A14" s="8" t="s">
        <v>193</v>
      </c>
      <c r="B14" s="8">
        <v>119</v>
      </c>
      <c r="C14" s="8">
        <v>101126</v>
      </c>
      <c r="D14" s="8"/>
      <c r="E14" s="8"/>
      <c r="F14" s="8"/>
    </row>
    <row r="15" spans="1:9" ht="17" thickBot="1"/>
    <row r="16" spans="1:9">
      <c r="A16" s="9"/>
      <c r="B16" s="9" t="s">
        <v>199</v>
      </c>
      <c r="C16" s="9" t="s">
        <v>188</v>
      </c>
      <c r="D16" s="9" t="s">
        <v>200</v>
      </c>
      <c r="E16" s="9" t="s">
        <v>201</v>
      </c>
      <c r="F16" s="9" t="s">
        <v>202</v>
      </c>
      <c r="G16" s="9" t="s">
        <v>203</v>
      </c>
      <c r="H16" s="9" t="s">
        <v>204</v>
      </c>
      <c r="I16" s="9" t="s">
        <v>205</v>
      </c>
    </row>
    <row r="17" spans="1:9">
      <c r="A17" s="7" t="s">
        <v>194</v>
      </c>
      <c r="B17" s="7">
        <v>0</v>
      </c>
      <c r="C17" s="7">
        <v>1.6542222430151496</v>
      </c>
      <c r="D17" s="7">
        <v>0</v>
      </c>
      <c r="E17" s="7">
        <v>1</v>
      </c>
      <c r="F17" s="7">
        <v>-3.2766958936262336</v>
      </c>
      <c r="G17" s="7">
        <v>3.2766958936262336</v>
      </c>
      <c r="H17" s="7">
        <v>-3.2766958936262336</v>
      </c>
      <c r="I17" s="7">
        <v>3.2766958936262336</v>
      </c>
    </row>
    <row r="18" spans="1:9">
      <c r="A18" s="7" t="s">
        <v>169</v>
      </c>
      <c r="B18" s="7">
        <v>2.9491663643008477</v>
      </c>
      <c r="C18" s="7">
        <v>0.38802643373036028</v>
      </c>
      <c r="D18" s="7">
        <v>7.6004264347367236</v>
      </c>
      <c r="E18" s="7">
        <v>8.6624349126530125E-12</v>
      </c>
      <c r="F18" s="7">
        <v>2.1805606782200933</v>
      </c>
      <c r="G18" s="7">
        <v>3.7177720503816021</v>
      </c>
      <c r="H18" s="7">
        <v>2.1805606782200933</v>
      </c>
      <c r="I18" s="7">
        <v>3.7177720503816021</v>
      </c>
    </row>
    <row r="19" spans="1:9">
      <c r="A19" s="7" t="s">
        <v>170</v>
      </c>
      <c r="B19" s="7">
        <v>4.1158940201614858</v>
      </c>
      <c r="C19" s="7">
        <v>0.47093016324229192</v>
      </c>
      <c r="D19" s="7">
        <v>8.7399243909629813</v>
      </c>
      <c r="E19" s="7">
        <v>2.2127259715335715E-14</v>
      </c>
      <c r="F19" s="7">
        <v>3.1830720014778584</v>
      </c>
      <c r="G19" s="7">
        <v>5.0487160388451127</v>
      </c>
      <c r="H19" s="7">
        <v>3.1830720014778584</v>
      </c>
      <c r="I19" s="7">
        <v>5.0487160388451127</v>
      </c>
    </row>
    <row r="20" spans="1:9">
      <c r="A20" s="7" t="s">
        <v>24</v>
      </c>
      <c r="B20" s="7">
        <v>7.3516168777167559E-2</v>
      </c>
      <c r="C20" s="7">
        <v>0.10013769470597957</v>
      </c>
      <c r="D20" s="7">
        <v>0.73415080098481289</v>
      </c>
      <c r="E20" s="7">
        <v>0.46435106152043515</v>
      </c>
      <c r="F20" s="7">
        <v>-0.12483733204519785</v>
      </c>
      <c r="G20" s="7">
        <v>0.27186966959953296</v>
      </c>
      <c r="H20" s="7">
        <v>-0.12483733204519785</v>
      </c>
      <c r="I20" s="7">
        <v>0.27186966959953296</v>
      </c>
    </row>
    <row r="21" spans="1:9" ht="17" thickBot="1">
      <c r="A21" s="8" t="s">
        <v>207</v>
      </c>
      <c r="B21" s="8">
        <v>0.28994130250616112</v>
      </c>
      <c r="C21" s="8">
        <v>5.0353919455078187E-2</v>
      </c>
      <c r="D21" s="8">
        <v>5.7580682029096861</v>
      </c>
      <c r="E21" s="8">
        <v>7.2037303710248243E-8</v>
      </c>
      <c r="F21" s="8">
        <v>0.19019987912540337</v>
      </c>
      <c r="G21" s="8">
        <v>0.38968272588691888</v>
      </c>
      <c r="H21" s="8">
        <v>0.19019987912540337</v>
      </c>
      <c r="I21" s="8">
        <v>0.38968272588691888</v>
      </c>
    </row>
    <row r="29" spans="1:9" ht="17" thickBot="1">
      <c r="D29" s="7" t="s">
        <v>169</v>
      </c>
      <c r="E29" s="7" t="s">
        <v>170</v>
      </c>
      <c r="F29" s="7" t="s">
        <v>24</v>
      </c>
      <c r="G29" s="8" t="s">
        <v>207</v>
      </c>
    </row>
    <row r="30" spans="1:9" ht="17" thickBot="1">
      <c r="D30" s="7">
        <v>2.9491663643008477</v>
      </c>
      <c r="E30" s="7">
        <v>4.1158940201614858</v>
      </c>
      <c r="F30" s="7">
        <v>7.3516168777167559E-2</v>
      </c>
      <c r="G30" s="8">
        <v>0.28994130250616112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613-DF7C-494E-8853-2724B82E99D9}">
  <dimension ref="A1:I22"/>
  <sheetViews>
    <sheetView workbookViewId="0">
      <selection activeCell="C29" sqref="C29"/>
    </sheetView>
  </sheetViews>
  <sheetFormatPr baseColWidth="10" defaultRowHeight="16"/>
  <cols>
    <col min="3" max="3" width="13.5" bestFit="1" customWidth="1"/>
  </cols>
  <sheetData>
    <row r="1" spans="1:9">
      <c r="A1" t="s">
        <v>183</v>
      </c>
    </row>
    <row r="2" spans="1:9" ht="17" thickBot="1"/>
    <row r="3" spans="1:9">
      <c r="A3" s="10" t="s">
        <v>184</v>
      </c>
      <c r="B3" s="10"/>
    </row>
    <row r="4" spans="1:9">
      <c r="A4" s="7" t="s">
        <v>185</v>
      </c>
      <c r="B4" s="7">
        <v>0.96524515630435892</v>
      </c>
    </row>
    <row r="5" spans="1:9">
      <c r="A5" s="7" t="s">
        <v>186</v>
      </c>
      <c r="B5" s="7">
        <v>0.93169821176902634</v>
      </c>
    </row>
    <row r="6" spans="1:9">
      <c r="A6" s="7" t="s">
        <v>187</v>
      </c>
      <c r="B6" s="7">
        <v>0.92870251930275549</v>
      </c>
    </row>
    <row r="7" spans="1:9">
      <c r="A7" s="7" t="s">
        <v>188</v>
      </c>
      <c r="B7" s="7">
        <v>7.7838601778821586</v>
      </c>
    </row>
    <row r="8" spans="1:9" ht="17" thickBot="1">
      <c r="A8" s="8" t="s">
        <v>189</v>
      </c>
      <c r="B8" s="8">
        <v>120</v>
      </c>
    </row>
    <row r="10" spans="1:9" ht="17" thickBot="1">
      <c r="A10" t="s">
        <v>190</v>
      </c>
    </row>
    <row r="11" spans="1:9">
      <c r="A11" s="9"/>
      <c r="B11" s="9" t="s">
        <v>195</v>
      </c>
      <c r="C11" s="9" t="s">
        <v>196</v>
      </c>
      <c r="D11" s="9" t="s">
        <v>197</v>
      </c>
      <c r="E11" s="9" t="s">
        <v>169</v>
      </c>
      <c r="F11" s="9" t="s">
        <v>198</v>
      </c>
    </row>
    <row r="12" spans="1:9">
      <c r="A12" s="7" t="s">
        <v>191</v>
      </c>
      <c r="B12" s="7">
        <v>5</v>
      </c>
      <c r="C12" s="7">
        <v>94218.913363354557</v>
      </c>
      <c r="D12" s="7">
        <v>18843.78267267091</v>
      </c>
      <c r="E12" s="7">
        <v>311.01263639684032</v>
      </c>
      <c r="F12" s="7">
        <v>1.1006821864337577E-64</v>
      </c>
    </row>
    <row r="13" spans="1:9">
      <c r="A13" s="7" t="s">
        <v>192</v>
      </c>
      <c r="B13" s="7">
        <v>114</v>
      </c>
      <c r="C13" s="7">
        <v>6907.0866366454429</v>
      </c>
      <c r="D13" s="7">
        <v>60.588479268819675</v>
      </c>
      <c r="E13" s="7"/>
      <c r="F13" s="7"/>
    </row>
    <row r="14" spans="1:9" ht="17" thickBot="1">
      <c r="A14" s="8" t="s">
        <v>193</v>
      </c>
      <c r="B14" s="8">
        <v>119</v>
      </c>
      <c r="C14" s="8">
        <v>101126</v>
      </c>
      <c r="D14" s="8"/>
      <c r="E14" s="8"/>
      <c r="F14" s="8"/>
    </row>
    <row r="15" spans="1:9" ht="17" thickBot="1"/>
    <row r="16" spans="1:9">
      <c r="A16" s="9"/>
      <c r="B16" s="9" t="s">
        <v>199</v>
      </c>
      <c r="C16" s="9" t="s">
        <v>188</v>
      </c>
      <c r="D16" s="9" t="s">
        <v>200</v>
      </c>
      <c r="E16" s="9" t="s">
        <v>201</v>
      </c>
      <c r="F16" s="9" t="s">
        <v>202</v>
      </c>
      <c r="G16" s="9" t="s">
        <v>203</v>
      </c>
      <c r="H16" s="9" t="s">
        <v>204</v>
      </c>
      <c r="I16" s="9" t="s">
        <v>205</v>
      </c>
    </row>
    <row r="17" spans="1:9">
      <c r="A17" s="7" t="s">
        <v>194</v>
      </c>
      <c r="B17" s="7">
        <v>0</v>
      </c>
      <c r="C17" s="7">
        <v>0.71056596731537214</v>
      </c>
      <c r="D17" s="7">
        <v>0</v>
      </c>
      <c r="E17" s="7">
        <v>1</v>
      </c>
      <c r="F17" s="7">
        <v>-1.4076257084555186</v>
      </c>
      <c r="G17" s="7">
        <v>1.4076257084555186</v>
      </c>
      <c r="H17" s="7">
        <v>-1.4076257084555186</v>
      </c>
      <c r="I17" s="7">
        <v>1.4076257084555186</v>
      </c>
    </row>
    <row r="18" spans="1:9">
      <c r="A18" s="7" t="s">
        <v>169</v>
      </c>
      <c r="B18" s="7">
        <v>0.68698004398680568</v>
      </c>
      <c r="C18" s="7">
        <v>0.19449779138248879</v>
      </c>
      <c r="D18" s="7">
        <v>3.5320711824219537</v>
      </c>
      <c r="E18" s="7">
        <v>5.9627149453887827E-4</v>
      </c>
      <c r="F18" s="7">
        <v>0.30168141728477987</v>
      </c>
      <c r="G18" s="7">
        <v>1.0722786706888314</v>
      </c>
      <c r="H18" s="7">
        <v>0.30168141728477987</v>
      </c>
      <c r="I18" s="7">
        <v>1.0722786706888314</v>
      </c>
    </row>
    <row r="19" spans="1:9">
      <c r="A19" s="7" t="s">
        <v>170</v>
      </c>
      <c r="B19" s="7">
        <v>1.6486293782546557</v>
      </c>
      <c r="C19" s="7">
        <v>0.22994133453846607</v>
      </c>
      <c r="D19" s="7">
        <v>7.1697825950421379</v>
      </c>
      <c r="E19" s="7">
        <v>8.0268767171613226E-11</v>
      </c>
      <c r="F19" s="7">
        <v>1.1931173655476639</v>
      </c>
      <c r="G19" s="7">
        <v>2.1041413909616473</v>
      </c>
      <c r="H19" s="7">
        <v>1.1931173655476639</v>
      </c>
      <c r="I19" s="7">
        <v>2.1041413909616473</v>
      </c>
    </row>
    <row r="20" spans="1:9">
      <c r="A20" s="7" t="s">
        <v>24</v>
      </c>
      <c r="B20" s="7">
        <v>9.2990381056393775E-2</v>
      </c>
      <c r="C20" s="7">
        <v>4.3022487594002311E-2</v>
      </c>
      <c r="D20" s="7">
        <v>2.1614366406222731</v>
      </c>
      <c r="E20" s="7">
        <v>3.2752910803988469E-2</v>
      </c>
      <c r="F20" s="7">
        <v>7.7631644929132271E-3</v>
      </c>
      <c r="G20" s="7">
        <v>0.17821759761987432</v>
      </c>
      <c r="H20" s="7">
        <v>7.7631644929132271E-3</v>
      </c>
      <c r="I20" s="7">
        <v>0.17821759761987432</v>
      </c>
    </row>
    <row r="21" spans="1:9">
      <c r="A21" s="7" t="s">
        <v>207</v>
      </c>
      <c r="B21" s="7">
        <v>0.11678677564840199</v>
      </c>
      <c r="C21" s="7">
        <v>2.2950009484064761E-2</v>
      </c>
      <c r="D21" s="7">
        <v>5.0887462913465189</v>
      </c>
      <c r="E21" s="7">
        <v>1.4336580270163005E-6</v>
      </c>
      <c r="F21" s="7">
        <v>7.1322983621996766E-2</v>
      </c>
      <c r="G21" s="7">
        <v>0.16225056767480722</v>
      </c>
      <c r="H21" s="7">
        <v>7.1322983621996766E-2</v>
      </c>
      <c r="I21" s="7">
        <v>0.16225056767480722</v>
      </c>
    </row>
    <row r="22" spans="1:9" ht="17" thickBot="1">
      <c r="A22" s="8" t="s">
        <v>209</v>
      </c>
      <c r="B22" s="8">
        <v>0.99455336681158524</v>
      </c>
      <c r="C22" s="8">
        <v>4.4071083206494104E-2</v>
      </c>
      <c r="D22" s="8">
        <v>22.567027956894705</v>
      </c>
      <c r="E22" s="8">
        <v>7.2873071932695356E-44</v>
      </c>
      <c r="F22" s="8">
        <v>0.90724889041606716</v>
      </c>
      <c r="G22" s="8">
        <v>1.0818578432071033</v>
      </c>
      <c r="H22" s="8">
        <v>0.90724889041606716</v>
      </c>
      <c r="I22" s="8">
        <v>1.0818578432071033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863C-7E7B-6845-9E0E-CD9BD95D4C30}">
  <dimension ref="A1:H121"/>
  <sheetViews>
    <sheetView workbookViewId="0">
      <selection activeCell="M6" sqref="M6"/>
    </sheetView>
  </sheetViews>
  <sheetFormatPr baseColWidth="10" defaultRowHeight="16"/>
  <cols>
    <col min="6" max="6" width="11.33203125" bestFit="1" customWidth="1"/>
  </cols>
  <sheetData>
    <row r="1" spans="1:8">
      <c r="A1" t="s">
        <v>0</v>
      </c>
      <c r="B1" t="s">
        <v>167</v>
      </c>
      <c r="C1" s="1" t="s">
        <v>169</v>
      </c>
      <c r="D1" s="1" t="s">
        <v>170</v>
      </c>
      <c r="E1" s="1" t="s">
        <v>24</v>
      </c>
      <c r="F1" s="1" t="s">
        <v>207</v>
      </c>
      <c r="G1" s="1" t="s">
        <v>209</v>
      </c>
      <c r="H1" s="1" t="s">
        <v>206</v>
      </c>
    </row>
    <row r="2" spans="1:8">
      <c r="A2">
        <v>1</v>
      </c>
      <c r="B2" t="s">
        <v>104</v>
      </c>
      <c r="C2">
        <f>Diffs!I2-Diffs!I3</f>
        <v>7</v>
      </c>
      <c r="D2">
        <f>Diffs!J2-Diffs!J3</f>
        <v>-5</v>
      </c>
      <c r="E2">
        <f>Diffs!K2-Diffs!K3</f>
        <v>-2</v>
      </c>
      <c r="F2" s="6">
        <v>22.472222222222221</v>
      </c>
      <c r="G2" s="6">
        <v>-4.5168067226890685</v>
      </c>
      <c r="H2">
        <v>-9</v>
      </c>
    </row>
    <row r="3" spans="1:8">
      <c r="A3">
        <v>1</v>
      </c>
      <c r="B3" t="s">
        <v>23</v>
      </c>
      <c r="C3">
        <f>Diffs!I3-Diffs!I2</f>
        <v>-7</v>
      </c>
      <c r="D3">
        <f>Diffs!J3-Diffs!J2</f>
        <v>5</v>
      </c>
      <c r="E3">
        <f>Diffs!K3-Diffs!K2</f>
        <v>2</v>
      </c>
      <c r="F3" s="6">
        <v>-22.472222222222221</v>
      </c>
      <c r="G3" s="6">
        <v>4.5168067226890685</v>
      </c>
      <c r="H3">
        <v>9</v>
      </c>
    </row>
    <row r="4" spans="1:8">
      <c r="A4">
        <v>2</v>
      </c>
      <c r="B4" t="s">
        <v>64</v>
      </c>
      <c r="C4">
        <f>Diffs!I4-Diffs!I5</f>
        <v>5</v>
      </c>
      <c r="D4">
        <f>Diffs!J4-Diffs!J5</f>
        <v>2</v>
      </c>
      <c r="E4">
        <f>Diffs!K4-Diffs!K5</f>
        <v>-31</v>
      </c>
      <c r="F4" s="6">
        <v>18.035714285714285</v>
      </c>
      <c r="G4" s="6">
        <v>9.4542772861356923</v>
      </c>
      <c r="H4">
        <v>18</v>
      </c>
    </row>
    <row r="5" spans="1:8">
      <c r="A5">
        <v>2</v>
      </c>
      <c r="B5" t="s">
        <v>47</v>
      </c>
      <c r="C5">
        <f t="shared" ref="C5:E5" si="0">-1*C4</f>
        <v>-5</v>
      </c>
      <c r="D5">
        <f t="shared" si="0"/>
        <v>-2</v>
      </c>
      <c r="E5">
        <f t="shared" si="0"/>
        <v>31</v>
      </c>
      <c r="F5" s="6">
        <v>-18.035714285714285</v>
      </c>
      <c r="G5" s="6">
        <v>-9.4542772861356923</v>
      </c>
      <c r="H5">
        <v>-18</v>
      </c>
    </row>
    <row r="6" spans="1:8">
      <c r="A6">
        <v>3</v>
      </c>
      <c r="B6" t="s">
        <v>88</v>
      </c>
      <c r="C6">
        <f>Diffs!I6-Diffs!I7</f>
        <v>1</v>
      </c>
      <c r="D6">
        <f>Diffs!J6-Diffs!J7</f>
        <v>-1</v>
      </c>
      <c r="E6">
        <f>Diffs!K6-Diffs!K7</f>
        <v>3</v>
      </c>
      <c r="F6" s="6">
        <v>4.3571428571428577</v>
      </c>
      <c r="G6" s="6">
        <v>9.9705014749262659</v>
      </c>
      <c r="H6">
        <v>18</v>
      </c>
    </row>
    <row r="7" spans="1:8">
      <c r="A7">
        <v>3</v>
      </c>
      <c r="B7" t="s">
        <v>145</v>
      </c>
      <c r="C7">
        <f>Diffs!I7-Diffs!I6</f>
        <v>-1</v>
      </c>
      <c r="D7">
        <f>Diffs!J7-Diffs!J6</f>
        <v>1</v>
      </c>
      <c r="E7">
        <f>Diffs!K7-Diffs!K6</f>
        <v>-3</v>
      </c>
      <c r="F7" s="6">
        <v>-4.3571428571428577</v>
      </c>
      <c r="G7" s="6">
        <v>-9.9705014749262659</v>
      </c>
      <c r="H7">
        <v>-18</v>
      </c>
    </row>
    <row r="8" spans="1:8">
      <c r="A8">
        <v>4</v>
      </c>
      <c r="B8" t="s">
        <v>165</v>
      </c>
      <c r="C8">
        <f>Diffs!I8-Diffs!I9</f>
        <v>5</v>
      </c>
      <c r="D8">
        <f>Diffs!J8-Diffs!J9</f>
        <v>2</v>
      </c>
      <c r="E8">
        <f>Diffs!K8-Diffs!K9</f>
        <v>-30</v>
      </c>
      <c r="F8" s="6">
        <v>113.11111111111111</v>
      </c>
      <c r="G8" s="6">
        <v>29.517543859649109</v>
      </c>
      <c r="H8">
        <v>43</v>
      </c>
    </row>
    <row r="9" spans="1:8">
      <c r="A9">
        <v>4</v>
      </c>
      <c r="B9" t="s">
        <v>124</v>
      </c>
      <c r="C9">
        <f>Diffs!I9-Diffs!I8</f>
        <v>-5</v>
      </c>
      <c r="D9">
        <f>Diffs!J9-Diffs!J8</f>
        <v>-2</v>
      </c>
      <c r="E9">
        <f>Diffs!K9-Diffs!K8</f>
        <v>30</v>
      </c>
      <c r="F9" s="6">
        <v>-113.11111111111111</v>
      </c>
      <c r="G9" s="6">
        <v>-29.517543859649109</v>
      </c>
      <c r="H9">
        <v>-43</v>
      </c>
    </row>
    <row r="10" spans="1:8">
      <c r="A10">
        <v>5</v>
      </c>
      <c r="B10" t="s">
        <v>23</v>
      </c>
      <c r="C10">
        <f>Diffs!I10-Diffs!I11</f>
        <v>-2</v>
      </c>
      <c r="D10">
        <f>Diffs!J10-Diffs!J11</f>
        <v>-3</v>
      </c>
      <c r="E10">
        <f>Diffs!K10-Diffs!K11</f>
        <v>29</v>
      </c>
      <c r="F10" s="6">
        <v>7.3333333333333357</v>
      </c>
      <c r="G10" s="6">
        <v>3.9355742296918663</v>
      </c>
      <c r="H10">
        <v>6</v>
      </c>
    </row>
    <row r="11" spans="1:8">
      <c r="A11">
        <v>5</v>
      </c>
      <c r="B11" t="s">
        <v>88</v>
      </c>
      <c r="C11">
        <f>Diffs!I11-Diffs!I10</f>
        <v>2</v>
      </c>
      <c r="D11">
        <f>Diffs!J11-Diffs!J10</f>
        <v>3</v>
      </c>
      <c r="E11">
        <f>Diffs!K11-Diffs!K10</f>
        <v>-29</v>
      </c>
      <c r="F11" s="6">
        <v>-7.3333333333333357</v>
      </c>
      <c r="G11" s="6">
        <v>-3.9355742296918663</v>
      </c>
      <c r="H11">
        <v>-6</v>
      </c>
    </row>
    <row r="12" spans="1:8">
      <c r="A12">
        <v>6</v>
      </c>
      <c r="B12" t="s">
        <v>124</v>
      </c>
      <c r="C12">
        <f>Diffs!I12-Diffs!I13</f>
        <v>4</v>
      </c>
      <c r="D12">
        <f>Diffs!J12-Diffs!J13</f>
        <v>4</v>
      </c>
      <c r="E12">
        <f>Diffs!K12-Diffs!K13</f>
        <v>53</v>
      </c>
      <c r="F12" s="6">
        <v>15.600000000000001</v>
      </c>
      <c r="G12" s="6">
        <v>-23.676012461059202</v>
      </c>
      <c r="H12">
        <v>-24</v>
      </c>
    </row>
    <row r="13" spans="1:8">
      <c r="A13">
        <v>6</v>
      </c>
      <c r="B13" t="s">
        <v>47</v>
      </c>
      <c r="C13">
        <f>Diffs!I13-Diffs!I12</f>
        <v>-4</v>
      </c>
      <c r="D13">
        <f>Diffs!J13-Diffs!J12</f>
        <v>-4</v>
      </c>
      <c r="E13">
        <f>Diffs!K13-Diffs!K12</f>
        <v>-53</v>
      </c>
      <c r="F13" s="6">
        <v>-15.600000000000001</v>
      </c>
      <c r="G13" s="6">
        <v>23.676012461059202</v>
      </c>
      <c r="H13">
        <v>24</v>
      </c>
    </row>
    <row r="14" spans="1:8">
      <c r="A14">
        <v>7</v>
      </c>
      <c r="B14" t="s">
        <v>165</v>
      </c>
      <c r="C14">
        <f>Diffs!I14-Diffs!I15</f>
        <v>3</v>
      </c>
      <c r="D14">
        <f>Diffs!J14-Diffs!J15</f>
        <v>-5</v>
      </c>
      <c r="E14">
        <f>Diffs!K14-Diffs!K15</f>
        <v>22</v>
      </c>
      <c r="F14" s="6">
        <v>-1.5972222222222214</v>
      </c>
      <c r="G14" s="6">
        <v>3.3333333333333144</v>
      </c>
      <c r="H14">
        <v>4</v>
      </c>
    </row>
    <row r="15" spans="1:8">
      <c r="A15">
        <v>7</v>
      </c>
      <c r="B15" t="s">
        <v>104</v>
      </c>
      <c r="C15">
        <f>Diffs!I15-Diffs!I14</f>
        <v>-3</v>
      </c>
      <c r="D15">
        <f>Diffs!J15-Diffs!J14</f>
        <v>5</v>
      </c>
      <c r="E15">
        <f>Diffs!K15-Diffs!K14</f>
        <v>-22</v>
      </c>
      <c r="F15" s="6">
        <v>1.5972222222222214</v>
      </c>
      <c r="G15" s="6">
        <v>-3.3333333333333144</v>
      </c>
      <c r="H15">
        <v>-4</v>
      </c>
    </row>
    <row r="16" spans="1:8">
      <c r="A16">
        <v>8</v>
      </c>
      <c r="B16" t="s">
        <v>145</v>
      </c>
      <c r="C16">
        <f>Diffs!I16-Diffs!I17</f>
        <v>4</v>
      </c>
      <c r="D16">
        <f>Diffs!J16-Diffs!J17</f>
        <v>-1</v>
      </c>
      <c r="E16">
        <f>Diffs!K16-Diffs!K17</f>
        <v>-6</v>
      </c>
      <c r="F16" s="6">
        <v>11</v>
      </c>
      <c r="G16" s="6">
        <v>2.2767462422634992</v>
      </c>
      <c r="H16">
        <v>11</v>
      </c>
    </row>
    <row r="17" spans="1:8">
      <c r="A17">
        <v>8</v>
      </c>
      <c r="B17" t="s">
        <v>64</v>
      </c>
      <c r="C17">
        <f>Diffs!I17-Diffs!I16</f>
        <v>-4</v>
      </c>
      <c r="D17">
        <f>Diffs!J17-Diffs!J16</f>
        <v>1</v>
      </c>
      <c r="E17">
        <f>Diffs!K17-Diffs!K16</f>
        <v>6</v>
      </c>
      <c r="F17" s="6">
        <v>-11</v>
      </c>
      <c r="G17" s="6">
        <v>-2.2767462422634992</v>
      </c>
      <c r="H17">
        <v>-11</v>
      </c>
    </row>
    <row r="18" spans="1:8">
      <c r="A18">
        <v>9</v>
      </c>
      <c r="B18" t="s">
        <v>104</v>
      </c>
      <c r="C18">
        <f>Diffs!I18-Diffs!I19</f>
        <v>1</v>
      </c>
      <c r="D18">
        <f>Diffs!J18-Diffs!J19</f>
        <v>-3</v>
      </c>
      <c r="E18">
        <f>Diffs!K18-Diffs!K19</f>
        <v>13</v>
      </c>
      <c r="F18" s="6">
        <v>-37.285714285714285</v>
      </c>
      <c r="G18" s="6">
        <v>-0.83333333333334281</v>
      </c>
      <c r="H18">
        <v>-1</v>
      </c>
    </row>
    <row r="19" spans="1:8">
      <c r="A19">
        <v>9</v>
      </c>
      <c r="B19" t="s">
        <v>47</v>
      </c>
      <c r="C19">
        <f>Diffs!I19-Diffs!I18</f>
        <v>-1</v>
      </c>
      <c r="D19">
        <f>Diffs!J19-Diffs!J18</f>
        <v>3</v>
      </c>
      <c r="E19">
        <f>Diffs!K19-Diffs!K18</f>
        <v>-13</v>
      </c>
      <c r="F19" s="6">
        <v>37.285714285714285</v>
      </c>
      <c r="G19" s="6">
        <v>0.83333333333334281</v>
      </c>
      <c r="H19">
        <v>1</v>
      </c>
    </row>
    <row r="20" spans="1:8">
      <c r="A20">
        <v>10</v>
      </c>
      <c r="B20" t="s">
        <v>88</v>
      </c>
      <c r="C20">
        <f>Diffs!I20-Diffs!I21</f>
        <v>-2</v>
      </c>
      <c r="D20">
        <f>Diffs!J20-Diffs!J21</f>
        <v>1</v>
      </c>
      <c r="E20">
        <f>Diffs!K20-Diffs!K21</f>
        <v>1</v>
      </c>
      <c r="F20" s="6">
        <v>-10.55</v>
      </c>
      <c r="G20" s="6">
        <v>-6.929824561403521</v>
      </c>
      <c r="H20">
        <v>-13</v>
      </c>
    </row>
    <row r="21" spans="1:8">
      <c r="A21">
        <v>10</v>
      </c>
      <c r="B21" t="s">
        <v>165</v>
      </c>
      <c r="C21">
        <f>Diffs!I21-Diffs!I20</f>
        <v>2</v>
      </c>
      <c r="D21">
        <f>Diffs!J21-Diffs!J20</f>
        <v>-1</v>
      </c>
      <c r="E21">
        <f>Diffs!K21-Diffs!K20</f>
        <v>-1</v>
      </c>
      <c r="F21" s="6">
        <v>10.55</v>
      </c>
      <c r="G21" s="6">
        <v>6.929824561403521</v>
      </c>
      <c r="H21">
        <v>13</v>
      </c>
    </row>
    <row r="22" spans="1:8">
      <c r="A22">
        <v>11</v>
      </c>
      <c r="B22" t="s">
        <v>145</v>
      </c>
      <c r="C22">
        <f>Diffs!I22-Diffs!I23</f>
        <v>6</v>
      </c>
      <c r="D22">
        <f>Diffs!J22-Diffs!J23</f>
        <v>-7</v>
      </c>
      <c r="E22">
        <f>Diffs!K22-Diffs!K23</f>
        <v>-1</v>
      </c>
      <c r="F22" s="6">
        <v>-21.25</v>
      </c>
      <c r="G22" s="6">
        <v>-15.833333333333343</v>
      </c>
      <c r="H22">
        <v>-19</v>
      </c>
    </row>
    <row r="23" spans="1:8">
      <c r="A23">
        <v>11</v>
      </c>
      <c r="B23" t="s">
        <v>124</v>
      </c>
      <c r="C23">
        <f>Diffs!I23-Diffs!I22</f>
        <v>-6</v>
      </c>
      <c r="D23">
        <f>Diffs!J23-Diffs!J22</f>
        <v>7</v>
      </c>
      <c r="E23">
        <f>Diffs!K23-Diffs!K22</f>
        <v>1</v>
      </c>
      <c r="F23" s="6">
        <v>21.25</v>
      </c>
      <c r="G23" s="6">
        <v>15.833333333333343</v>
      </c>
      <c r="H23">
        <v>19</v>
      </c>
    </row>
    <row r="24" spans="1:8">
      <c r="A24">
        <v>12</v>
      </c>
      <c r="B24" t="s">
        <v>64</v>
      </c>
      <c r="C24">
        <f>Diffs!I24-Diffs!I25</f>
        <v>4</v>
      </c>
      <c r="D24">
        <f>Diffs!J24-Diffs!J25</f>
        <v>1</v>
      </c>
      <c r="E24">
        <f>Diffs!K24-Diffs!K25</f>
        <v>-18</v>
      </c>
      <c r="F24" s="6">
        <v>-10.457142857142859</v>
      </c>
      <c r="G24" s="6">
        <v>3.3333333333333144</v>
      </c>
      <c r="H24">
        <v>4</v>
      </c>
    </row>
    <row r="25" spans="1:8">
      <c r="A25">
        <v>12</v>
      </c>
      <c r="B25" t="s">
        <v>23</v>
      </c>
      <c r="C25">
        <f>Diffs!I25-Diffs!I24</f>
        <v>-4</v>
      </c>
      <c r="D25">
        <f>Diffs!J25-Diffs!J24</f>
        <v>-1</v>
      </c>
      <c r="E25">
        <f>Diffs!K25-Diffs!K24</f>
        <v>18</v>
      </c>
      <c r="F25" s="6">
        <v>10.457142857142859</v>
      </c>
      <c r="G25" s="6">
        <v>-3.3333333333333144</v>
      </c>
      <c r="H25">
        <v>-4</v>
      </c>
    </row>
    <row r="26" spans="1:8">
      <c r="A26">
        <v>13</v>
      </c>
      <c r="B26" t="s">
        <v>88</v>
      </c>
      <c r="C26">
        <f>Diffs!I26-Diffs!I27</f>
        <v>1</v>
      </c>
      <c r="D26">
        <f>Diffs!J26-Diffs!J27</f>
        <v>10</v>
      </c>
      <c r="E26">
        <f>Diffs!K26-Diffs!K27</f>
        <v>7</v>
      </c>
      <c r="F26" s="6">
        <v>9.3222222222222211</v>
      </c>
      <c r="G26" s="6">
        <v>16.666666666666686</v>
      </c>
      <c r="H26">
        <v>71</v>
      </c>
    </row>
    <row r="27" spans="1:8">
      <c r="A27">
        <v>13</v>
      </c>
      <c r="B27" t="s">
        <v>47</v>
      </c>
      <c r="C27">
        <f>Diffs!I27-Diffs!I26</f>
        <v>-1</v>
      </c>
      <c r="D27">
        <f>Diffs!J27-Diffs!J26</f>
        <v>-10</v>
      </c>
      <c r="E27">
        <f>Diffs!K27-Diffs!K26</f>
        <v>-7</v>
      </c>
      <c r="F27" s="6">
        <v>-9.3222222222222211</v>
      </c>
      <c r="G27" s="6">
        <v>-16.666666666666686</v>
      </c>
      <c r="H27">
        <v>-71</v>
      </c>
    </row>
    <row r="28" spans="1:8">
      <c r="A28">
        <v>14</v>
      </c>
      <c r="B28" t="s">
        <v>104</v>
      </c>
      <c r="C28">
        <f>Diffs!I28-Diffs!I29</f>
        <v>6</v>
      </c>
      <c r="D28">
        <f>Diffs!J28-Diffs!J29</f>
        <v>6</v>
      </c>
      <c r="E28">
        <f>Diffs!K28-Diffs!K29</f>
        <v>-14</v>
      </c>
      <c r="F28" s="6">
        <v>14.625</v>
      </c>
      <c r="G28" s="6">
        <v>38.333333333333343</v>
      </c>
      <c r="H28">
        <v>46</v>
      </c>
    </row>
    <row r="29" spans="1:8">
      <c r="A29">
        <v>14</v>
      </c>
      <c r="B29" t="s">
        <v>145</v>
      </c>
      <c r="C29">
        <f>Diffs!I29-Diffs!I28</f>
        <v>-6</v>
      </c>
      <c r="D29">
        <f>Diffs!J29-Diffs!J28</f>
        <v>-6</v>
      </c>
      <c r="E29">
        <f>Diffs!K29-Diffs!K28</f>
        <v>14</v>
      </c>
      <c r="F29" s="6">
        <v>-14.625</v>
      </c>
      <c r="G29" s="6">
        <v>-38.333333333333343</v>
      </c>
      <c r="H29">
        <v>-46</v>
      </c>
    </row>
    <row r="30" spans="1:8">
      <c r="A30">
        <v>15</v>
      </c>
      <c r="B30" t="s">
        <v>124</v>
      </c>
      <c r="C30">
        <f>Diffs!I30-Diffs!I31</f>
        <v>0</v>
      </c>
      <c r="D30">
        <f>Diffs!J30-Diffs!J31</f>
        <v>-2</v>
      </c>
      <c r="E30">
        <f>Diffs!K30-Diffs!K31</f>
        <v>9</v>
      </c>
      <c r="F30" s="6">
        <v>-34.333333333333336</v>
      </c>
      <c r="G30" s="6">
        <v>-10.914454277286154</v>
      </c>
      <c r="H30">
        <v>-19</v>
      </c>
    </row>
    <row r="31" spans="1:8">
      <c r="A31">
        <v>15</v>
      </c>
      <c r="B31" t="s">
        <v>88</v>
      </c>
      <c r="C31">
        <f>Diffs!I31-Diffs!I30</f>
        <v>0</v>
      </c>
      <c r="D31">
        <f>Diffs!J31-Diffs!J30</f>
        <v>2</v>
      </c>
      <c r="E31">
        <f>Diffs!K31-Diffs!K30</f>
        <v>-9</v>
      </c>
      <c r="F31" s="6">
        <v>34.333333333333336</v>
      </c>
      <c r="G31" s="6">
        <v>10.914454277286154</v>
      </c>
      <c r="H31">
        <v>19</v>
      </c>
    </row>
    <row r="32" spans="1:8">
      <c r="A32">
        <v>16</v>
      </c>
      <c r="B32" t="s">
        <v>64</v>
      </c>
      <c r="C32">
        <f>Diffs!I32-Diffs!I33</f>
        <v>-1</v>
      </c>
      <c r="D32">
        <f>Diffs!J32-Diffs!J33</f>
        <v>9</v>
      </c>
      <c r="E32">
        <f>Diffs!K32-Diffs!K33</f>
        <v>-35</v>
      </c>
      <c r="F32" s="6">
        <v>19.833333333333329</v>
      </c>
      <c r="G32" s="6">
        <v>12.5</v>
      </c>
      <c r="H32">
        <v>15</v>
      </c>
    </row>
    <row r="33" spans="1:8">
      <c r="A33">
        <v>16</v>
      </c>
      <c r="B33" t="s">
        <v>165</v>
      </c>
      <c r="C33">
        <f>Diffs!I33-Diffs!I32</f>
        <v>1</v>
      </c>
      <c r="D33">
        <f>Diffs!J33-Diffs!J32</f>
        <v>-9</v>
      </c>
      <c r="E33">
        <f>Diffs!K33-Diffs!K32</f>
        <v>35</v>
      </c>
      <c r="F33" s="6">
        <v>-19.833333333333329</v>
      </c>
      <c r="G33" s="6">
        <v>-12.5</v>
      </c>
      <c r="H33">
        <v>-15</v>
      </c>
    </row>
    <row r="34" spans="1:8">
      <c r="A34">
        <v>17</v>
      </c>
      <c r="B34" t="s">
        <v>23</v>
      </c>
      <c r="C34">
        <f>Diffs!I34-Diffs!I35</f>
        <v>15</v>
      </c>
      <c r="D34">
        <f>Diffs!J34-Diffs!J35</f>
        <v>3</v>
      </c>
      <c r="E34">
        <f>Diffs!K34-Diffs!K35</f>
        <v>-14</v>
      </c>
      <c r="F34" s="6">
        <v>26.799999999999997</v>
      </c>
      <c r="G34" s="6">
        <v>43.873873873873876</v>
      </c>
      <c r="H34">
        <v>64</v>
      </c>
    </row>
    <row r="35" spans="1:8">
      <c r="A35">
        <v>17</v>
      </c>
      <c r="B35" t="s">
        <v>124</v>
      </c>
      <c r="C35">
        <f>Diffs!I35-Diffs!I34</f>
        <v>-15</v>
      </c>
      <c r="D35">
        <f>Diffs!J35-Diffs!J34</f>
        <v>-3</v>
      </c>
      <c r="E35">
        <f>Diffs!K35-Diffs!K34</f>
        <v>14</v>
      </c>
      <c r="F35" s="6">
        <v>-26.799999999999997</v>
      </c>
      <c r="G35" s="6">
        <v>-43.873873873873876</v>
      </c>
      <c r="H35">
        <v>-64</v>
      </c>
    </row>
    <row r="36" spans="1:8">
      <c r="A36">
        <v>18</v>
      </c>
      <c r="B36" t="s">
        <v>88</v>
      </c>
      <c r="C36">
        <f>Diffs!I36-Diffs!I37</f>
        <v>7</v>
      </c>
      <c r="D36">
        <f>Diffs!J36-Diffs!J37</f>
        <v>-3</v>
      </c>
      <c r="E36">
        <f>Diffs!K36-Diffs!K37</f>
        <v>55</v>
      </c>
      <c r="F36" s="6">
        <v>-98.714285714285722</v>
      </c>
      <c r="G36" s="6">
        <v>-28.893034825870672</v>
      </c>
      <c r="H36">
        <v>-46</v>
      </c>
    </row>
    <row r="37" spans="1:8">
      <c r="A37">
        <v>18</v>
      </c>
      <c r="B37" t="s">
        <v>64</v>
      </c>
      <c r="C37">
        <f>Diffs!I37-Diffs!I36</f>
        <v>-7</v>
      </c>
      <c r="D37">
        <f>Diffs!J37-Diffs!J36</f>
        <v>3</v>
      </c>
      <c r="E37">
        <f>Diffs!K37-Diffs!K36</f>
        <v>-55</v>
      </c>
      <c r="F37" s="6">
        <v>98.714285714285722</v>
      </c>
      <c r="G37" s="6">
        <v>28.893034825870672</v>
      </c>
      <c r="H37">
        <v>46</v>
      </c>
    </row>
    <row r="38" spans="1:8">
      <c r="A38">
        <v>19</v>
      </c>
      <c r="B38" t="s">
        <v>145</v>
      </c>
      <c r="C38">
        <f>Diffs!I38-Diffs!I39</f>
        <v>1</v>
      </c>
      <c r="D38">
        <f>Diffs!J38-Diffs!J39</f>
        <v>-1</v>
      </c>
      <c r="E38">
        <f>Diffs!K38-Diffs!K39</f>
        <v>4</v>
      </c>
      <c r="F38" s="6">
        <v>9.2000000000000028</v>
      </c>
      <c r="G38" s="6">
        <v>17.962962962962962</v>
      </c>
      <c r="H38">
        <v>31</v>
      </c>
    </row>
    <row r="39" spans="1:8">
      <c r="A39">
        <v>19</v>
      </c>
      <c r="B39" t="s">
        <v>47</v>
      </c>
      <c r="C39">
        <f>Diffs!I39-Diffs!I38</f>
        <v>-1</v>
      </c>
      <c r="D39">
        <f>Diffs!J39-Diffs!J38</f>
        <v>1</v>
      </c>
      <c r="E39">
        <f>Diffs!K39-Diffs!K38</f>
        <v>-4</v>
      </c>
      <c r="F39" s="6">
        <v>-9.2000000000000028</v>
      </c>
      <c r="G39" s="6">
        <v>-17.962962962962962</v>
      </c>
      <c r="H39">
        <v>-31</v>
      </c>
    </row>
    <row r="40" spans="1:8">
      <c r="A40">
        <v>20</v>
      </c>
      <c r="B40" t="s">
        <v>165</v>
      </c>
      <c r="C40">
        <f>Diffs!I40-Diffs!I41</f>
        <v>-8</v>
      </c>
      <c r="D40">
        <f>Diffs!J40-Diffs!J41</f>
        <v>4</v>
      </c>
      <c r="E40">
        <f>Diffs!K40-Diffs!K41</f>
        <v>4</v>
      </c>
      <c r="F40" s="6">
        <v>-30.999999999999996</v>
      </c>
      <c r="G40" s="6">
        <v>-3.3333333333333144</v>
      </c>
      <c r="H40">
        <v>-4</v>
      </c>
    </row>
    <row r="41" spans="1:8">
      <c r="A41">
        <v>20</v>
      </c>
      <c r="B41" t="s">
        <v>23</v>
      </c>
      <c r="C41">
        <f>Diffs!I41-Diffs!I40</f>
        <v>8</v>
      </c>
      <c r="D41">
        <f>Diffs!J41-Diffs!J40</f>
        <v>-4</v>
      </c>
      <c r="E41">
        <f>Diffs!K41-Diffs!K40</f>
        <v>-4</v>
      </c>
      <c r="F41" s="6">
        <v>30.999999999999996</v>
      </c>
      <c r="G41" s="6">
        <v>3.3333333333333144</v>
      </c>
      <c r="H41">
        <v>4</v>
      </c>
    </row>
    <row r="42" spans="1:8">
      <c r="A42">
        <v>21</v>
      </c>
      <c r="B42" t="s">
        <v>124</v>
      </c>
      <c r="C42">
        <f>Diffs!I42-Diffs!I43</f>
        <v>1</v>
      </c>
      <c r="D42">
        <f>Diffs!J42-Diffs!J43</f>
        <v>-4</v>
      </c>
      <c r="E42">
        <f>Diffs!K42-Diffs!K43</f>
        <v>21</v>
      </c>
      <c r="F42" s="6">
        <v>0.14285714285714235</v>
      </c>
      <c r="G42" s="6">
        <v>3.2062146892655505</v>
      </c>
      <c r="H42">
        <v>6</v>
      </c>
    </row>
    <row r="43" spans="1:8">
      <c r="A43">
        <v>21</v>
      </c>
      <c r="B43" t="s">
        <v>104</v>
      </c>
      <c r="C43">
        <f>Diffs!I43-Diffs!I42</f>
        <v>-1</v>
      </c>
      <c r="D43">
        <f>Diffs!J43-Diffs!J42</f>
        <v>4</v>
      </c>
      <c r="E43">
        <f>Diffs!K43-Diffs!K42</f>
        <v>-21</v>
      </c>
      <c r="F43" s="6">
        <v>-0.14285714285714235</v>
      </c>
      <c r="G43" s="6">
        <v>-3.2062146892655505</v>
      </c>
      <c r="H43">
        <v>-6</v>
      </c>
    </row>
    <row r="44" spans="1:8">
      <c r="A44">
        <v>22</v>
      </c>
      <c r="B44" t="s">
        <v>47</v>
      </c>
      <c r="C44">
        <f>Diffs!I44-Diffs!I45</f>
        <v>-1</v>
      </c>
      <c r="D44">
        <f>Diffs!J44-Diffs!J45</f>
        <v>1</v>
      </c>
      <c r="E44">
        <f>Diffs!K44-Diffs!K45</f>
        <v>-6</v>
      </c>
      <c r="F44" s="6">
        <v>-0.5</v>
      </c>
      <c r="G44" s="6">
        <v>-3.3333333333333286</v>
      </c>
      <c r="H44">
        <v>-4</v>
      </c>
    </row>
    <row r="45" spans="1:8">
      <c r="A45">
        <v>22</v>
      </c>
      <c r="B45" t="s">
        <v>64</v>
      </c>
      <c r="C45">
        <f>Diffs!I45-Diffs!I44</f>
        <v>1</v>
      </c>
      <c r="D45">
        <f>Diffs!J45-Diffs!J44</f>
        <v>-1</v>
      </c>
      <c r="E45">
        <f>Diffs!K45-Diffs!K44</f>
        <v>6</v>
      </c>
      <c r="F45" s="6">
        <v>0.5</v>
      </c>
      <c r="G45" s="6">
        <v>3.3333333333333286</v>
      </c>
      <c r="H45">
        <v>4</v>
      </c>
    </row>
    <row r="46" spans="1:8">
      <c r="A46">
        <v>23</v>
      </c>
      <c r="B46" t="s">
        <v>104</v>
      </c>
      <c r="C46">
        <f>Diffs!I46-Diffs!I47</f>
        <v>-3</v>
      </c>
      <c r="D46">
        <f>Diffs!J46-Diffs!J47</f>
        <v>0</v>
      </c>
      <c r="E46">
        <f>Diffs!K46-Diffs!K47</f>
        <v>-19</v>
      </c>
      <c r="F46" s="6">
        <v>-3.1000000000000014</v>
      </c>
      <c r="G46" s="6">
        <v>-28.365992414664987</v>
      </c>
      <c r="H46">
        <v>-31</v>
      </c>
    </row>
    <row r="47" spans="1:8">
      <c r="A47">
        <v>23</v>
      </c>
      <c r="B47" t="s">
        <v>165</v>
      </c>
      <c r="C47">
        <f>Diffs!I47-Diffs!I46</f>
        <v>3</v>
      </c>
      <c r="D47">
        <f>Diffs!J47-Diffs!J46</f>
        <v>0</v>
      </c>
      <c r="E47">
        <f>Diffs!K47-Diffs!K46</f>
        <v>19</v>
      </c>
      <c r="F47" s="6">
        <v>3.1000000000000014</v>
      </c>
      <c r="G47" s="6">
        <v>28.365992414664987</v>
      </c>
      <c r="H47">
        <v>31</v>
      </c>
    </row>
    <row r="48" spans="1:8">
      <c r="A48">
        <v>24</v>
      </c>
      <c r="B48" t="s">
        <v>145</v>
      </c>
      <c r="C48">
        <f>Diffs!I48-Diffs!I49</f>
        <v>0</v>
      </c>
      <c r="D48">
        <f>Diffs!J48-Diffs!J49</f>
        <v>-1</v>
      </c>
      <c r="E48">
        <f>Diffs!K48-Diffs!K49</f>
        <v>4</v>
      </c>
      <c r="F48" s="6">
        <v>-15.774999999999999</v>
      </c>
      <c r="G48" s="6">
        <v>-4.5903954802259932</v>
      </c>
      <c r="H48">
        <v>-8</v>
      </c>
    </row>
    <row r="49" spans="1:8">
      <c r="A49">
        <v>24</v>
      </c>
      <c r="B49" t="s">
        <v>23</v>
      </c>
      <c r="C49">
        <f>Diffs!I49-Diffs!I48</f>
        <v>0</v>
      </c>
      <c r="D49">
        <f>Diffs!J49-Diffs!J48</f>
        <v>1</v>
      </c>
      <c r="E49">
        <f>Diffs!K49-Diffs!K48</f>
        <v>-4</v>
      </c>
      <c r="F49" s="6">
        <v>15.774999999999999</v>
      </c>
      <c r="G49" s="6">
        <v>4.5903954802259932</v>
      </c>
      <c r="H49">
        <v>8</v>
      </c>
    </row>
    <row r="50" spans="1:8">
      <c r="A50">
        <v>25</v>
      </c>
      <c r="B50" t="s">
        <v>165</v>
      </c>
      <c r="C50">
        <f>Diffs!I50-Diffs!I51</f>
        <v>2</v>
      </c>
      <c r="D50">
        <f>Diffs!J50-Diffs!J51</f>
        <v>-2</v>
      </c>
      <c r="E50">
        <f>Diffs!K50-Diffs!K51</f>
        <v>17</v>
      </c>
      <c r="F50" s="6">
        <v>10.1</v>
      </c>
      <c r="G50" s="6">
        <v>7.4137931034482847</v>
      </c>
      <c r="H50">
        <v>13</v>
      </c>
    </row>
    <row r="51" spans="1:8">
      <c r="A51">
        <v>25</v>
      </c>
      <c r="B51" t="s">
        <v>64</v>
      </c>
      <c r="C51">
        <f>Diffs!I51-Diffs!I50</f>
        <v>-2</v>
      </c>
      <c r="D51">
        <f>Diffs!J51-Diffs!J50</f>
        <v>2</v>
      </c>
      <c r="E51">
        <f>Diffs!K51-Diffs!K50</f>
        <v>-17</v>
      </c>
      <c r="F51" s="6">
        <v>-10.1</v>
      </c>
      <c r="G51" s="6">
        <v>-7.4137931034482847</v>
      </c>
      <c r="H51">
        <v>-13</v>
      </c>
    </row>
    <row r="52" spans="1:8">
      <c r="A52">
        <v>26</v>
      </c>
      <c r="B52" t="s">
        <v>47</v>
      </c>
      <c r="C52">
        <f>Diffs!I52-Diffs!I53</f>
        <v>3</v>
      </c>
      <c r="D52">
        <f>Diffs!J52-Diffs!J53</f>
        <v>7</v>
      </c>
      <c r="E52">
        <f>Diffs!K52-Diffs!K53</f>
        <v>1</v>
      </c>
      <c r="F52" s="6">
        <v>36.527777777777779</v>
      </c>
      <c r="G52" s="6">
        <v>45.833333333333343</v>
      </c>
      <c r="H52">
        <v>55</v>
      </c>
    </row>
    <row r="53" spans="1:8">
      <c r="A53">
        <v>26</v>
      </c>
      <c r="B53" t="s">
        <v>88</v>
      </c>
      <c r="C53">
        <f>Diffs!I53-Diffs!I52</f>
        <v>-3</v>
      </c>
      <c r="D53">
        <f>Diffs!J53-Diffs!J52</f>
        <v>-7</v>
      </c>
      <c r="E53">
        <f>Diffs!K53-Diffs!K52</f>
        <v>-1</v>
      </c>
      <c r="F53" s="6">
        <v>-36.527777777777779</v>
      </c>
      <c r="G53" s="6">
        <v>-45.833333333333343</v>
      </c>
      <c r="H53">
        <v>-55</v>
      </c>
    </row>
    <row r="54" spans="1:8">
      <c r="A54">
        <v>27</v>
      </c>
      <c r="B54" t="s">
        <v>23</v>
      </c>
      <c r="C54">
        <f>Diffs!I54-Diffs!I55</f>
        <v>-2</v>
      </c>
      <c r="D54">
        <f>Diffs!J54-Diffs!J55</f>
        <v>3</v>
      </c>
      <c r="E54">
        <f>Diffs!K54-Diffs!K55</f>
        <v>-11</v>
      </c>
      <c r="F54" s="6">
        <v>-51.2</v>
      </c>
      <c r="G54" s="6">
        <v>-3.2344632768361521</v>
      </c>
      <c r="H54">
        <v>-6</v>
      </c>
    </row>
    <row r="55" spans="1:8">
      <c r="A55">
        <v>27</v>
      </c>
      <c r="B55" t="s">
        <v>104</v>
      </c>
      <c r="C55">
        <f>Diffs!I55-Diffs!I54</f>
        <v>2</v>
      </c>
      <c r="D55">
        <f>Diffs!J55-Diffs!J54</f>
        <v>-3</v>
      </c>
      <c r="E55">
        <f>Diffs!K55-Diffs!K54</f>
        <v>11</v>
      </c>
      <c r="F55" s="6">
        <v>51.2</v>
      </c>
      <c r="G55" s="6">
        <v>3.2344632768361521</v>
      </c>
      <c r="H55">
        <v>6</v>
      </c>
    </row>
    <row r="56" spans="1:8">
      <c r="A56">
        <v>28</v>
      </c>
      <c r="B56" t="s">
        <v>124</v>
      </c>
      <c r="C56">
        <f>Diffs!I56-Diffs!I57</f>
        <v>-6</v>
      </c>
      <c r="D56">
        <f>Diffs!J56-Diffs!J57</f>
        <v>0</v>
      </c>
      <c r="E56">
        <f>Diffs!K56-Diffs!K57</f>
        <v>13</v>
      </c>
      <c r="F56" s="6">
        <v>1.7619047619047592</v>
      </c>
      <c r="G56" s="6">
        <v>-9.1666666666666572</v>
      </c>
      <c r="H56">
        <v>-11</v>
      </c>
    </row>
    <row r="57" spans="1:8">
      <c r="A57">
        <v>28</v>
      </c>
      <c r="B57" t="s">
        <v>165</v>
      </c>
      <c r="C57">
        <f>Diffs!I57-Diffs!I56</f>
        <v>6</v>
      </c>
      <c r="D57">
        <f>Diffs!J57-Diffs!J56</f>
        <v>0</v>
      </c>
      <c r="E57">
        <f>Diffs!K57-Diffs!K56</f>
        <v>-13</v>
      </c>
      <c r="F57" s="6">
        <v>-1.7619047619047592</v>
      </c>
      <c r="G57" s="6">
        <v>9.1666666666666572</v>
      </c>
      <c r="H57">
        <v>11</v>
      </c>
    </row>
    <row r="58" spans="1:8">
      <c r="A58">
        <v>29</v>
      </c>
      <c r="B58" t="s">
        <v>145</v>
      </c>
      <c r="C58">
        <f>Diffs!I58-Diffs!I59</f>
        <v>-6</v>
      </c>
      <c r="D58">
        <f>Diffs!J58-Diffs!J59</f>
        <v>3</v>
      </c>
      <c r="E58">
        <f>Diffs!K58-Diffs!K59</f>
        <v>5</v>
      </c>
      <c r="F58" s="6">
        <v>-0.25</v>
      </c>
      <c r="G58" s="6">
        <v>-7.2101449275362484</v>
      </c>
      <c r="H58">
        <v>-13</v>
      </c>
    </row>
    <row r="59" spans="1:8">
      <c r="A59">
        <v>29</v>
      </c>
      <c r="B59" t="s">
        <v>88</v>
      </c>
      <c r="C59">
        <f>Diffs!I59-Diffs!I58</f>
        <v>6</v>
      </c>
      <c r="D59">
        <f>Diffs!J59-Diffs!J58</f>
        <v>-3</v>
      </c>
      <c r="E59">
        <f>Diffs!K59-Diffs!K58</f>
        <v>-5</v>
      </c>
      <c r="F59" s="6">
        <v>0.25</v>
      </c>
      <c r="G59" s="6">
        <v>7.2101449275362484</v>
      </c>
      <c r="H59">
        <v>13</v>
      </c>
    </row>
    <row r="60" spans="1:8">
      <c r="A60">
        <v>30</v>
      </c>
      <c r="B60" t="s">
        <v>23</v>
      </c>
      <c r="C60">
        <f>Diffs!I60-Diffs!I61</f>
        <v>-1</v>
      </c>
      <c r="D60">
        <f>Diffs!J60-Diffs!J61</f>
        <v>3</v>
      </c>
      <c r="E60">
        <f>Diffs!K60-Diffs!K61</f>
        <v>-1</v>
      </c>
      <c r="F60" s="6">
        <v>13.149999999999999</v>
      </c>
      <c r="G60" s="6">
        <v>10.833333333333343</v>
      </c>
      <c r="H60">
        <v>13</v>
      </c>
    </row>
    <row r="61" spans="1:8">
      <c r="A61">
        <v>30</v>
      </c>
      <c r="B61" t="s">
        <v>47</v>
      </c>
      <c r="C61">
        <f>Diffs!I61-Diffs!I60</f>
        <v>1</v>
      </c>
      <c r="D61">
        <f>Diffs!J61-Diffs!J60</f>
        <v>-3</v>
      </c>
      <c r="E61">
        <f>Diffs!K61-Diffs!K60</f>
        <v>1</v>
      </c>
      <c r="F61" s="6">
        <v>-13.149999999999999</v>
      </c>
      <c r="G61" s="6">
        <v>-10.833333333333343</v>
      </c>
      <c r="H61">
        <v>-13</v>
      </c>
    </row>
    <row r="62" spans="1:8">
      <c r="A62">
        <v>31</v>
      </c>
      <c r="B62" t="s">
        <v>145</v>
      </c>
      <c r="C62">
        <f>Diffs!I62-Diffs!I63</f>
        <v>-3</v>
      </c>
      <c r="D62">
        <f>Diffs!J62-Diffs!J63</f>
        <v>8</v>
      </c>
      <c r="E62">
        <f>Diffs!K62-Diffs!K63</f>
        <v>-22</v>
      </c>
      <c r="F62" s="6">
        <v>2</v>
      </c>
      <c r="G62" s="6">
        <v>11.666666666666671</v>
      </c>
      <c r="H62">
        <v>14</v>
      </c>
    </row>
    <row r="63" spans="1:8">
      <c r="A63">
        <v>31</v>
      </c>
      <c r="B63" t="s">
        <v>104</v>
      </c>
      <c r="C63">
        <f>Diffs!I63-Diffs!I62</f>
        <v>3</v>
      </c>
      <c r="D63">
        <f>Diffs!J63-Diffs!J62</f>
        <v>-8</v>
      </c>
      <c r="E63">
        <f>Diffs!K63-Diffs!K62</f>
        <v>22</v>
      </c>
      <c r="F63" s="6">
        <v>-2</v>
      </c>
      <c r="G63" s="6">
        <v>-11.666666666666671</v>
      </c>
      <c r="H63">
        <v>-14</v>
      </c>
    </row>
    <row r="64" spans="1:8">
      <c r="A64">
        <v>32</v>
      </c>
      <c r="B64" t="s">
        <v>47</v>
      </c>
      <c r="C64">
        <f>Diffs!I64-Diffs!I65</f>
        <v>7</v>
      </c>
      <c r="D64">
        <f>Diffs!J64-Diffs!J65</f>
        <v>1</v>
      </c>
      <c r="E64">
        <f>Diffs!K64-Diffs!K65</f>
        <v>16</v>
      </c>
      <c r="F64" s="6">
        <v>3.466666666666665</v>
      </c>
      <c r="G64" s="6">
        <v>-12.486515641855448</v>
      </c>
      <c r="H64">
        <v>4</v>
      </c>
    </row>
    <row r="65" spans="1:8">
      <c r="A65">
        <v>32</v>
      </c>
      <c r="B65" t="s">
        <v>124</v>
      </c>
      <c r="C65">
        <f>Diffs!I65-Diffs!I64</f>
        <v>-7</v>
      </c>
      <c r="D65">
        <f>Diffs!J65-Diffs!J64</f>
        <v>-1</v>
      </c>
      <c r="E65">
        <f>Diffs!K65-Diffs!K64</f>
        <v>-16</v>
      </c>
      <c r="F65" s="6">
        <v>-3.466666666666665</v>
      </c>
      <c r="G65" s="6">
        <v>12.486515641855448</v>
      </c>
      <c r="H65">
        <v>-4</v>
      </c>
    </row>
    <row r="66" spans="1:8">
      <c r="A66">
        <v>33</v>
      </c>
      <c r="B66" t="s">
        <v>88</v>
      </c>
      <c r="C66">
        <f>Diffs!I66-Diffs!I67</f>
        <v>3</v>
      </c>
      <c r="D66">
        <f>Diffs!J66-Diffs!J67</f>
        <v>0</v>
      </c>
      <c r="E66">
        <f>Diffs!K66-Diffs!K67</f>
        <v>-9</v>
      </c>
      <c r="F66" s="6">
        <v>9.6000000000000014</v>
      </c>
      <c r="G66" s="6">
        <v>22.311320754716974</v>
      </c>
      <c r="H66">
        <v>36</v>
      </c>
    </row>
    <row r="67" spans="1:8">
      <c r="A67">
        <v>33</v>
      </c>
      <c r="B67" t="s">
        <v>23</v>
      </c>
      <c r="C67">
        <f>Diffs!I67-Diffs!I66</f>
        <v>-3</v>
      </c>
      <c r="D67">
        <f>Diffs!J67-Diffs!J66</f>
        <v>0</v>
      </c>
      <c r="E67">
        <f>Diffs!K67-Diffs!K66</f>
        <v>9</v>
      </c>
      <c r="F67" s="6">
        <v>-9.6000000000000014</v>
      </c>
      <c r="G67" s="6">
        <v>-22.311320754716974</v>
      </c>
      <c r="H67">
        <v>-36</v>
      </c>
    </row>
    <row r="68" spans="1:8">
      <c r="A68">
        <v>34</v>
      </c>
      <c r="B68" t="s">
        <v>64</v>
      </c>
      <c r="C68">
        <f>Diffs!I68-Diffs!I69</f>
        <v>-3</v>
      </c>
      <c r="D68">
        <f>Diffs!J68-Diffs!J69</f>
        <v>0</v>
      </c>
      <c r="E68">
        <f>Diffs!K68-Diffs!K69</f>
        <v>10</v>
      </c>
      <c r="F68" s="6">
        <v>-15</v>
      </c>
      <c r="G68" s="6">
        <v>-9.3859649122806843</v>
      </c>
      <c r="H68">
        <v>-17</v>
      </c>
    </row>
    <row r="69" spans="1:8">
      <c r="A69">
        <v>34</v>
      </c>
      <c r="B69" t="s">
        <v>104</v>
      </c>
      <c r="C69">
        <f>Diffs!I69-Diffs!I68</f>
        <v>3</v>
      </c>
      <c r="D69">
        <f>Diffs!J69-Diffs!J68</f>
        <v>0</v>
      </c>
      <c r="E69">
        <f>Diffs!K69-Diffs!K68</f>
        <v>-10</v>
      </c>
      <c r="F69" s="6">
        <v>15</v>
      </c>
      <c r="G69" s="6">
        <v>9.3859649122806843</v>
      </c>
      <c r="H69">
        <v>17</v>
      </c>
    </row>
    <row r="70" spans="1:8">
      <c r="A70">
        <v>35</v>
      </c>
      <c r="B70" t="s">
        <v>23</v>
      </c>
      <c r="C70">
        <f>Diffs!I70-Diffs!I71</f>
        <v>-3</v>
      </c>
      <c r="D70">
        <f>Diffs!J70-Diffs!J71</f>
        <v>5</v>
      </c>
      <c r="E70">
        <f>Diffs!K70-Diffs!K71</f>
        <v>-17</v>
      </c>
      <c r="F70" s="6">
        <v>17.888888888888889</v>
      </c>
      <c r="G70" s="6">
        <v>12.685185185185176</v>
      </c>
      <c r="H70">
        <v>22</v>
      </c>
    </row>
    <row r="71" spans="1:8">
      <c r="A71">
        <v>35</v>
      </c>
      <c r="B71" t="s">
        <v>145</v>
      </c>
      <c r="C71">
        <f>Diffs!I71-Diffs!I70</f>
        <v>3</v>
      </c>
      <c r="D71">
        <f>Diffs!J71-Diffs!J70</f>
        <v>-5</v>
      </c>
      <c r="E71">
        <f>Diffs!K71-Diffs!K70</f>
        <v>17</v>
      </c>
      <c r="F71" s="6">
        <v>-17.888888888888889</v>
      </c>
      <c r="G71" s="6">
        <v>-12.685185185185176</v>
      </c>
      <c r="H71">
        <v>-22</v>
      </c>
    </row>
    <row r="72" spans="1:8">
      <c r="A72">
        <v>36</v>
      </c>
      <c r="B72" t="s">
        <v>165</v>
      </c>
      <c r="C72">
        <f>Diffs!I72-Diffs!I73</f>
        <v>-2</v>
      </c>
      <c r="D72">
        <f>Diffs!J72-Diffs!J73</f>
        <v>1</v>
      </c>
      <c r="E72">
        <f>Diffs!K72-Diffs!K73</f>
        <v>3</v>
      </c>
      <c r="F72" s="6">
        <v>22.066666666666663</v>
      </c>
      <c r="G72" s="6">
        <v>1.9817927170868188</v>
      </c>
      <c r="H72">
        <v>4</v>
      </c>
    </row>
    <row r="73" spans="1:8">
      <c r="A73">
        <v>36</v>
      </c>
      <c r="B73" t="s">
        <v>47</v>
      </c>
      <c r="C73">
        <f>Diffs!I73-Diffs!I72</f>
        <v>2</v>
      </c>
      <c r="D73">
        <f>Diffs!J73-Diffs!J72</f>
        <v>-1</v>
      </c>
      <c r="E73">
        <f>Diffs!K73-Diffs!K72</f>
        <v>-3</v>
      </c>
      <c r="F73" s="6">
        <v>-22.066666666666663</v>
      </c>
      <c r="G73" s="6">
        <v>-1.9817927170868188</v>
      </c>
      <c r="H73">
        <v>-4</v>
      </c>
    </row>
    <row r="74" spans="1:8">
      <c r="A74">
        <v>37</v>
      </c>
      <c r="B74" t="s">
        <v>104</v>
      </c>
      <c r="C74">
        <f>Diffs!I74-Diffs!I75</f>
        <v>-3</v>
      </c>
      <c r="D74">
        <f>Diffs!J74-Diffs!J75</f>
        <v>2</v>
      </c>
      <c r="E74">
        <f>Diffs!K74-Diffs!K75</f>
        <v>13</v>
      </c>
      <c r="F74" s="6">
        <v>17.25</v>
      </c>
      <c r="G74" s="6">
        <v>10.833333333333343</v>
      </c>
      <c r="H74">
        <v>13</v>
      </c>
    </row>
    <row r="75" spans="1:8">
      <c r="A75">
        <v>37</v>
      </c>
      <c r="B75" t="s">
        <v>88</v>
      </c>
      <c r="C75">
        <f>Diffs!I75-Diffs!I74</f>
        <v>3</v>
      </c>
      <c r="D75">
        <f>Diffs!J75-Diffs!J74</f>
        <v>-2</v>
      </c>
      <c r="E75">
        <f>Diffs!K75-Diffs!K74</f>
        <v>-13</v>
      </c>
      <c r="F75" s="6">
        <v>-17.25</v>
      </c>
      <c r="G75" s="6">
        <v>-10.833333333333343</v>
      </c>
      <c r="H75">
        <v>-13</v>
      </c>
    </row>
    <row r="76" spans="1:8">
      <c r="A76">
        <v>38</v>
      </c>
      <c r="B76" t="s">
        <v>64</v>
      </c>
      <c r="C76">
        <f>Diffs!I76-Diffs!I77</f>
        <v>-3</v>
      </c>
      <c r="D76">
        <f>Diffs!J76-Diffs!J77</f>
        <v>5</v>
      </c>
      <c r="E76">
        <f>Diffs!K76-Diffs!K77</f>
        <v>-15</v>
      </c>
      <c r="F76" s="6">
        <v>21.861111111111111</v>
      </c>
      <c r="G76" s="6">
        <v>11.726190476190482</v>
      </c>
      <c r="H76">
        <v>20</v>
      </c>
    </row>
    <row r="77" spans="1:8">
      <c r="A77">
        <v>38</v>
      </c>
      <c r="B77" t="s">
        <v>124</v>
      </c>
      <c r="C77">
        <f>Diffs!I77-Diffs!I76</f>
        <v>3</v>
      </c>
      <c r="D77">
        <f>Diffs!J77-Diffs!J76</f>
        <v>-5</v>
      </c>
      <c r="E77">
        <f>Diffs!K77-Diffs!K76</f>
        <v>15</v>
      </c>
      <c r="F77" s="6">
        <v>-21.861111111111111</v>
      </c>
      <c r="G77" s="6">
        <v>-11.726190476190482</v>
      </c>
      <c r="H77">
        <v>-20</v>
      </c>
    </row>
    <row r="78" spans="1:8">
      <c r="A78">
        <v>39</v>
      </c>
      <c r="B78" t="s">
        <v>165</v>
      </c>
      <c r="C78">
        <f>Diffs!I78-Diffs!I79</f>
        <v>1</v>
      </c>
      <c r="D78">
        <f>Diffs!J78-Diffs!J79</f>
        <v>0</v>
      </c>
      <c r="E78">
        <f>Diffs!K78-Diffs!K79</f>
        <v>1</v>
      </c>
      <c r="F78" s="6">
        <v>-8.9</v>
      </c>
      <c r="G78" s="6">
        <v>4.1666666666666572</v>
      </c>
      <c r="H78">
        <v>5</v>
      </c>
    </row>
    <row r="79" spans="1:8">
      <c r="A79">
        <v>39</v>
      </c>
      <c r="B79" t="s">
        <v>145</v>
      </c>
      <c r="C79">
        <f>Diffs!I79-Diffs!I78</f>
        <v>-1</v>
      </c>
      <c r="D79">
        <f>Diffs!J79-Diffs!J78</f>
        <v>0</v>
      </c>
      <c r="E79">
        <f>Diffs!K79-Diffs!K78</f>
        <v>-1</v>
      </c>
      <c r="F79" s="6">
        <v>8.9</v>
      </c>
      <c r="G79" s="6">
        <v>-4.1666666666666572</v>
      </c>
      <c r="H79">
        <v>-5</v>
      </c>
    </row>
    <row r="80" spans="1:8">
      <c r="A80">
        <v>40</v>
      </c>
      <c r="B80" t="s">
        <v>124</v>
      </c>
      <c r="C80">
        <f>Diffs!I80-Diffs!I81</f>
        <v>0</v>
      </c>
      <c r="D80">
        <f>Diffs!J80-Diffs!J81</f>
        <v>2</v>
      </c>
      <c r="E80">
        <f>Diffs!K80-Diffs!K81</f>
        <v>3</v>
      </c>
      <c r="F80" s="6">
        <v>-0.67857142857142705</v>
      </c>
      <c r="G80" s="6">
        <v>12.499999999999986</v>
      </c>
      <c r="H80">
        <v>15</v>
      </c>
    </row>
    <row r="81" spans="1:8">
      <c r="A81">
        <v>40</v>
      </c>
      <c r="B81" t="s">
        <v>64</v>
      </c>
      <c r="C81">
        <f>Diffs!I81-Diffs!I80</f>
        <v>0</v>
      </c>
      <c r="D81">
        <f>Diffs!J81-Diffs!J80</f>
        <v>-2</v>
      </c>
      <c r="E81">
        <f>Diffs!K81-Diffs!K80</f>
        <v>-3</v>
      </c>
      <c r="F81" s="6">
        <v>0.67857142857142705</v>
      </c>
      <c r="G81" s="6">
        <v>-12.499999999999986</v>
      </c>
      <c r="H81">
        <v>-15</v>
      </c>
    </row>
    <row r="82" spans="1:8">
      <c r="A82">
        <v>41</v>
      </c>
      <c r="B82" t="s">
        <v>88</v>
      </c>
      <c r="C82">
        <f>Diffs!I82-Diffs!I83</f>
        <v>-4</v>
      </c>
      <c r="D82">
        <f>Diffs!J82-Diffs!J83</f>
        <v>-10</v>
      </c>
      <c r="E82">
        <f>Diffs!K82-Diffs!K83</f>
        <v>-26</v>
      </c>
      <c r="F82" s="6">
        <v>-24.2</v>
      </c>
      <c r="G82" s="6">
        <v>-75.917431192660544</v>
      </c>
      <c r="H82">
        <v>-102</v>
      </c>
    </row>
    <row r="83" spans="1:8">
      <c r="A83">
        <v>41</v>
      </c>
      <c r="B83" t="s">
        <v>104</v>
      </c>
      <c r="C83">
        <f>Diffs!I83-Diffs!I82</f>
        <v>4</v>
      </c>
      <c r="D83">
        <f>Diffs!J83-Diffs!J82</f>
        <v>10</v>
      </c>
      <c r="E83">
        <f>Diffs!K83-Diffs!K82</f>
        <v>26</v>
      </c>
      <c r="F83" s="6">
        <v>24.2</v>
      </c>
      <c r="G83" s="6">
        <v>75.917431192660544</v>
      </c>
      <c r="H83">
        <v>102</v>
      </c>
    </row>
    <row r="84" spans="1:8">
      <c r="A84">
        <v>42</v>
      </c>
      <c r="B84" t="s">
        <v>47</v>
      </c>
      <c r="C84">
        <f>Diffs!I84-Diffs!I85</f>
        <v>-1</v>
      </c>
      <c r="D84">
        <f>Diffs!J84-Diffs!J85</f>
        <v>3</v>
      </c>
      <c r="E84">
        <f>Diffs!K84-Diffs!K85</f>
        <v>-18</v>
      </c>
      <c r="F84" s="6">
        <v>-153.6</v>
      </c>
      <c r="G84" s="6">
        <v>-13.193215339233035</v>
      </c>
      <c r="H84">
        <v>-24</v>
      </c>
    </row>
    <row r="85" spans="1:8">
      <c r="A85">
        <v>42</v>
      </c>
      <c r="B85" t="s">
        <v>165</v>
      </c>
      <c r="C85">
        <f>Diffs!I85-Diffs!I84</f>
        <v>1</v>
      </c>
      <c r="D85">
        <f>Diffs!J85-Diffs!J84</f>
        <v>-3</v>
      </c>
      <c r="E85">
        <f>Diffs!K85-Diffs!K84</f>
        <v>18</v>
      </c>
      <c r="F85" s="6">
        <v>153.6</v>
      </c>
      <c r="G85" s="6">
        <v>13.193215339233035</v>
      </c>
      <c r="H85">
        <v>24</v>
      </c>
    </row>
    <row r="86" spans="1:8">
      <c r="A86">
        <v>43</v>
      </c>
      <c r="B86" t="s">
        <v>124</v>
      </c>
      <c r="C86">
        <f>Diffs!I86-Diffs!I87</f>
        <v>4</v>
      </c>
      <c r="D86">
        <f>Diffs!J86-Diffs!J87</f>
        <v>2</v>
      </c>
      <c r="E86">
        <f>Diffs!K86-Diffs!K87</f>
        <v>-27</v>
      </c>
      <c r="F86" s="6">
        <v>-14.5</v>
      </c>
      <c r="G86" s="6">
        <v>2.0728291316526679</v>
      </c>
      <c r="H86">
        <v>4</v>
      </c>
    </row>
    <row r="87" spans="1:8">
      <c r="A87">
        <v>43</v>
      </c>
      <c r="B87" t="s">
        <v>23</v>
      </c>
      <c r="C87">
        <f>Diffs!I87-Diffs!I86</f>
        <v>-4</v>
      </c>
      <c r="D87">
        <f>Diffs!J87-Diffs!J86</f>
        <v>-2</v>
      </c>
      <c r="E87">
        <f>Diffs!K87-Diffs!K86</f>
        <v>27</v>
      </c>
      <c r="F87" s="6">
        <v>14.5</v>
      </c>
      <c r="G87" s="6">
        <v>-2.0728291316526679</v>
      </c>
      <c r="H87">
        <v>-4</v>
      </c>
    </row>
    <row r="88" spans="1:8">
      <c r="A88">
        <v>44</v>
      </c>
      <c r="B88" t="s">
        <v>64</v>
      </c>
      <c r="C88">
        <f>Diffs!I88-Diffs!I89</f>
        <v>-12</v>
      </c>
      <c r="D88">
        <f>Diffs!J88-Diffs!J89</f>
        <v>1</v>
      </c>
      <c r="E88">
        <f>Diffs!K88-Diffs!K89</f>
        <v>11</v>
      </c>
      <c r="F88" s="6">
        <v>-14.083333333333336</v>
      </c>
      <c r="G88" s="6">
        <v>-25.833333333333314</v>
      </c>
      <c r="H88">
        <v>-31</v>
      </c>
    </row>
    <row r="89" spans="1:8">
      <c r="A89">
        <v>44</v>
      </c>
      <c r="B89" t="s">
        <v>88</v>
      </c>
      <c r="C89">
        <f>Diffs!I89-Diffs!I88</f>
        <v>12</v>
      </c>
      <c r="D89">
        <f>Diffs!J89-Diffs!J88</f>
        <v>-1</v>
      </c>
      <c r="E89">
        <f>Diffs!K89-Diffs!K88</f>
        <v>-11</v>
      </c>
      <c r="F89" s="6">
        <v>14.083333333333336</v>
      </c>
      <c r="G89" s="6">
        <v>25.833333333333314</v>
      </c>
      <c r="H89">
        <v>31</v>
      </c>
    </row>
    <row r="90" spans="1:8">
      <c r="A90">
        <v>45</v>
      </c>
      <c r="B90" t="s">
        <v>47</v>
      </c>
      <c r="C90">
        <f>Diffs!I90-Diffs!I91</f>
        <v>0</v>
      </c>
      <c r="D90">
        <f>Diffs!J90-Diffs!J91</f>
        <v>-1</v>
      </c>
      <c r="E90">
        <f>Diffs!K90-Diffs!K91</f>
        <v>0</v>
      </c>
      <c r="F90" s="6">
        <v>7.8500000000000014</v>
      </c>
      <c r="G90" s="6">
        <v>-13.201754385964904</v>
      </c>
      <c r="H90">
        <v>-22</v>
      </c>
    </row>
    <row r="91" spans="1:8">
      <c r="A91">
        <v>45</v>
      </c>
      <c r="B91" t="s">
        <v>145</v>
      </c>
      <c r="C91">
        <f>Diffs!I91-Diffs!I90</f>
        <v>0</v>
      </c>
      <c r="D91">
        <f>Diffs!J91-Diffs!J90</f>
        <v>1</v>
      </c>
      <c r="E91">
        <f>Diffs!K91-Diffs!K90</f>
        <v>0</v>
      </c>
      <c r="F91" s="6">
        <v>-7.8500000000000014</v>
      </c>
      <c r="G91" s="6">
        <v>13.201754385964904</v>
      </c>
      <c r="H91">
        <v>22</v>
      </c>
    </row>
    <row r="92" spans="1:8">
      <c r="A92">
        <v>46</v>
      </c>
      <c r="B92" t="s">
        <v>23</v>
      </c>
      <c r="C92">
        <f>Diffs!I92-Diffs!I93</f>
        <v>-4</v>
      </c>
      <c r="D92">
        <f>Diffs!J92-Diffs!J93</f>
        <v>5</v>
      </c>
      <c r="E92">
        <f>Diffs!K92-Diffs!K93</f>
        <v>-13</v>
      </c>
      <c r="F92" s="6">
        <v>45.25</v>
      </c>
      <c r="G92" s="6">
        <v>8.728070175438603</v>
      </c>
      <c r="H92">
        <v>17</v>
      </c>
    </row>
    <row r="93" spans="1:8">
      <c r="A93">
        <v>46</v>
      </c>
      <c r="B93" t="s">
        <v>165</v>
      </c>
      <c r="C93">
        <f>Diffs!I93-Diffs!I92</f>
        <v>4</v>
      </c>
      <c r="D93">
        <f>Diffs!J93-Diffs!J92</f>
        <v>-5</v>
      </c>
      <c r="E93">
        <f>Diffs!K93-Diffs!K92</f>
        <v>13</v>
      </c>
      <c r="F93" s="6">
        <v>-45.25</v>
      </c>
      <c r="G93" s="6">
        <v>-8.728070175438603</v>
      </c>
      <c r="H93">
        <v>-17</v>
      </c>
    </row>
    <row r="94" spans="1:8">
      <c r="A94">
        <v>47</v>
      </c>
      <c r="B94" t="s">
        <v>104</v>
      </c>
      <c r="C94">
        <f>Diffs!I94-Diffs!I95</f>
        <v>1</v>
      </c>
      <c r="D94">
        <f>Diffs!J94-Diffs!J95</f>
        <v>0</v>
      </c>
      <c r="E94">
        <f>Diffs!K94-Diffs!K95</f>
        <v>-7</v>
      </c>
      <c r="F94" s="6">
        <v>-29</v>
      </c>
      <c r="G94" s="6">
        <v>-18.333333333333314</v>
      </c>
      <c r="H94">
        <v>-31</v>
      </c>
    </row>
    <row r="95" spans="1:8">
      <c r="A95">
        <v>47</v>
      </c>
      <c r="B95" t="s">
        <v>124</v>
      </c>
      <c r="C95">
        <f>Diffs!I95-Diffs!I94</f>
        <v>-1</v>
      </c>
      <c r="D95">
        <f>Diffs!J95-Diffs!J94</f>
        <v>0</v>
      </c>
      <c r="E95">
        <f>Diffs!K95-Diffs!K94</f>
        <v>7</v>
      </c>
      <c r="F95" s="6">
        <v>29</v>
      </c>
      <c r="G95" s="6">
        <v>18.333333333333314</v>
      </c>
      <c r="H95">
        <v>31</v>
      </c>
    </row>
    <row r="96" spans="1:8">
      <c r="A96">
        <v>48</v>
      </c>
      <c r="B96" t="s">
        <v>64</v>
      </c>
      <c r="C96">
        <f>Diffs!I96-Diffs!I97</f>
        <v>-8</v>
      </c>
      <c r="D96">
        <f>Diffs!J96-Diffs!J97</f>
        <v>3</v>
      </c>
      <c r="E96">
        <f>Diffs!K96-Diffs!K97</f>
        <v>10</v>
      </c>
      <c r="F96" s="6">
        <v>0</v>
      </c>
      <c r="G96" s="6">
        <v>-91.051805337519625</v>
      </c>
      <c r="H96">
        <v>-74</v>
      </c>
    </row>
    <row r="97" spans="1:8">
      <c r="A97">
        <v>48</v>
      </c>
      <c r="B97" t="s">
        <v>145</v>
      </c>
      <c r="C97">
        <f>Diffs!I97-Diffs!I96</f>
        <v>8</v>
      </c>
      <c r="D97">
        <f>Diffs!J97-Diffs!J96</f>
        <v>-3</v>
      </c>
      <c r="E97">
        <f>Diffs!K97-Diffs!K96</f>
        <v>-10</v>
      </c>
      <c r="F97" s="6">
        <v>0</v>
      </c>
      <c r="G97" s="6">
        <v>91.051805337519625</v>
      </c>
      <c r="H97">
        <v>74</v>
      </c>
    </row>
    <row r="98" spans="1:8">
      <c r="A98">
        <v>49</v>
      </c>
      <c r="B98" t="s">
        <v>88</v>
      </c>
      <c r="C98">
        <f>Diffs!I98-Diffs!I99</f>
        <v>0</v>
      </c>
      <c r="D98">
        <f>Diffs!J98-Diffs!J99</f>
        <v>1</v>
      </c>
      <c r="E98">
        <f>Diffs!K98-Diffs!K99</f>
        <v>-3</v>
      </c>
      <c r="F98" s="6">
        <v>22.05</v>
      </c>
      <c r="G98" s="6">
        <v>9.6978557504873208</v>
      </c>
      <c r="H98">
        <v>26</v>
      </c>
    </row>
    <row r="99" spans="1:8">
      <c r="A99">
        <v>49</v>
      </c>
      <c r="B99" t="s">
        <v>124</v>
      </c>
      <c r="C99">
        <f>Diffs!I99-Diffs!I98</f>
        <v>0</v>
      </c>
      <c r="D99">
        <f>Diffs!J99-Diffs!J98</f>
        <v>-1</v>
      </c>
      <c r="E99">
        <f>Diffs!K99-Diffs!K98</f>
        <v>3</v>
      </c>
      <c r="F99" s="6">
        <v>-22.05</v>
      </c>
      <c r="G99" s="6">
        <v>-9.6978557504873208</v>
      </c>
      <c r="H99">
        <v>-26</v>
      </c>
    </row>
    <row r="100" spans="1:8">
      <c r="A100">
        <v>50</v>
      </c>
      <c r="B100" t="s">
        <v>104</v>
      </c>
      <c r="C100">
        <f>Diffs!I100-Diffs!I101</f>
        <v>-4</v>
      </c>
      <c r="D100">
        <f>Diffs!J100-Diffs!J101</f>
        <v>5</v>
      </c>
      <c r="E100">
        <f>Diffs!K100-Diffs!K101</f>
        <v>-11</v>
      </c>
      <c r="F100" s="6">
        <v>-13.350000000000001</v>
      </c>
      <c r="G100" s="6">
        <v>2.5</v>
      </c>
      <c r="H100">
        <v>3</v>
      </c>
    </row>
    <row r="101" spans="1:8">
      <c r="A101">
        <v>50</v>
      </c>
      <c r="B101" t="s">
        <v>64</v>
      </c>
      <c r="C101">
        <f>Diffs!I101-Diffs!I100</f>
        <v>4</v>
      </c>
      <c r="D101">
        <f>Diffs!J101-Diffs!J100</f>
        <v>-5</v>
      </c>
      <c r="E101">
        <f>Diffs!K101-Diffs!K100</f>
        <v>11</v>
      </c>
      <c r="F101" s="6">
        <v>13.350000000000001</v>
      </c>
      <c r="G101" s="6">
        <v>-2.5</v>
      </c>
      <c r="H101">
        <v>-3</v>
      </c>
    </row>
    <row r="102" spans="1:8">
      <c r="A102">
        <v>51</v>
      </c>
      <c r="B102" t="s">
        <v>145</v>
      </c>
      <c r="C102">
        <f>Diffs!I102-Diffs!I103</f>
        <v>4</v>
      </c>
      <c r="D102">
        <f>Diffs!J102-Diffs!J103</f>
        <v>0</v>
      </c>
      <c r="E102">
        <f>Diffs!K102-Diffs!K103</f>
        <v>-2</v>
      </c>
      <c r="F102" s="6">
        <v>-31.666666666666664</v>
      </c>
      <c r="G102" s="6">
        <v>11.666666666666657</v>
      </c>
      <c r="H102">
        <v>14</v>
      </c>
    </row>
    <row r="103" spans="1:8">
      <c r="A103">
        <v>51</v>
      </c>
      <c r="B103" t="s">
        <v>165</v>
      </c>
      <c r="C103">
        <f>Diffs!I103-Diffs!I102</f>
        <v>-4</v>
      </c>
      <c r="D103">
        <f>Diffs!J103-Diffs!J102</f>
        <v>0</v>
      </c>
      <c r="E103">
        <f>Diffs!K103-Diffs!K102</f>
        <v>2</v>
      </c>
      <c r="F103" s="6">
        <v>31.666666666666664</v>
      </c>
      <c r="G103" s="6">
        <v>-11.666666666666657</v>
      </c>
      <c r="H103">
        <v>-14</v>
      </c>
    </row>
    <row r="104" spans="1:8">
      <c r="A104">
        <v>52</v>
      </c>
      <c r="B104" t="s">
        <v>47</v>
      </c>
      <c r="C104">
        <f>Diffs!I104-Diffs!I105</f>
        <v>4</v>
      </c>
      <c r="D104">
        <f>Diffs!J104-Diffs!J105</f>
        <v>2</v>
      </c>
      <c r="E104">
        <f>Diffs!K104-Diffs!K105</f>
        <v>6</v>
      </c>
      <c r="F104" s="6">
        <v>11.066666666666666</v>
      </c>
      <c r="G104" s="6">
        <v>28.333333333333329</v>
      </c>
      <c r="H104">
        <v>34</v>
      </c>
    </row>
    <row r="105" spans="1:8">
      <c r="A105">
        <v>52</v>
      </c>
      <c r="B105" t="s">
        <v>23</v>
      </c>
      <c r="C105">
        <f>Diffs!I105-Diffs!I104</f>
        <v>-4</v>
      </c>
      <c r="D105">
        <f>Diffs!J105-Diffs!J104</f>
        <v>-2</v>
      </c>
      <c r="E105">
        <f>Diffs!K105-Diffs!K104</f>
        <v>-6</v>
      </c>
      <c r="F105" s="6">
        <v>-11.066666666666666</v>
      </c>
      <c r="G105" s="6">
        <v>-28.333333333333329</v>
      </c>
      <c r="H105">
        <v>-34</v>
      </c>
    </row>
    <row r="106" spans="1:8">
      <c r="A106">
        <v>53</v>
      </c>
      <c r="B106" t="s">
        <v>124</v>
      </c>
      <c r="C106">
        <f>Diffs!I106-Diffs!I107</f>
        <v>-4</v>
      </c>
      <c r="D106">
        <f>Diffs!J106-Diffs!J107</f>
        <v>4</v>
      </c>
      <c r="E106">
        <f>Diffs!K106-Diffs!K107</f>
        <v>22</v>
      </c>
      <c r="F106" s="6">
        <v>19.399999999999999</v>
      </c>
      <c r="G106" s="6">
        <v>21.149425287356308</v>
      </c>
      <c r="H106">
        <v>30</v>
      </c>
    </row>
    <row r="107" spans="1:8">
      <c r="A107">
        <v>53</v>
      </c>
      <c r="B107" t="s">
        <v>145</v>
      </c>
      <c r="C107">
        <f>Diffs!I107-Diffs!I106</f>
        <v>4</v>
      </c>
      <c r="D107">
        <f>Diffs!J107-Diffs!J106</f>
        <v>-4</v>
      </c>
      <c r="E107">
        <f>Diffs!K107-Diffs!K106</f>
        <v>-22</v>
      </c>
      <c r="F107" s="6">
        <v>-19.399999999999999</v>
      </c>
      <c r="G107" s="6">
        <v>-21.149425287356308</v>
      </c>
      <c r="H107">
        <v>-30</v>
      </c>
    </row>
    <row r="108" spans="1:8">
      <c r="A108">
        <v>54</v>
      </c>
      <c r="B108" t="s">
        <v>165</v>
      </c>
      <c r="C108">
        <f>Diffs!I108-Diffs!I109</f>
        <v>0</v>
      </c>
      <c r="D108">
        <f>Diffs!J108-Diffs!J109</f>
        <v>-2</v>
      </c>
      <c r="E108">
        <f>Diffs!K108-Diffs!K109</f>
        <v>11</v>
      </c>
      <c r="F108" s="6">
        <v>-15.488888888888891</v>
      </c>
      <c r="G108" s="6">
        <v>-3.2768361581920828</v>
      </c>
      <c r="H108">
        <v>-6</v>
      </c>
    </row>
    <row r="109" spans="1:8">
      <c r="A109">
        <v>54</v>
      </c>
      <c r="B109" t="s">
        <v>88</v>
      </c>
      <c r="C109">
        <f>Diffs!I109-Diffs!I108</f>
        <v>0</v>
      </c>
      <c r="D109">
        <f>Diffs!J109-Diffs!J108</f>
        <v>2</v>
      </c>
      <c r="E109">
        <f>Diffs!K109-Diffs!K108</f>
        <v>-11</v>
      </c>
      <c r="F109" s="6">
        <v>15.488888888888891</v>
      </c>
      <c r="G109" s="6">
        <v>3.2768361581920828</v>
      </c>
      <c r="H109">
        <v>6</v>
      </c>
    </row>
    <row r="110" spans="1:8">
      <c r="A110">
        <v>55</v>
      </c>
      <c r="B110" t="s">
        <v>47</v>
      </c>
      <c r="C110">
        <f>Diffs!I110-Diffs!I111</f>
        <v>3</v>
      </c>
      <c r="D110">
        <f>Diffs!J110-Diffs!J111</f>
        <v>-2</v>
      </c>
      <c r="E110">
        <f>Diffs!K110-Diffs!K111</f>
        <v>11</v>
      </c>
      <c r="F110" s="6">
        <v>27.2</v>
      </c>
      <c r="G110" s="6">
        <v>5.6837606837606813</v>
      </c>
      <c r="H110">
        <v>11</v>
      </c>
    </row>
    <row r="111" spans="1:8">
      <c r="A111">
        <v>55</v>
      </c>
      <c r="B111" t="s">
        <v>104</v>
      </c>
      <c r="C111">
        <f>Diffs!I111-Diffs!I110</f>
        <v>-3</v>
      </c>
      <c r="D111">
        <f>Diffs!J111-Diffs!J110</f>
        <v>2</v>
      </c>
      <c r="E111">
        <f>Diffs!K111-Diffs!K110</f>
        <v>-11</v>
      </c>
      <c r="F111" s="6">
        <v>-27.2</v>
      </c>
      <c r="G111" s="6">
        <v>-5.6837606837606813</v>
      </c>
      <c r="H111">
        <v>-11</v>
      </c>
    </row>
    <row r="112" spans="1:8">
      <c r="A112">
        <v>56</v>
      </c>
      <c r="B112" t="s">
        <v>23</v>
      </c>
      <c r="C112">
        <f>Diffs!I112-Diffs!I113</f>
        <v>2</v>
      </c>
      <c r="D112">
        <f>Diffs!J112-Diffs!J113</f>
        <v>-1</v>
      </c>
      <c r="E112">
        <f>Diffs!K112-Diffs!K113</f>
        <v>4</v>
      </c>
      <c r="F112" s="6">
        <v>16.5</v>
      </c>
      <c r="G112" s="6">
        <v>8.599852616064851</v>
      </c>
      <c r="H112">
        <v>6</v>
      </c>
    </row>
    <row r="113" spans="1:8">
      <c r="A113">
        <v>56</v>
      </c>
      <c r="B113" t="s">
        <v>64</v>
      </c>
      <c r="C113">
        <f>Diffs!I113-Diffs!I112</f>
        <v>-2</v>
      </c>
      <c r="D113">
        <f>Diffs!J113-Diffs!J112</f>
        <v>1</v>
      </c>
      <c r="E113">
        <f>Diffs!K113-Diffs!K112</f>
        <v>-4</v>
      </c>
      <c r="F113" s="6">
        <v>-16.5</v>
      </c>
      <c r="G113" s="6">
        <v>-8.599852616064851</v>
      </c>
      <c r="H113">
        <v>-6</v>
      </c>
    </row>
    <row r="114" spans="1:8">
      <c r="A114">
        <v>57</v>
      </c>
      <c r="B114" t="s">
        <v>165</v>
      </c>
      <c r="C114">
        <f>Diffs!I114-Diffs!I115</f>
        <v>-1</v>
      </c>
      <c r="D114">
        <f>Diffs!J114-Diffs!J115</f>
        <v>-1</v>
      </c>
      <c r="E114">
        <f>Diffs!K114-Diffs!K115</f>
        <v>9</v>
      </c>
      <c r="F114" s="6">
        <v>2.3571428571428577</v>
      </c>
      <c r="G114" s="6">
        <v>-5.9057971014492807</v>
      </c>
      <c r="H114">
        <v>-9</v>
      </c>
    </row>
    <row r="115" spans="1:8">
      <c r="A115">
        <v>57</v>
      </c>
      <c r="B115" t="s">
        <v>23</v>
      </c>
      <c r="C115">
        <f>Diffs!I115-Diffs!I114</f>
        <v>1</v>
      </c>
      <c r="D115">
        <f>Diffs!J115-Diffs!J114</f>
        <v>1</v>
      </c>
      <c r="E115">
        <f>Diffs!K115-Diffs!K114</f>
        <v>-9</v>
      </c>
      <c r="F115" s="6">
        <v>-2.3571428571428577</v>
      </c>
      <c r="G115" s="6">
        <v>5.9057971014492807</v>
      </c>
      <c r="H115">
        <v>9</v>
      </c>
    </row>
    <row r="116" spans="1:8">
      <c r="A116">
        <v>58</v>
      </c>
      <c r="B116" t="s">
        <v>88</v>
      </c>
      <c r="C116">
        <f>Diffs!I116-Diffs!I117</f>
        <v>2</v>
      </c>
      <c r="D116">
        <f>Diffs!J116-Diffs!J117</f>
        <v>3</v>
      </c>
      <c r="E116">
        <f>Diffs!K116-Diffs!K117</f>
        <v>-1</v>
      </c>
      <c r="F116" s="6">
        <v>-11.857142857142858</v>
      </c>
      <c r="G116" s="6">
        <v>20.833333333333343</v>
      </c>
      <c r="H116">
        <v>25</v>
      </c>
    </row>
    <row r="117" spans="1:8">
      <c r="A117">
        <v>58</v>
      </c>
      <c r="B117" t="s">
        <v>124</v>
      </c>
      <c r="C117">
        <f>Diffs!I117-Diffs!I116</f>
        <v>-2</v>
      </c>
      <c r="D117">
        <f>Diffs!J117-Diffs!J116</f>
        <v>-3</v>
      </c>
      <c r="E117">
        <f>Diffs!K117-Diffs!K116</f>
        <v>1</v>
      </c>
      <c r="F117" s="6">
        <v>11.857142857142858</v>
      </c>
      <c r="G117" s="6">
        <v>-20.833333333333343</v>
      </c>
      <c r="H117">
        <v>-25</v>
      </c>
    </row>
    <row r="118" spans="1:8">
      <c r="A118">
        <v>59</v>
      </c>
      <c r="B118" t="s">
        <v>165</v>
      </c>
      <c r="C118">
        <f>Diffs!I118-Diffs!I119</f>
        <v>1</v>
      </c>
      <c r="D118">
        <f>Diffs!J118-Diffs!J119</f>
        <v>0</v>
      </c>
      <c r="E118">
        <f>Diffs!K118-Diffs!K119</f>
        <v>10</v>
      </c>
      <c r="F118" s="6">
        <v>7.0793650793650791</v>
      </c>
      <c r="G118" s="6">
        <v>11.666666666666686</v>
      </c>
      <c r="H118">
        <v>14</v>
      </c>
    </row>
    <row r="119" spans="1:8">
      <c r="A119">
        <v>59</v>
      </c>
      <c r="B119" t="s">
        <v>88</v>
      </c>
      <c r="C119">
        <f>Diffs!I119-Diffs!I118</f>
        <v>-1</v>
      </c>
      <c r="D119">
        <f>Diffs!J119-Diffs!J118</f>
        <v>0</v>
      </c>
      <c r="E119">
        <f>Diffs!K119-Diffs!K118</f>
        <v>-10</v>
      </c>
      <c r="F119" s="6">
        <v>-7.0793650793650791</v>
      </c>
      <c r="G119" s="6">
        <v>-11.666666666666686</v>
      </c>
      <c r="H119">
        <v>-14</v>
      </c>
    </row>
    <row r="120" spans="1:8">
      <c r="A120">
        <v>60</v>
      </c>
      <c r="B120" t="s">
        <v>23</v>
      </c>
      <c r="C120">
        <f>Diffs!I120-Diffs!I121</f>
        <v>4</v>
      </c>
      <c r="D120">
        <f>Diffs!J120-Diffs!J121</f>
        <v>1</v>
      </c>
      <c r="E120">
        <f>Diffs!K120-Diffs!K121</f>
        <v>-19</v>
      </c>
      <c r="F120" s="6">
        <v>60.833333333333329</v>
      </c>
      <c r="G120" s="6">
        <v>14.729729729729712</v>
      </c>
      <c r="H120">
        <v>26</v>
      </c>
    </row>
    <row r="121" spans="1:8">
      <c r="A121">
        <v>60</v>
      </c>
      <c r="B121" t="s">
        <v>165</v>
      </c>
      <c r="C121">
        <f>Diffs!I121-Diffs!I120</f>
        <v>-4</v>
      </c>
      <c r="D121">
        <f>Diffs!J121-Diffs!J120</f>
        <v>-1</v>
      </c>
      <c r="E121">
        <f>Diffs!K121-Diffs!K120</f>
        <v>19</v>
      </c>
      <c r="F121" s="6">
        <v>-60.833333333333329</v>
      </c>
      <c r="G121" s="6">
        <v>-14.729729729729712</v>
      </c>
      <c r="H121">
        <v>-26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475-0317-C24C-BB84-87543CCE53B1}">
  <dimension ref="A1:M152"/>
  <sheetViews>
    <sheetView topLeftCell="A105" zoomScale="90" zoomScaleNormal="90" workbookViewId="0">
      <selection activeCell="G132" sqref="G132"/>
    </sheetView>
  </sheetViews>
  <sheetFormatPr baseColWidth="10" defaultRowHeight="16"/>
  <cols>
    <col min="1" max="1" width="4.6640625" bestFit="1" customWidth="1"/>
    <col min="2" max="2" width="5.83203125" customWidth="1"/>
    <col min="3" max="3" width="20.1640625" bestFit="1" customWidth="1"/>
    <col min="4" max="4" width="3.5" bestFit="1" customWidth="1"/>
    <col min="5" max="6" width="4.6640625" bestFit="1" customWidth="1"/>
    <col min="7" max="7" width="3.83203125" bestFit="1" customWidth="1"/>
    <col min="8" max="8" width="13.5" bestFit="1" customWidth="1"/>
    <col min="9" max="9" width="12.33203125" bestFit="1" customWidth="1"/>
    <col min="10" max="11" width="13.5" bestFit="1" customWidth="1"/>
    <col min="12" max="12" width="7.83203125" bestFit="1" customWidth="1"/>
    <col min="13" max="13" width="14.33203125" bestFit="1" customWidth="1"/>
  </cols>
  <sheetData>
    <row r="1" spans="1:13" ht="17" thickBot="1">
      <c r="A1" s="1"/>
      <c r="B1" s="1"/>
      <c r="C1" s="1"/>
      <c r="D1" s="1"/>
      <c r="E1" s="1"/>
      <c r="F1" s="1"/>
      <c r="G1" s="1"/>
      <c r="H1" s="7" t="s">
        <v>169</v>
      </c>
      <c r="I1" s="7" t="s">
        <v>170</v>
      </c>
      <c r="J1" s="7" t="s">
        <v>24</v>
      </c>
      <c r="K1" s="8" t="s">
        <v>207</v>
      </c>
      <c r="L1" s="8"/>
      <c r="M1" s="1"/>
    </row>
    <row r="2" spans="1:13" ht="17" thickBot="1">
      <c r="A2" s="1"/>
      <c r="B2" s="1"/>
      <c r="C2" s="1"/>
      <c r="D2" s="1"/>
      <c r="E2" s="1"/>
      <c r="F2" s="1"/>
      <c r="G2" s="1"/>
      <c r="H2" s="7">
        <v>2.9491663643008477</v>
      </c>
      <c r="I2" s="7">
        <v>4.1158940201614858</v>
      </c>
      <c r="J2" s="7">
        <v>7.3516168777167559E-2</v>
      </c>
      <c r="K2" s="8">
        <v>0.28994130250616112</v>
      </c>
      <c r="L2" s="8"/>
      <c r="M2" s="1"/>
    </row>
    <row r="3" spans="1:13">
      <c r="A3" s="1" t="s">
        <v>71</v>
      </c>
      <c r="B3" s="1" t="s">
        <v>22</v>
      </c>
      <c r="C3" s="1" t="s">
        <v>1</v>
      </c>
      <c r="D3" s="1" t="s">
        <v>66</v>
      </c>
      <c r="E3" s="1" t="s">
        <v>67</v>
      </c>
      <c r="F3" s="1" t="s">
        <v>210</v>
      </c>
      <c r="G3" s="1" t="s">
        <v>213</v>
      </c>
      <c r="H3" s="1" t="s">
        <v>169</v>
      </c>
      <c r="I3" s="1" t="s">
        <v>170</v>
      </c>
      <c r="J3" s="1" t="s">
        <v>24</v>
      </c>
      <c r="K3" s="1" t="s">
        <v>180</v>
      </c>
      <c r="L3" s="1" t="s">
        <v>182</v>
      </c>
      <c r="M3" s="1" t="s">
        <v>214</v>
      </c>
    </row>
    <row r="4" spans="1:13">
      <c r="A4" s="11">
        <v>1</v>
      </c>
      <c r="B4" s="12" t="s">
        <v>23</v>
      </c>
      <c r="C4" s="12" t="s">
        <v>222</v>
      </c>
      <c r="D4" s="11">
        <v>15</v>
      </c>
      <c r="E4" s="11">
        <v>555</v>
      </c>
      <c r="F4" s="11">
        <v>359</v>
      </c>
      <c r="G4" s="11">
        <v>1</v>
      </c>
      <c r="H4" s="11">
        <v>44</v>
      </c>
      <c r="I4" s="11">
        <v>35</v>
      </c>
      <c r="J4" s="11">
        <f t="shared" ref="J4:J35" si="0">E4-(H4*4) - (I4*6)</f>
        <v>169</v>
      </c>
      <c r="K4" s="17">
        <f>IF(D4=G4,E4/D4,E4/(D4-G4))</f>
        <v>39.642857142857146</v>
      </c>
      <c r="L4" s="17">
        <f t="shared" ref="L4:L35" si="1">100*E4/F4</f>
        <v>154.59610027855155</v>
      </c>
      <c r="M4" s="17">
        <f>SUMPRODUCT($H$2:$K$2,H4:K4)</f>
        <v>297.73794489329629</v>
      </c>
    </row>
    <row r="5" spans="1:13">
      <c r="A5" s="11">
        <v>2</v>
      </c>
      <c r="B5" s="12" t="s">
        <v>23</v>
      </c>
      <c r="C5" s="12" t="s">
        <v>3</v>
      </c>
      <c r="D5" s="11">
        <v>16</v>
      </c>
      <c r="E5" s="11">
        <v>602</v>
      </c>
      <c r="F5" s="11">
        <v>402</v>
      </c>
      <c r="G5" s="11">
        <v>2</v>
      </c>
      <c r="H5" s="11">
        <v>53</v>
      </c>
      <c r="I5" s="11">
        <v>34</v>
      </c>
      <c r="J5" s="11">
        <f t="shared" si="0"/>
        <v>186</v>
      </c>
      <c r="K5" s="17">
        <f t="shared" ref="K5:K68" si="2">IF(D5=G5,E5/D5,E5/(D5-G5))</f>
        <v>43</v>
      </c>
      <c r="L5" s="17">
        <f t="shared" si="1"/>
        <v>149.75124378109453</v>
      </c>
      <c r="M5" s="17">
        <f t="shared" ref="M5:M68" si="3">SUMPRODUCT($H$2:$K$2,H5:K5)</f>
        <v>322.38769739375351</v>
      </c>
    </row>
    <row r="6" spans="1:13">
      <c r="A6" s="11">
        <v>3</v>
      </c>
      <c r="B6" s="12" t="s">
        <v>23</v>
      </c>
      <c r="C6" s="12" t="s">
        <v>4</v>
      </c>
      <c r="D6" s="11">
        <v>16</v>
      </c>
      <c r="E6" s="11">
        <v>141</v>
      </c>
      <c r="F6" s="11">
        <v>91</v>
      </c>
      <c r="G6" s="11">
        <v>6</v>
      </c>
      <c r="H6" s="11">
        <v>8</v>
      </c>
      <c r="I6" s="11">
        <v>10</v>
      </c>
      <c r="J6" s="11">
        <f t="shared" si="0"/>
        <v>49</v>
      </c>
      <c r="K6" s="17">
        <f t="shared" si="2"/>
        <v>14.1</v>
      </c>
      <c r="L6" s="17">
        <f t="shared" si="1"/>
        <v>154.94505494505495</v>
      </c>
      <c r="M6" s="17">
        <f t="shared" si="3"/>
        <v>72.442735751439713</v>
      </c>
    </row>
    <row r="7" spans="1:13">
      <c r="A7" s="11">
        <v>4</v>
      </c>
      <c r="B7" s="12" t="s">
        <v>23</v>
      </c>
      <c r="C7" s="12" t="s">
        <v>5</v>
      </c>
      <c r="D7" s="11">
        <v>16</v>
      </c>
      <c r="E7" s="11">
        <v>455</v>
      </c>
      <c r="F7" s="11">
        <v>302</v>
      </c>
      <c r="G7" s="11">
        <v>9</v>
      </c>
      <c r="H7" s="11">
        <v>24</v>
      </c>
      <c r="I7" s="11">
        <v>30</v>
      </c>
      <c r="J7" s="11">
        <f t="shared" si="0"/>
        <v>179</v>
      </c>
      <c r="K7" s="17">
        <f t="shared" si="2"/>
        <v>65</v>
      </c>
      <c r="L7" s="17">
        <f t="shared" si="1"/>
        <v>150.66225165562915</v>
      </c>
      <c r="M7" s="17">
        <f t="shared" si="3"/>
        <v>226.26239222207838</v>
      </c>
    </row>
    <row r="8" spans="1:13">
      <c r="A8" s="11">
        <v>5</v>
      </c>
      <c r="B8" s="12" t="s">
        <v>23</v>
      </c>
      <c r="C8" s="12" t="s">
        <v>6</v>
      </c>
      <c r="D8" s="11">
        <v>13</v>
      </c>
      <c r="E8" s="11">
        <v>15</v>
      </c>
      <c r="F8" s="11">
        <v>5</v>
      </c>
      <c r="G8" s="11">
        <v>1</v>
      </c>
      <c r="H8" s="11">
        <v>3</v>
      </c>
      <c r="I8" s="11">
        <v>0</v>
      </c>
      <c r="J8" s="11">
        <f t="shared" si="0"/>
        <v>3</v>
      </c>
      <c r="K8" s="17">
        <f t="shared" si="2"/>
        <v>1.25</v>
      </c>
      <c r="L8" s="17">
        <f t="shared" si="1"/>
        <v>300</v>
      </c>
      <c r="M8" s="17">
        <f t="shared" si="3"/>
        <v>9.4304742273667461</v>
      </c>
    </row>
    <row r="9" spans="1:13">
      <c r="A9" s="11">
        <v>6</v>
      </c>
      <c r="B9" s="12" t="s">
        <v>23</v>
      </c>
      <c r="C9" s="12" t="s">
        <v>7</v>
      </c>
      <c r="D9" s="11">
        <v>15</v>
      </c>
      <c r="E9" s="11">
        <v>445</v>
      </c>
      <c r="F9" s="11">
        <v>336</v>
      </c>
      <c r="G9" s="11">
        <v>3</v>
      </c>
      <c r="H9" s="11">
        <v>46</v>
      </c>
      <c r="I9" s="11">
        <v>12</v>
      </c>
      <c r="J9" s="11">
        <f t="shared" si="0"/>
        <v>189</v>
      </c>
      <c r="K9" s="17">
        <f t="shared" si="2"/>
        <v>37.083333333333336</v>
      </c>
      <c r="L9" s="17">
        <f t="shared" si="1"/>
        <v>132.4404761904762</v>
      </c>
      <c r="M9" s="17">
        <f t="shared" si="3"/>
        <v>209.69892686659833</v>
      </c>
    </row>
    <row r="10" spans="1:13">
      <c r="A10" s="11">
        <v>7</v>
      </c>
      <c r="B10" s="12" t="s">
        <v>23</v>
      </c>
      <c r="C10" s="12" t="s">
        <v>8</v>
      </c>
      <c r="D10" s="11">
        <v>12</v>
      </c>
      <c r="E10" s="11">
        <v>50</v>
      </c>
      <c r="F10" s="11">
        <v>29</v>
      </c>
      <c r="G10" s="11">
        <v>1</v>
      </c>
      <c r="H10" s="11">
        <v>1</v>
      </c>
      <c r="I10" s="11">
        <v>4</v>
      </c>
      <c r="J10" s="11">
        <f t="shared" si="0"/>
        <v>22</v>
      </c>
      <c r="K10" s="17">
        <f t="shared" si="2"/>
        <v>4.5454545454545459</v>
      </c>
      <c r="L10" s="17">
        <f t="shared" si="1"/>
        <v>172.41379310344828</v>
      </c>
      <c r="M10" s="17">
        <f t="shared" si="3"/>
        <v>22.348013169436118</v>
      </c>
    </row>
    <row r="11" spans="1:13">
      <c r="A11" s="11">
        <v>8</v>
      </c>
      <c r="B11" s="12" t="s">
        <v>23</v>
      </c>
      <c r="C11" s="12" t="s">
        <v>9</v>
      </c>
      <c r="D11" s="11">
        <v>16</v>
      </c>
      <c r="E11" s="11">
        <v>89</v>
      </c>
      <c r="F11" s="11">
        <v>74</v>
      </c>
      <c r="G11" s="11">
        <v>5</v>
      </c>
      <c r="H11" s="11">
        <v>3</v>
      </c>
      <c r="I11" s="11">
        <v>4</v>
      </c>
      <c r="J11" s="11">
        <f t="shared" si="0"/>
        <v>53</v>
      </c>
      <c r="K11" s="17">
        <f t="shared" si="2"/>
        <v>8.0909090909090917</v>
      </c>
      <c r="L11" s="17">
        <f t="shared" si="1"/>
        <v>120.27027027027027</v>
      </c>
      <c r="M11" s="17">
        <f t="shared" si="3"/>
        <v>31.553320839015491</v>
      </c>
    </row>
    <row r="12" spans="1:13">
      <c r="A12" s="11">
        <v>9</v>
      </c>
      <c r="B12" s="12" t="s">
        <v>23</v>
      </c>
      <c r="C12" s="12" t="s">
        <v>10</v>
      </c>
      <c r="D12" s="11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f t="shared" si="0"/>
        <v>0</v>
      </c>
      <c r="K12" s="17">
        <f t="shared" si="2"/>
        <v>0</v>
      </c>
      <c r="L12" s="17" t="e">
        <f t="shared" si="1"/>
        <v>#DIV/0!</v>
      </c>
      <c r="M12" s="17">
        <f t="shared" si="3"/>
        <v>0</v>
      </c>
    </row>
    <row r="13" spans="1:13">
      <c r="A13" s="11">
        <v>10</v>
      </c>
      <c r="B13" s="12" t="s">
        <v>23</v>
      </c>
      <c r="C13" s="12" t="s">
        <v>11</v>
      </c>
      <c r="D13" s="11">
        <v>13</v>
      </c>
      <c r="E13" s="11">
        <v>29</v>
      </c>
      <c r="F13" s="11">
        <v>36</v>
      </c>
      <c r="G13" s="11">
        <v>0</v>
      </c>
      <c r="H13" s="11">
        <v>3</v>
      </c>
      <c r="I13" s="11">
        <v>1</v>
      </c>
      <c r="J13" s="11">
        <f t="shared" si="0"/>
        <v>11</v>
      </c>
      <c r="K13" s="17">
        <f t="shared" si="2"/>
        <v>2.2307692307692308</v>
      </c>
      <c r="L13" s="17">
        <f t="shared" si="1"/>
        <v>80.555555555555557</v>
      </c>
      <c r="M13" s="17">
        <f t="shared" si="3"/>
        <v>14.41886310597277</v>
      </c>
    </row>
    <row r="14" spans="1:13">
      <c r="A14" s="11">
        <v>11</v>
      </c>
      <c r="B14" s="12" t="s">
        <v>23</v>
      </c>
      <c r="C14" s="12" t="s">
        <v>12</v>
      </c>
      <c r="D14" s="11">
        <v>6</v>
      </c>
      <c r="E14" s="11">
        <v>162</v>
      </c>
      <c r="F14" s="11">
        <v>129</v>
      </c>
      <c r="G14" s="11">
        <v>1</v>
      </c>
      <c r="H14" s="11">
        <v>17</v>
      </c>
      <c r="I14" s="11">
        <v>6</v>
      </c>
      <c r="J14" s="11">
        <f t="shared" si="0"/>
        <v>58</v>
      </c>
      <c r="K14" s="17">
        <f t="shared" si="2"/>
        <v>32.4</v>
      </c>
      <c r="L14" s="17">
        <f t="shared" si="1"/>
        <v>125.58139534883721</v>
      </c>
      <c r="M14" s="17">
        <f t="shared" si="3"/>
        <v>88.489228304358676</v>
      </c>
    </row>
    <row r="15" spans="1:13">
      <c r="A15" s="11">
        <v>12</v>
      </c>
      <c r="B15" s="12" t="s">
        <v>23</v>
      </c>
      <c r="C15" s="12" t="s">
        <v>13</v>
      </c>
      <c r="D15" s="11">
        <v>6</v>
      </c>
      <c r="E15" s="11">
        <v>2</v>
      </c>
      <c r="F15" s="11">
        <v>2</v>
      </c>
      <c r="G15" s="11">
        <v>1</v>
      </c>
      <c r="H15" s="11">
        <v>0</v>
      </c>
      <c r="I15" s="11">
        <v>0</v>
      </c>
      <c r="J15" s="11">
        <f t="shared" si="0"/>
        <v>2</v>
      </c>
      <c r="K15" s="17">
        <f t="shared" si="2"/>
        <v>0.4</v>
      </c>
      <c r="L15" s="17">
        <f t="shared" si="1"/>
        <v>100</v>
      </c>
      <c r="M15" s="17">
        <f t="shared" si="3"/>
        <v>0.26300885855679956</v>
      </c>
    </row>
    <row r="16" spans="1:13">
      <c r="A16" s="11">
        <v>13</v>
      </c>
      <c r="B16" s="12" t="s">
        <v>23</v>
      </c>
      <c r="C16" s="12" t="s">
        <v>14</v>
      </c>
      <c r="D16" s="11">
        <v>10</v>
      </c>
      <c r="E16" s="11">
        <v>108</v>
      </c>
      <c r="F16" s="11">
        <v>78</v>
      </c>
      <c r="G16" s="11">
        <v>0</v>
      </c>
      <c r="H16" s="11">
        <v>8</v>
      </c>
      <c r="I16" s="11">
        <v>5</v>
      </c>
      <c r="J16" s="11">
        <f t="shared" si="0"/>
        <v>46</v>
      </c>
      <c r="K16" s="17">
        <f t="shared" si="2"/>
        <v>10.8</v>
      </c>
      <c r="L16" s="17">
        <f t="shared" si="1"/>
        <v>138.46153846153845</v>
      </c>
      <c r="M16" s="17">
        <f t="shared" si="3"/>
        <v>50.685910846030453</v>
      </c>
    </row>
    <row r="17" spans="1:13">
      <c r="A17" s="11">
        <v>14</v>
      </c>
      <c r="B17" s="12" t="s">
        <v>23</v>
      </c>
      <c r="C17" s="12" t="s">
        <v>15</v>
      </c>
      <c r="D17" s="11">
        <v>6</v>
      </c>
      <c r="E17" s="11">
        <v>0</v>
      </c>
      <c r="F17" s="11">
        <v>0</v>
      </c>
      <c r="G17" s="11">
        <v>1</v>
      </c>
      <c r="H17" s="11">
        <v>0</v>
      </c>
      <c r="I17" s="11">
        <v>0</v>
      </c>
      <c r="J17" s="11">
        <f t="shared" si="0"/>
        <v>0</v>
      </c>
      <c r="K17" s="17">
        <f t="shared" si="2"/>
        <v>0</v>
      </c>
      <c r="L17" s="17" t="e">
        <f t="shared" si="1"/>
        <v>#DIV/0!</v>
      </c>
      <c r="M17" s="17">
        <f t="shared" si="3"/>
        <v>0</v>
      </c>
    </row>
    <row r="18" spans="1:13">
      <c r="A18" s="11">
        <v>15</v>
      </c>
      <c r="B18" s="12" t="s">
        <v>23</v>
      </c>
      <c r="C18" s="12" t="s">
        <v>16</v>
      </c>
      <c r="D18" s="11">
        <v>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f t="shared" si="0"/>
        <v>0</v>
      </c>
      <c r="K18" s="17">
        <f t="shared" si="2"/>
        <v>0</v>
      </c>
      <c r="L18" s="17" t="e">
        <f t="shared" si="1"/>
        <v>#DIV/0!</v>
      </c>
      <c r="M18" s="17">
        <f t="shared" si="3"/>
        <v>0</v>
      </c>
    </row>
    <row r="19" spans="1:13">
      <c r="A19" s="11">
        <v>16</v>
      </c>
      <c r="B19" s="12" t="s">
        <v>23</v>
      </c>
      <c r="C19" s="12" t="s">
        <v>17</v>
      </c>
      <c r="D19" s="11">
        <v>2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f t="shared" si="0"/>
        <v>0</v>
      </c>
      <c r="K19" s="17">
        <f t="shared" si="2"/>
        <v>0</v>
      </c>
      <c r="L19" s="17" t="e">
        <f t="shared" si="1"/>
        <v>#DIV/0!</v>
      </c>
      <c r="M19" s="17">
        <f t="shared" si="3"/>
        <v>0</v>
      </c>
    </row>
    <row r="20" spans="1:13">
      <c r="A20" s="11">
        <v>17</v>
      </c>
      <c r="B20" s="12" t="s">
        <v>23</v>
      </c>
      <c r="C20" s="12" t="s">
        <v>18</v>
      </c>
      <c r="D20" s="11">
        <v>1</v>
      </c>
      <c r="E20" s="11">
        <v>24</v>
      </c>
      <c r="F20" s="11">
        <v>22</v>
      </c>
      <c r="G20" s="11">
        <v>1</v>
      </c>
      <c r="H20" s="11">
        <v>1</v>
      </c>
      <c r="I20" s="11">
        <v>2</v>
      </c>
      <c r="J20" s="11">
        <f t="shared" si="0"/>
        <v>8</v>
      </c>
      <c r="K20" s="17">
        <f t="shared" si="2"/>
        <v>24</v>
      </c>
      <c r="L20" s="17">
        <f t="shared" si="1"/>
        <v>109.09090909090909</v>
      </c>
      <c r="M20" s="17">
        <f>SUMPRODUCT($H$2:$K$2,H20:K20)</f>
        <v>18.727675014989025</v>
      </c>
    </row>
    <row r="21" spans="1:13">
      <c r="A21" s="11">
        <v>18</v>
      </c>
      <c r="B21" s="12" t="s">
        <v>23</v>
      </c>
      <c r="C21" s="12" t="s">
        <v>19</v>
      </c>
      <c r="D21" s="11">
        <v>1</v>
      </c>
      <c r="E21" s="11">
        <v>1</v>
      </c>
      <c r="F21" s="11">
        <v>3</v>
      </c>
      <c r="G21" s="11">
        <v>0</v>
      </c>
      <c r="H21" s="11">
        <v>0</v>
      </c>
      <c r="I21" s="11">
        <v>0</v>
      </c>
      <c r="J21" s="11">
        <f t="shared" si="0"/>
        <v>1</v>
      </c>
      <c r="K21" s="17">
        <f t="shared" si="2"/>
        <v>1</v>
      </c>
      <c r="L21" s="17">
        <f t="shared" si="1"/>
        <v>33.333333333333336</v>
      </c>
      <c r="M21" s="17">
        <f t="shared" si="3"/>
        <v>0.36345747128332867</v>
      </c>
    </row>
    <row r="22" spans="1:13">
      <c r="A22" s="11">
        <v>19</v>
      </c>
      <c r="B22" s="12" t="s">
        <v>23</v>
      </c>
      <c r="C22" s="12" t="s">
        <v>20</v>
      </c>
      <c r="D22" s="11">
        <v>1</v>
      </c>
      <c r="E22" s="11">
        <v>8</v>
      </c>
      <c r="F22" s="11">
        <v>9</v>
      </c>
      <c r="G22" s="11">
        <v>0</v>
      </c>
      <c r="H22" s="11">
        <v>0</v>
      </c>
      <c r="I22" s="11">
        <v>1</v>
      </c>
      <c r="J22" s="11">
        <f t="shared" si="0"/>
        <v>2</v>
      </c>
      <c r="K22" s="17">
        <f t="shared" si="2"/>
        <v>8</v>
      </c>
      <c r="L22" s="17">
        <f t="shared" si="1"/>
        <v>88.888888888888886</v>
      </c>
      <c r="M22" s="17">
        <f t="shared" si="3"/>
        <v>6.5824567777651097</v>
      </c>
    </row>
    <row r="23" spans="1:13">
      <c r="A23" s="11">
        <v>20</v>
      </c>
      <c r="B23" s="12" t="s">
        <v>23</v>
      </c>
      <c r="C23" s="12" t="s">
        <v>21</v>
      </c>
      <c r="D23" s="11">
        <v>1</v>
      </c>
      <c r="E23" s="11">
        <v>12</v>
      </c>
      <c r="F23" s="11">
        <v>10</v>
      </c>
      <c r="G23" s="11">
        <v>0</v>
      </c>
      <c r="H23" s="11">
        <v>0</v>
      </c>
      <c r="I23" s="11">
        <v>1</v>
      </c>
      <c r="J23" s="11">
        <f t="shared" si="0"/>
        <v>6</v>
      </c>
      <c r="K23" s="17">
        <f t="shared" si="2"/>
        <v>12</v>
      </c>
      <c r="L23" s="17">
        <f t="shared" si="1"/>
        <v>120</v>
      </c>
      <c r="M23" s="17">
        <f t="shared" si="3"/>
        <v>8.0362866628984246</v>
      </c>
    </row>
    <row r="24" spans="1:13">
      <c r="A24" s="14">
        <v>21</v>
      </c>
      <c r="B24" s="15" t="s">
        <v>47</v>
      </c>
      <c r="C24" s="15" t="s">
        <v>219</v>
      </c>
      <c r="D24" s="15">
        <v>14</v>
      </c>
      <c r="E24" s="14">
        <v>684</v>
      </c>
      <c r="F24" s="14">
        <v>394</v>
      </c>
      <c r="G24" s="14">
        <v>1</v>
      </c>
      <c r="H24" s="15">
        <v>68</v>
      </c>
      <c r="I24" s="15">
        <v>37</v>
      </c>
      <c r="J24" s="14">
        <f t="shared" si="0"/>
        <v>190</v>
      </c>
      <c r="K24" s="18">
        <f t="shared" si="2"/>
        <v>52.615384615384613</v>
      </c>
      <c r="L24" s="18">
        <f t="shared" si="1"/>
        <v>173.60406091370558</v>
      </c>
      <c r="M24" s="18">
        <f t="shared" si="3"/>
        <v>382.05483673334174</v>
      </c>
    </row>
    <row r="25" spans="1:13">
      <c r="A25" s="14">
        <v>22</v>
      </c>
      <c r="B25" s="15" t="s">
        <v>47</v>
      </c>
      <c r="C25" s="15" t="s">
        <v>26</v>
      </c>
      <c r="D25" s="15">
        <v>14</v>
      </c>
      <c r="E25" s="14">
        <v>0</v>
      </c>
      <c r="F25" s="14">
        <v>2</v>
      </c>
      <c r="G25" s="14">
        <v>0</v>
      </c>
      <c r="H25" s="15">
        <v>0</v>
      </c>
      <c r="I25" s="15">
        <v>0</v>
      </c>
      <c r="J25" s="14">
        <f t="shared" si="0"/>
        <v>0</v>
      </c>
      <c r="K25" s="18">
        <f t="shared" si="2"/>
        <v>0</v>
      </c>
      <c r="L25" s="18">
        <f t="shared" si="1"/>
        <v>0</v>
      </c>
      <c r="M25" s="18">
        <f t="shared" si="3"/>
        <v>0</v>
      </c>
    </row>
    <row r="26" spans="1:13">
      <c r="A26" s="14">
        <v>23</v>
      </c>
      <c r="B26" s="15" t="s">
        <v>47</v>
      </c>
      <c r="C26" s="15" t="s">
        <v>27</v>
      </c>
      <c r="D26" s="15">
        <v>14</v>
      </c>
      <c r="E26" s="14">
        <v>411</v>
      </c>
      <c r="F26" s="14">
        <v>310</v>
      </c>
      <c r="G26" s="14">
        <v>3</v>
      </c>
      <c r="H26" s="15">
        <v>29</v>
      </c>
      <c r="I26" s="15">
        <v>21</v>
      </c>
      <c r="J26" s="14">
        <f t="shared" si="0"/>
        <v>169</v>
      </c>
      <c r="K26" s="18">
        <f t="shared" si="2"/>
        <v>37.363636363636367</v>
      </c>
      <c r="L26" s="18">
        <f t="shared" si="1"/>
        <v>132.58064516129033</v>
      </c>
      <c r="M26" s="18">
        <f t="shared" si="3"/>
        <v>195.21709290509639</v>
      </c>
    </row>
    <row r="27" spans="1:13">
      <c r="A27" s="14">
        <v>24</v>
      </c>
      <c r="B27" s="15" t="s">
        <v>47</v>
      </c>
      <c r="C27" s="15" t="s">
        <v>28</v>
      </c>
      <c r="D27" s="15">
        <v>12</v>
      </c>
      <c r="E27" s="14">
        <v>169</v>
      </c>
      <c r="F27" s="14">
        <v>120</v>
      </c>
      <c r="G27" s="14">
        <v>0</v>
      </c>
      <c r="H27" s="15">
        <v>14</v>
      </c>
      <c r="I27" s="15">
        <v>9</v>
      </c>
      <c r="J27" s="14">
        <f t="shared" si="0"/>
        <v>59</v>
      </c>
      <c r="K27" s="18">
        <f t="shared" si="2"/>
        <v>14.083333333333334</v>
      </c>
      <c r="L27" s="18">
        <f t="shared" si="1"/>
        <v>140.83333333333334</v>
      </c>
      <c r="M27" s="18">
        <f t="shared" si="3"/>
        <v>86.752169249813221</v>
      </c>
    </row>
    <row r="28" spans="1:13">
      <c r="A28" s="14">
        <v>25</v>
      </c>
      <c r="B28" s="15" t="s">
        <v>47</v>
      </c>
      <c r="C28" s="15" t="s">
        <v>29</v>
      </c>
      <c r="D28" s="15">
        <v>10</v>
      </c>
      <c r="E28" s="14">
        <v>1</v>
      </c>
      <c r="F28" s="14">
        <v>2</v>
      </c>
      <c r="G28" s="14">
        <v>1</v>
      </c>
      <c r="H28" s="15">
        <v>0</v>
      </c>
      <c r="I28" s="15">
        <v>0</v>
      </c>
      <c r="J28" s="14">
        <f t="shared" si="0"/>
        <v>1</v>
      </c>
      <c r="K28" s="18">
        <f t="shared" si="2"/>
        <v>0.1111111111111111</v>
      </c>
      <c r="L28" s="18">
        <f t="shared" si="1"/>
        <v>50</v>
      </c>
      <c r="M28" s="18">
        <f t="shared" si="3"/>
        <v>0.1057318690556299</v>
      </c>
    </row>
    <row r="29" spans="1:13">
      <c r="A29" s="14">
        <v>26</v>
      </c>
      <c r="B29" s="15" t="s">
        <v>47</v>
      </c>
      <c r="C29" s="15" t="s">
        <v>30</v>
      </c>
      <c r="D29" s="15">
        <v>9</v>
      </c>
      <c r="E29" s="14">
        <v>245</v>
      </c>
      <c r="F29" s="14">
        <v>160</v>
      </c>
      <c r="G29" s="14">
        <v>0</v>
      </c>
      <c r="H29" s="15">
        <v>27</v>
      </c>
      <c r="I29" s="15">
        <v>10</v>
      </c>
      <c r="J29" s="14">
        <f t="shared" si="0"/>
        <v>77</v>
      </c>
      <c r="K29" s="18">
        <f t="shared" si="2"/>
        <v>27.222222222222221</v>
      </c>
      <c r="L29" s="18">
        <f t="shared" si="1"/>
        <v>153.125</v>
      </c>
      <c r="M29" s="18">
        <f t="shared" si="3"/>
        <v>134.3400236018029</v>
      </c>
    </row>
    <row r="30" spans="1:13">
      <c r="A30" s="14">
        <v>27</v>
      </c>
      <c r="B30" s="15" t="s">
        <v>47</v>
      </c>
      <c r="C30" s="15" t="s">
        <v>31</v>
      </c>
      <c r="D30" s="15">
        <v>13</v>
      </c>
      <c r="E30" s="14">
        <v>212</v>
      </c>
      <c r="F30" s="14">
        <v>148</v>
      </c>
      <c r="G30" s="14">
        <v>7</v>
      </c>
      <c r="H30" s="15">
        <v>11</v>
      </c>
      <c r="I30" s="15">
        <v>11</v>
      </c>
      <c r="J30" s="14">
        <f t="shared" si="0"/>
        <v>102</v>
      </c>
      <c r="K30" s="18">
        <f t="shared" si="2"/>
        <v>35.333333333333336</v>
      </c>
      <c r="L30" s="18">
        <f t="shared" si="1"/>
        <v>143.24324324324326</v>
      </c>
      <c r="M30" s="18">
        <f t="shared" si="3"/>
        <v>95.458906132907771</v>
      </c>
    </row>
    <row r="31" spans="1:13">
      <c r="A31" s="14">
        <v>28</v>
      </c>
      <c r="B31" s="15" t="s">
        <v>47</v>
      </c>
      <c r="C31" s="15" t="s">
        <v>32</v>
      </c>
      <c r="D31" s="15">
        <v>5</v>
      </c>
      <c r="E31" s="14">
        <v>60</v>
      </c>
      <c r="F31" s="14">
        <v>33</v>
      </c>
      <c r="G31" s="14">
        <v>1</v>
      </c>
      <c r="H31" s="15">
        <v>1</v>
      </c>
      <c r="I31" s="15">
        <v>6</v>
      </c>
      <c r="J31" s="14">
        <f t="shared" si="0"/>
        <v>20</v>
      </c>
      <c r="K31" s="18">
        <f t="shared" si="2"/>
        <v>15</v>
      </c>
      <c r="L31" s="18">
        <f t="shared" si="1"/>
        <v>181.81818181818181</v>
      </c>
      <c r="M31" s="18">
        <f t="shared" si="3"/>
        <v>33.463973398405528</v>
      </c>
    </row>
    <row r="32" spans="1:13">
      <c r="A32" s="14">
        <v>29</v>
      </c>
      <c r="B32" s="15" t="s">
        <v>47</v>
      </c>
      <c r="C32" s="15" t="s">
        <v>33</v>
      </c>
      <c r="D32" s="15">
        <v>8</v>
      </c>
      <c r="E32" s="15">
        <v>50</v>
      </c>
      <c r="F32" s="15">
        <v>43</v>
      </c>
      <c r="G32" s="15">
        <v>2</v>
      </c>
      <c r="H32" s="15">
        <v>5</v>
      </c>
      <c r="I32" s="15">
        <v>1</v>
      </c>
      <c r="J32" s="14">
        <f t="shared" si="0"/>
        <v>24</v>
      </c>
      <c r="K32" s="18">
        <f t="shared" si="2"/>
        <v>8.3333333333333339</v>
      </c>
      <c r="L32" s="18">
        <f t="shared" si="1"/>
        <v>116.27906976744185</v>
      </c>
      <c r="M32" s="18">
        <f t="shared" si="3"/>
        <v>23.042291413202424</v>
      </c>
    </row>
    <row r="33" spans="1:13">
      <c r="A33" s="14">
        <v>30</v>
      </c>
      <c r="B33" s="15" t="s">
        <v>47</v>
      </c>
      <c r="C33" s="15" t="s">
        <v>34</v>
      </c>
      <c r="D33" s="15">
        <v>6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4">
        <f t="shared" si="0"/>
        <v>0</v>
      </c>
      <c r="K33" s="18">
        <f t="shared" si="2"/>
        <v>0</v>
      </c>
      <c r="L33" s="18" t="e">
        <f t="shared" si="1"/>
        <v>#DIV/0!</v>
      </c>
      <c r="M33" s="18">
        <f t="shared" si="3"/>
        <v>0</v>
      </c>
    </row>
    <row r="34" spans="1:13">
      <c r="A34" s="14">
        <v>31</v>
      </c>
      <c r="B34" s="15" t="s">
        <v>47</v>
      </c>
      <c r="C34" s="15" t="s">
        <v>35</v>
      </c>
      <c r="D34" s="15">
        <v>4</v>
      </c>
      <c r="E34" s="15">
        <v>46</v>
      </c>
      <c r="F34" s="15">
        <v>26</v>
      </c>
      <c r="G34" s="15">
        <v>3</v>
      </c>
      <c r="H34" s="15">
        <v>3</v>
      </c>
      <c r="I34" s="15">
        <v>2</v>
      </c>
      <c r="J34" s="14">
        <f t="shared" si="0"/>
        <v>22</v>
      </c>
      <c r="K34" s="18">
        <f t="shared" si="2"/>
        <v>46</v>
      </c>
      <c r="L34" s="18">
        <f t="shared" si="1"/>
        <v>176.92307692307693</v>
      </c>
      <c r="M34" s="18">
        <f t="shared" si="3"/>
        <v>32.03394276160661</v>
      </c>
    </row>
    <row r="35" spans="1:13">
      <c r="A35" s="14">
        <v>32</v>
      </c>
      <c r="B35" s="15" t="s">
        <v>47</v>
      </c>
      <c r="C35" s="15" t="s">
        <v>36</v>
      </c>
      <c r="D35" s="15">
        <v>7</v>
      </c>
      <c r="E35" s="15">
        <v>1</v>
      </c>
      <c r="F35" s="15">
        <v>1</v>
      </c>
      <c r="G35" s="15">
        <v>1</v>
      </c>
      <c r="H35" s="15">
        <v>0</v>
      </c>
      <c r="I35" s="15">
        <v>0</v>
      </c>
      <c r="J35" s="14">
        <f t="shared" si="0"/>
        <v>1</v>
      </c>
      <c r="K35" s="18">
        <f t="shared" si="2"/>
        <v>0.16666666666666666</v>
      </c>
      <c r="L35" s="18">
        <f t="shared" si="1"/>
        <v>100</v>
      </c>
      <c r="M35" s="18">
        <f t="shared" si="3"/>
        <v>0.12183971919486108</v>
      </c>
    </row>
    <row r="36" spans="1:13">
      <c r="A36" s="14">
        <v>33</v>
      </c>
      <c r="B36" s="15" t="s">
        <v>47</v>
      </c>
      <c r="C36" s="15" t="s">
        <v>37</v>
      </c>
      <c r="D36" s="15">
        <v>5</v>
      </c>
      <c r="E36" s="15">
        <v>120</v>
      </c>
      <c r="F36" s="15">
        <v>94</v>
      </c>
      <c r="G36" s="15">
        <v>1</v>
      </c>
      <c r="H36" s="15">
        <v>9</v>
      </c>
      <c r="I36" s="15">
        <v>7</v>
      </c>
      <c r="J36" s="14">
        <f t="shared" ref="J36:J67" si="4">E36-(H36*4) - (I36*6)</f>
        <v>42</v>
      </c>
      <c r="K36" s="18">
        <f t="shared" si="2"/>
        <v>30</v>
      </c>
      <c r="L36" s="18">
        <f t="shared" ref="L36:L62" si="5">100*E36/F36</f>
        <v>127.65957446808511</v>
      </c>
      <c r="M36" s="18">
        <f t="shared" si="3"/>
        <v>67.139673583663907</v>
      </c>
    </row>
    <row r="37" spans="1:13">
      <c r="A37" s="14">
        <v>34</v>
      </c>
      <c r="B37" s="15" t="s">
        <v>47</v>
      </c>
      <c r="C37" s="15" t="s">
        <v>38</v>
      </c>
      <c r="D37" s="15">
        <v>3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4">
        <f t="shared" si="4"/>
        <v>0</v>
      </c>
      <c r="K37" s="18">
        <f t="shared" si="2"/>
        <v>0</v>
      </c>
      <c r="L37" s="18" t="e">
        <f t="shared" si="5"/>
        <v>#DIV/0!</v>
      </c>
      <c r="M37" s="18">
        <f t="shared" si="3"/>
        <v>0</v>
      </c>
    </row>
    <row r="38" spans="1:13">
      <c r="A38" s="14">
        <v>35</v>
      </c>
      <c r="B38" s="15" t="s">
        <v>47</v>
      </c>
      <c r="C38" s="15" t="s">
        <v>39</v>
      </c>
      <c r="D38" s="15">
        <v>4</v>
      </c>
      <c r="E38" s="15">
        <v>7</v>
      </c>
      <c r="F38" s="15">
        <v>6</v>
      </c>
      <c r="G38" s="15">
        <v>0</v>
      </c>
      <c r="H38" s="15">
        <v>1</v>
      </c>
      <c r="I38" s="15">
        <v>0</v>
      </c>
      <c r="J38" s="14">
        <f t="shared" si="4"/>
        <v>3</v>
      </c>
      <c r="K38" s="18">
        <f t="shared" si="2"/>
        <v>1.75</v>
      </c>
      <c r="L38" s="18">
        <f t="shared" si="5"/>
        <v>116.66666666666667</v>
      </c>
      <c r="M38" s="18">
        <f t="shared" si="3"/>
        <v>3.6771121500181323</v>
      </c>
    </row>
    <row r="39" spans="1:13">
      <c r="A39" s="14">
        <v>36</v>
      </c>
      <c r="B39" s="15" t="s">
        <v>47</v>
      </c>
      <c r="C39" s="15" t="s">
        <v>40</v>
      </c>
      <c r="D39" s="15">
        <v>4</v>
      </c>
      <c r="E39" s="15">
        <v>26</v>
      </c>
      <c r="F39" s="15">
        <v>33</v>
      </c>
      <c r="G39" s="15">
        <v>1</v>
      </c>
      <c r="H39" s="15">
        <v>0</v>
      </c>
      <c r="I39" s="15">
        <v>1</v>
      </c>
      <c r="J39" s="14">
        <f t="shared" si="4"/>
        <v>20</v>
      </c>
      <c r="K39" s="18">
        <f t="shared" si="2"/>
        <v>8.6666666666666661</v>
      </c>
      <c r="L39" s="18">
        <f t="shared" si="5"/>
        <v>78.787878787878782</v>
      </c>
      <c r="M39" s="18">
        <f t="shared" si="3"/>
        <v>8.0990420174248996</v>
      </c>
    </row>
    <row r="40" spans="1:13">
      <c r="A40" s="14">
        <v>37</v>
      </c>
      <c r="B40" s="15" t="s">
        <v>47</v>
      </c>
      <c r="C40" s="15" t="s">
        <v>41</v>
      </c>
      <c r="D40" s="15">
        <v>5</v>
      </c>
      <c r="E40" s="15">
        <v>63</v>
      </c>
      <c r="F40" s="15">
        <v>41</v>
      </c>
      <c r="G40" s="15">
        <v>0</v>
      </c>
      <c r="H40" s="15">
        <v>7</v>
      </c>
      <c r="I40" s="15">
        <v>4</v>
      </c>
      <c r="J40" s="14">
        <f t="shared" si="4"/>
        <v>11</v>
      </c>
      <c r="K40" s="18">
        <f t="shared" si="2"/>
        <v>12.6</v>
      </c>
      <c r="L40" s="18">
        <f t="shared" si="5"/>
        <v>153.65853658536585</v>
      </c>
      <c r="M40" s="18">
        <f t="shared" si="3"/>
        <v>41.569678898878351</v>
      </c>
    </row>
    <row r="41" spans="1:13">
      <c r="A41" s="14">
        <v>38</v>
      </c>
      <c r="B41" s="15" t="s">
        <v>47</v>
      </c>
      <c r="C41" s="15" t="s">
        <v>42</v>
      </c>
      <c r="D41" s="15">
        <v>6</v>
      </c>
      <c r="E41" s="15">
        <v>6</v>
      </c>
      <c r="F41" s="15">
        <v>8</v>
      </c>
      <c r="G41" s="15">
        <v>1</v>
      </c>
      <c r="H41" s="15">
        <v>0</v>
      </c>
      <c r="I41" s="15">
        <v>0</v>
      </c>
      <c r="J41" s="14">
        <f t="shared" si="4"/>
        <v>6</v>
      </c>
      <c r="K41" s="18">
        <f t="shared" si="2"/>
        <v>1.2</v>
      </c>
      <c r="L41" s="18">
        <f t="shared" si="5"/>
        <v>75</v>
      </c>
      <c r="M41" s="18">
        <f t="shared" si="3"/>
        <v>0.78902657567039869</v>
      </c>
    </row>
    <row r="42" spans="1:13">
      <c r="A42" s="14">
        <v>39</v>
      </c>
      <c r="B42" s="15" t="s">
        <v>47</v>
      </c>
      <c r="C42" s="15" t="s">
        <v>43</v>
      </c>
      <c r="D42" s="15">
        <v>3</v>
      </c>
      <c r="E42" s="15">
        <v>63</v>
      </c>
      <c r="F42" s="15">
        <v>33</v>
      </c>
      <c r="G42" s="15">
        <v>2</v>
      </c>
      <c r="H42" s="15">
        <v>3</v>
      </c>
      <c r="I42" s="15">
        <v>5</v>
      </c>
      <c r="J42" s="14">
        <f t="shared" si="4"/>
        <v>21</v>
      </c>
      <c r="K42" s="18">
        <f t="shared" si="2"/>
        <v>63</v>
      </c>
      <c r="L42" s="18">
        <f t="shared" si="5"/>
        <v>190.90909090909091</v>
      </c>
      <c r="M42" s="18">
        <f t="shared" si="3"/>
        <v>49.237110795918639</v>
      </c>
    </row>
    <row r="43" spans="1:13">
      <c r="A43" s="14">
        <v>40</v>
      </c>
      <c r="B43" s="15" t="s">
        <v>47</v>
      </c>
      <c r="C43" s="15" t="s">
        <v>44</v>
      </c>
      <c r="D43" s="15">
        <v>6</v>
      </c>
      <c r="E43" s="15">
        <v>85</v>
      </c>
      <c r="F43" s="15">
        <v>88</v>
      </c>
      <c r="G43" s="15">
        <v>0</v>
      </c>
      <c r="H43" s="15">
        <v>8</v>
      </c>
      <c r="I43" s="15">
        <v>1</v>
      </c>
      <c r="J43" s="14">
        <f t="shared" si="4"/>
        <v>47</v>
      </c>
      <c r="K43" s="18">
        <f t="shared" si="2"/>
        <v>14.166666666666666</v>
      </c>
      <c r="L43" s="18">
        <f t="shared" si="5"/>
        <v>96.590909090909093</v>
      </c>
      <c r="M43" s="18">
        <f t="shared" si="3"/>
        <v>35.271986652599097</v>
      </c>
    </row>
    <row r="44" spans="1:13">
      <c r="A44" s="14">
        <v>41</v>
      </c>
      <c r="B44" s="15" t="s">
        <v>47</v>
      </c>
      <c r="C44" s="15" t="s">
        <v>45</v>
      </c>
      <c r="D44" s="15">
        <v>1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4">
        <f t="shared" si="4"/>
        <v>0</v>
      </c>
      <c r="K44" s="18">
        <f t="shared" si="2"/>
        <v>0</v>
      </c>
      <c r="L44" s="18" t="e">
        <f t="shared" si="5"/>
        <v>#DIV/0!</v>
      </c>
      <c r="M44" s="18">
        <f t="shared" si="3"/>
        <v>0</v>
      </c>
    </row>
    <row r="45" spans="1:13">
      <c r="A45" s="14">
        <v>42</v>
      </c>
      <c r="B45" s="15" t="s">
        <v>47</v>
      </c>
      <c r="C45" s="15" t="s">
        <v>46</v>
      </c>
      <c r="D45" s="15">
        <v>1</v>
      </c>
      <c r="E45" s="15">
        <v>1</v>
      </c>
      <c r="F45" s="15">
        <v>4</v>
      </c>
      <c r="G45" s="15">
        <v>0</v>
      </c>
      <c r="H45" s="15">
        <v>0</v>
      </c>
      <c r="I45" s="15">
        <v>0</v>
      </c>
      <c r="J45" s="14">
        <f t="shared" si="4"/>
        <v>1</v>
      </c>
      <c r="K45" s="18">
        <f t="shared" si="2"/>
        <v>1</v>
      </c>
      <c r="L45" s="18">
        <f t="shared" si="5"/>
        <v>25</v>
      </c>
      <c r="M45" s="18">
        <f t="shared" si="3"/>
        <v>0.36345747128332867</v>
      </c>
    </row>
    <row r="46" spans="1:13">
      <c r="A46" s="19">
        <v>43</v>
      </c>
      <c r="B46" s="20" t="s">
        <v>64</v>
      </c>
      <c r="C46" s="20" t="s">
        <v>65</v>
      </c>
      <c r="D46" s="20">
        <v>14</v>
      </c>
      <c r="E46" s="20">
        <v>659</v>
      </c>
      <c r="F46" s="20">
        <v>416</v>
      </c>
      <c r="G46" s="20">
        <v>2</v>
      </c>
      <c r="H46" s="20">
        <v>66</v>
      </c>
      <c r="I46" s="20">
        <v>32</v>
      </c>
      <c r="J46" s="19">
        <f t="shared" si="4"/>
        <v>203</v>
      </c>
      <c r="K46" s="22">
        <f t="shared" si="2"/>
        <v>54.916666666666664</v>
      </c>
      <c r="L46" s="22">
        <f t="shared" si="5"/>
        <v>158.41346153846155</v>
      </c>
      <c r="M46" s="22">
        <f t="shared" si="3"/>
        <v>357.19998081341851</v>
      </c>
    </row>
    <row r="47" spans="1:13">
      <c r="A47" s="19">
        <v>44</v>
      </c>
      <c r="B47" s="20" t="s">
        <v>64</v>
      </c>
      <c r="C47" s="20" t="s">
        <v>48</v>
      </c>
      <c r="D47" s="20">
        <v>14</v>
      </c>
      <c r="E47" s="20">
        <v>32</v>
      </c>
      <c r="F47" s="20">
        <v>38</v>
      </c>
      <c r="G47" s="20">
        <v>2</v>
      </c>
      <c r="H47" s="20">
        <v>2</v>
      </c>
      <c r="I47" s="20">
        <v>1</v>
      </c>
      <c r="J47" s="19">
        <f t="shared" si="4"/>
        <v>18</v>
      </c>
      <c r="K47" s="22">
        <f t="shared" si="2"/>
        <v>2.6666666666666665</v>
      </c>
      <c r="L47" s="22">
        <f t="shared" si="5"/>
        <v>84.21052631578948</v>
      </c>
      <c r="M47" s="22">
        <f t="shared" si="3"/>
        <v>12.110694593435294</v>
      </c>
    </row>
    <row r="48" spans="1:13">
      <c r="A48" s="19">
        <v>45</v>
      </c>
      <c r="B48" s="20" t="s">
        <v>64</v>
      </c>
      <c r="C48" s="20" t="s">
        <v>49</v>
      </c>
      <c r="D48" s="20">
        <v>11</v>
      </c>
      <c r="E48" s="20">
        <v>368</v>
      </c>
      <c r="F48" s="20">
        <v>252</v>
      </c>
      <c r="G48" s="20">
        <v>2</v>
      </c>
      <c r="H48" s="20">
        <v>30</v>
      </c>
      <c r="I48" s="20">
        <v>27</v>
      </c>
      <c r="J48" s="19">
        <f t="shared" si="4"/>
        <v>86</v>
      </c>
      <c r="K48" s="22">
        <f t="shared" si="2"/>
        <v>40.888888888888886</v>
      </c>
      <c r="L48" s="22">
        <f t="shared" si="5"/>
        <v>146.03174603174602</v>
      </c>
      <c r="M48" s="22">
        <f t="shared" si="3"/>
        <v>217.7818976906961</v>
      </c>
    </row>
    <row r="49" spans="1:13">
      <c r="A49" s="19">
        <v>46</v>
      </c>
      <c r="B49" s="20" t="s">
        <v>64</v>
      </c>
      <c r="C49" s="20" t="s">
        <v>50</v>
      </c>
      <c r="D49" s="20">
        <v>14</v>
      </c>
      <c r="E49" s="20">
        <v>102</v>
      </c>
      <c r="F49" s="20">
        <v>71</v>
      </c>
      <c r="G49" s="20">
        <v>1</v>
      </c>
      <c r="H49" s="20">
        <v>7</v>
      </c>
      <c r="I49" s="20">
        <v>5</v>
      </c>
      <c r="J49" s="19">
        <f t="shared" si="4"/>
        <v>44</v>
      </c>
      <c r="K49" s="22">
        <f t="shared" si="2"/>
        <v>7.8461538461538458</v>
      </c>
      <c r="L49" s="22">
        <f t="shared" si="5"/>
        <v>143.66197183098592</v>
      </c>
      <c r="M49" s="22">
        <f t="shared" si="3"/>
        <v>46.733270142926308</v>
      </c>
    </row>
    <row r="50" spans="1:13">
      <c r="A50" s="19">
        <v>47</v>
      </c>
      <c r="B50" s="20" t="s">
        <v>64</v>
      </c>
      <c r="C50" s="20" t="s">
        <v>51</v>
      </c>
      <c r="D50" s="20">
        <v>11</v>
      </c>
      <c r="E50" s="20">
        <v>10</v>
      </c>
      <c r="F50" s="20">
        <v>7</v>
      </c>
      <c r="G50" s="20">
        <v>1</v>
      </c>
      <c r="H50" s="20">
        <v>2</v>
      </c>
      <c r="I50" s="20">
        <v>0</v>
      </c>
      <c r="J50" s="19">
        <f t="shared" si="4"/>
        <v>2</v>
      </c>
      <c r="K50" s="22">
        <f t="shared" si="2"/>
        <v>1</v>
      </c>
      <c r="L50" s="22">
        <f t="shared" si="5"/>
        <v>142.85714285714286</v>
      </c>
      <c r="M50" s="22">
        <f t="shared" si="3"/>
        <v>6.3353063686621915</v>
      </c>
    </row>
    <row r="51" spans="1:13">
      <c r="A51" s="19">
        <v>48</v>
      </c>
      <c r="B51" s="20" t="s">
        <v>64</v>
      </c>
      <c r="C51" s="20" t="s">
        <v>52</v>
      </c>
      <c r="D51" s="20">
        <v>8</v>
      </c>
      <c r="E51" s="20">
        <v>11</v>
      </c>
      <c r="F51" s="20">
        <v>18</v>
      </c>
      <c r="G51" s="20">
        <v>0</v>
      </c>
      <c r="H51" s="20">
        <v>1</v>
      </c>
      <c r="I51" s="20">
        <v>0</v>
      </c>
      <c r="J51" s="19">
        <f t="shared" si="4"/>
        <v>7</v>
      </c>
      <c r="K51" s="22">
        <f t="shared" si="2"/>
        <v>1.375</v>
      </c>
      <c r="L51" s="22">
        <f t="shared" si="5"/>
        <v>61.111111111111114</v>
      </c>
      <c r="M51" s="22">
        <f t="shared" si="3"/>
        <v>3.8624488366869922</v>
      </c>
    </row>
    <row r="52" spans="1:13">
      <c r="A52" s="19">
        <v>49</v>
      </c>
      <c r="B52" s="20" t="s">
        <v>64</v>
      </c>
      <c r="C52" s="20" t="s">
        <v>53</v>
      </c>
      <c r="D52" s="20">
        <v>13</v>
      </c>
      <c r="E52" s="20">
        <v>301</v>
      </c>
      <c r="F52" s="20">
        <v>221</v>
      </c>
      <c r="G52" s="20">
        <v>0</v>
      </c>
      <c r="H52" s="20">
        <v>23</v>
      </c>
      <c r="I52" s="20">
        <v>13</v>
      </c>
      <c r="J52" s="19">
        <f t="shared" si="4"/>
        <v>131</v>
      </c>
      <c r="K52" s="22">
        <f t="shared" si="2"/>
        <v>23.153846153846153</v>
      </c>
      <c r="L52" s="22">
        <f t="shared" si="5"/>
        <v>136.19909502262445</v>
      </c>
      <c r="M52" s="22">
        <f t="shared" si="3"/>
        <v>137.68132306270115</v>
      </c>
    </row>
    <row r="53" spans="1:13">
      <c r="A53" s="19">
        <v>50</v>
      </c>
      <c r="B53" s="20" t="s">
        <v>64</v>
      </c>
      <c r="C53" s="20" t="s">
        <v>54</v>
      </c>
      <c r="D53" s="20">
        <v>9</v>
      </c>
      <c r="E53" s="20">
        <v>10</v>
      </c>
      <c r="F53" s="20">
        <v>13</v>
      </c>
      <c r="G53" s="20">
        <v>3</v>
      </c>
      <c r="H53" s="20">
        <v>1</v>
      </c>
      <c r="I53" s="20">
        <v>0</v>
      </c>
      <c r="J53" s="19">
        <f t="shared" si="4"/>
        <v>6</v>
      </c>
      <c r="K53" s="22">
        <f t="shared" si="2"/>
        <v>1.6666666666666667</v>
      </c>
      <c r="L53" s="22">
        <f t="shared" si="5"/>
        <v>76.92307692307692</v>
      </c>
      <c r="M53" s="22">
        <f t="shared" si="3"/>
        <v>3.8734988811407884</v>
      </c>
    </row>
    <row r="54" spans="1:13">
      <c r="A54" s="19">
        <v>51</v>
      </c>
      <c r="B54" s="20" t="s">
        <v>64</v>
      </c>
      <c r="C54" s="20" t="s">
        <v>55</v>
      </c>
      <c r="D54" s="20">
        <v>9</v>
      </c>
      <c r="E54" s="20">
        <v>80</v>
      </c>
      <c r="F54" s="20">
        <v>69</v>
      </c>
      <c r="G54" s="20">
        <v>2</v>
      </c>
      <c r="H54" s="20">
        <v>3</v>
      </c>
      <c r="I54" s="20">
        <v>4</v>
      </c>
      <c r="J54" s="19">
        <f t="shared" si="4"/>
        <v>44</v>
      </c>
      <c r="K54" s="22">
        <f t="shared" si="2"/>
        <v>11.428571428571429</v>
      </c>
      <c r="L54" s="22">
        <f t="shared" si="5"/>
        <v>115.94202898550725</v>
      </c>
      <c r="M54" s="22">
        <f t="shared" si="3"/>
        <v>31.859401485528558</v>
      </c>
    </row>
    <row r="55" spans="1:13">
      <c r="A55" s="19">
        <v>52</v>
      </c>
      <c r="B55" s="20" t="s">
        <v>64</v>
      </c>
      <c r="C55" s="20" t="s">
        <v>56</v>
      </c>
      <c r="D55" s="20">
        <v>6</v>
      </c>
      <c r="E55" s="20">
        <v>3</v>
      </c>
      <c r="F55" s="20">
        <v>7</v>
      </c>
      <c r="G55" s="20">
        <v>3</v>
      </c>
      <c r="H55" s="20">
        <v>0</v>
      </c>
      <c r="I55" s="20">
        <v>0</v>
      </c>
      <c r="J55" s="19">
        <f t="shared" si="4"/>
        <v>3</v>
      </c>
      <c r="K55" s="22">
        <f t="shared" si="2"/>
        <v>1</v>
      </c>
      <c r="L55" s="22">
        <f t="shared" si="5"/>
        <v>42.857142857142854</v>
      </c>
      <c r="M55" s="22">
        <f t="shared" si="3"/>
        <v>0.51048980883766382</v>
      </c>
    </row>
    <row r="56" spans="1:13">
      <c r="A56" s="19">
        <v>53</v>
      </c>
      <c r="B56" s="20" t="s">
        <v>64</v>
      </c>
      <c r="C56" s="20" t="s">
        <v>57</v>
      </c>
      <c r="D56" s="20">
        <v>7</v>
      </c>
      <c r="E56" s="20">
        <v>99</v>
      </c>
      <c r="F56" s="20">
        <v>76</v>
      </c>
      <c r="G56" s="20">
        <v>3</v>
      </c>
      <c r="H56" s="20">
        <v>6</v>
      </c>
      <c r="I56" s="20">
        <v>4</v>
      </c>
      <c r="J56" s="19">
        <f t="shared" si="4"/>
        <v>51</v>
      </c>
      <c r="K56" s="22">
        <f t="shared" si="2"/>
        <v>24.75</v>
      </c>
      <c r="L56" s="22">
        <f t="shared" si="5"/>
        <v>130.26315789473685</v>
      </c>
      <c r="M56" s="22">
        <f t="shared" si="3"/>
        <v>45.083946111114059</v>
      </c>
    </row>
    <row r="57" spans="1:13">
      <c r="A57" s="19">
        <v>54</v>
      </c>
      <c r="B57" s="20" t="s">
        <v>64</v>
      </c>
      <c r="C57" s="20" t="s">
        <v>58</v>
      </c>
      <c r="D57" s="20">
        <v>10</v>
      </c>
      <c r="E57" s="20">
        <v>134</v>
      </c>
      <c r="F57" s="20">
        <v>100</v>
      </c>
      <c r="G57" s="20">
        <v>1</v>
      </c>
      <c r="H57" s="20">
        <v>6</v>
      </c>
      <c r="I57" s="20">
        <v>8</v>
      </c>
      <c r="J57" s="19">
        <f t="shared" si="4"/>
        <v>62</v>
      </c>
      <c r="K57" s="22">
        <f t="shared" si="2"/>
        <v>14.888888888888889</v>
      </c>
      <c r="L57" s="22">
        <f t="shared" si="5"/>
        <v>134</v>
      </c>
      <c r="M57" s="22">
        <f t="shared" si="3"/>
        <v>59.497056648595319</v>
      </c>
    </row>
    <row r="58" spans="1:13">
      <c r="A58" s="19">
        <v>55</v>
      </c>
      <c r="B58" s="20" t="s">
        <v>64</v>
      </c>
      <c r="C58" s="20" t="s">
        <v>59</v>
      </c>
      <c r="D58" s="20">
        <v>11</v>
      </c>
      <c r="E58" s="20">
        <v>120</v>
      </c>
      <c r="F58" s="20">
        <v>94</v>
      </c>
      <c r="G58" s="20">
        <v>1</v>
      </c>
      <c r="H58" s="20">
        <v>9</v>
      </c>
      <c r="I58" s="20">
        <v>5</v>
      </c>
      <c r="J58" s="19">
        <f t="shared" si="4"/>
        <v>54</v>
      </c>
      <c r="K58" s="22">
        <f t="shared" si="2"/>
        <v>12</v>
      </c>
      <c r="L58" s="22">
        <f t="shared" si="5"/>
        <v>127.65957446808511</v>
      </c>
      <c r="M58" s="22">
        <f t="shared" si="3"/>
        <v>54.571136123556037</v>
      </c>
    </row>
    <row r="59" spans="1:13">
      <c r="A59" s="19">
        <v>56</v>
      </c>
      <c r="B59" s="20" t="s">
        <v>64</v>
      </c>
      <c r="C59" s="20" t="s">
        <v>60</v>
      </c>
      <c r="D59" s="20">
        <v>8</v>
      </c>
      <c r="E59" s="20">
        <v>65</v>
      </c>
      <c r="F59" s="20">
        <v>73</v>
      </c>
      <c r="G59" s="20">
        <v>0</v>
      </c>
      <c r="H59" s="20">
        <v>6</v>
      </c>
      <c r="I59" s="20">
        <v>2</v>
      </c>
      <c r="J59" s="19">
        <f t="shared" si="4"/>
        <v>29</v>
      </c>
      <c r="K59" s="22">
        <f t="shared" si="2"/>
        <v>8.125</v>
      </c>
      <c r="L59" s="22">
        <f t="shared" si="5"/>
        <v>89.041095890410958</v>
      </c>
      <c r="M59" s="22">
        <f t="shared" si="3"/>
        <v>30.414528203528477</v>
      </c>
    </row>
    <row r="60" spans="1:13">
      <c r="A60" s="19">
        <v>57</v>
      </c>
      <c r="B60" s="20" t="s">
        <v>64</v>
      </c>
      <c r="C60" s="20" t="s">
        <v>61</v>
      </c>
      <c r="D60" s="20">
        <v>5</v>
      </c>
      <c r="E60" s="20">
        <v>47</v>
      </c>
      <c r="F60" s="20">
        <v>44</v>
      </c>
      <c r="G60" s="20">
        <v>1</v>
      </c>
      <c r="H60" s="20">
        <v>4</v>
      </c>
      <c r="I60" s="20">
        <v>1</v>
      </c>
      <c r="J60" s="19">
        <f t="shared" si="4"/>
        <v>25</v>
      </c>
      <c r="K60" s="22">
        <f t="shared" si="2"/>
        <v>11.75</v>
      </c>
      <c r="L60" s="22">
        <f t="shared" si="5"/>
        <v>106.81818181818181</v>
      </c>
      <c r="M60" s="22">
        <f t="shared" si="3"/>
        <v>21.157274001241458</v>
      </c>
    </row>
    <row r="61" spans="1:13">
      <c r="A61" s="19">
        <v>58</v>
      </c>
      <c r="B61" s="20" t="s">
        <v>64</v>
      </c>
      <c r="C61" s="20" t="s">
        <v>62</v>
      </c>
      <c r="D61" s="20">
        <v>3</v>
      </c>
      <c r="E61" s="20">
        <v>74</v>
      </c>
      <c r="F61" s="20">
        <v>64</v>
      </c>
      <c r="G61" s="20">
        <v>1</v>
      </c>
      <c r="H61" s="20">
        <v>3</v>
      </c>
      <c r="I61" s="20">
        <v>2</v>
      </c>
      <c r="J61" s="19">
        <f t="shared" si="4"/>
        <v>50</v>
      </c>
      <c r="K61" s="22">
        <f t="shared" si="2"/>
        <v>37</v>
      </c>
      <c r="L61" s="22">
        <f t="shared" si="5"/>
        <v>115.625</v>
      </c>
      <c r="M61" s="22">
        <f t="shared" si="3"/>
        <v>31.482923764811854</v>
      </c>
    </row>
    <row r="62" spans="1:13">
      <c r="A62" s="19">
        <v>59</v>
      </c>
      <c r="B62" s="20" t="s">
        <v>64</v>
      </c>
      <c r="C62" s="20" t="s">
        <v>63</v>
      </c>
      <c r="D62" s="20">
        <v>1</v>
      </c>
      <c r="E62" s="20">
        <v>9</v>
      </c>
      <c r="F62" s="20">
        <v>13</v>
      </c>
      <c r="G62" s="20">
        <v>0</v>
      </c>
      <c r="H62" s="20">
        <v>1</v>
      </c>
      <c r="I62" s="20">
        <v>0</v>
      </c>
      <c r="J62" s="19">
        <f t="shared" si="4"/>
        <v>5</v>
      </c>
      <c r="K62" s="22">
        <f t="shared" si="2"/>
        <v>9</v>
      </c>
      <c r="L62" s="22">
        <f t="shared" si="5"/>
        <v>69.230769230769226</v>
      </c>
      <c r="M62" s="22">
        <f t="shared" si="3"/>
        <v>5.9262189307421362</v>
      </c>
    </row>
    <row r="63" spans="1:13">
      <c r="A63" s="23">
        <v>60</v>
      </c>
      <c r="B63" s="24" t="s">
        <v>88</v>
      </c>
      <c r="C63" s="24" t="s">
        <v>211</v>
      </c>
      <c r="D63" s="24">
        <v>16</v>
      </c>
      <c r="E63" s="24">
        <v>357</v>
      </c>
      <c r="F63" s="24">
        <v>188</v>
      </c>
      <c r="G63" s="24">
        <v>0</v>
      </c>
      <c r="H63" s="24">
        <v>40</v>
      </c>
      <c r="I63" s="24">
        <v>23</v>
      </c>
      <c r="J63" s="23">
        <f t="shared" si="4"/>
        <v>59</v>
      </c>
      <c r="K63" s="25">
        <f t="shared" si="2"/>
        <v>22.3125</v>
      </c>
      <c r="L63" s="25">
        <f>E63*100/F63</f>
        <v>189.89361702127658</v>
      </c>
      <c r="M63" s="25">
        <f t="shared" si="3"/>
        <v>223.43898630576967</v>
      </c>
    </row>
    <row r="64" spans="1:13">
      <c r="A64" s="23">
        <v>61</v>
      </c>
      <c r="B64" s="24" t="s">
        <v>88</v>
      </c>
      <c r="C64" s="24" t="s">
        <v>73</v>
      </c>
      <c r="D64" s="24">
        <v>16</v>
      </c>
      <c r="E64" s="24">
        <v>316</v>
      </c>
      <c r="F64" s="24">
        <v>171</v>
      </c>
      <c r="G64" s="24">
        <v>3</v>
      </c>
      <c r="H64" s="24">
        <v>17</v>
      </c>
      <c r="I64" s="24">
        <v>31</v>
      </c>
      <c r="J64" s="23">
        <f t="shared" si="4"/>
        <v>62</v>
      </c>
      <c r="K64" s="25">
        <f t="shared" si="2"/>
        <v>24.307692307692307</v>
      </c>
      <c r="L64" s="25">
        <f t="shared" ref="L64:L127" si="6">E64*100/F64</f>
        <v>184.79532163742689</v>
      </c>
      <c r="M64" s="25">
        <f t="shared" si="3"/>
        <v>189.33434925091618</v>
      </c>
    </row>
    <row r="65" spans="1:13">
      <c r="A65" s="23">
        <v>62</v>
      </c>
      <c r="B65" s="24" t="s">
        <v>88</v>
      </c>
      <c r="C65" s="24" t="s">
        <v>74</v>
      </c>
      <c r="D65" s="24">
        <v>16</v>
      </c>
      <c r="E65" s="24">
        <v>498</v>
      </c>
      <c r="F65" s="24">
        <v>337</v>
      </c>
      <c r="G65" s="24">
        <v>6</v>
      </c>
      <c r="H65" s="24">
        <v>49</v>
      </c>
      <c r="I65" s="24">
        <v>16</v>
      </c>
      <c r="J65" s="23">
        <f t="shared" si="4"/>
        <v>206</v>
      </c>
      <c r="K65" s="25">
        <f t="shared" si="2"/>
        <v>49.8</v>
      </c>
      <c r="L65" s="25">
        <f t="shared" si="6"/>
        <v>147.77448071216617</v>
      </c>
      <c r="M65" s="25">
        <f t="shared" si="3"/>
        <v>239.94686380622866</v>
      </c>
    </row>
    <row r="66" spans="1:13">
      <c r="A66" s="23">
        <v>63</v>
      </c>
      <c r="B66" s="24" t="s">
        <v>88</v>
      </c>
      <c r="C66" s="24" t="s">
        <v>75</v>
      </c>
      <c r="D66" s="24">
        <v>16</v>
      </c>
      <c r="E66" s="24">
        <v>491</v>
      </c>
      <c r="F66" s="24">
        <v>377</v>
      </c>
      <c r="G66" s="24">
        <v>1</v>
      </c>
      <c r="H66" s="24">
        <v>56</v>
      </c>
      <c r="I66" s="24">
        <v>18</v>
      </c>
      <c r="J66" s="23">
        <f t="shared" si="4"/>
        <v>159</v>
      </c>
      <c r="K66" s="25">
        <f t="shared" si="2"/>
        <v>32.733333333333334</v>
      </c>
      <c r="L66" s="25">
        <f t="shared" si="6"/>
        <v>130.23872679045093</v>
      </c>
      <c r="M66" s="25">
        <f t="shared" si="3"/>
        <v>260.41922490135886</v>
      </c>
    </row>
    <row r="67" spans="1:13">
      <c r="A67" s="23">
        <v>64</v>
      </c>
      <c r="B67" s="24" t="s">
        <v>88</v>
      </c>
      <c r="C67" s="24" t="s">
        <v>76</v>
      </c>
      <c r="D67" s="24">
        <v>15</v>
      </c>
      <c r="E67" s="24">
        <v>27</v>
      </c>
      <c r="F67" s="24">
        <v>34</v>
      </c>
      <c r="G67" s="24">
        <v>3</v>
      </c>
      <c r="H67" s="24">
        <v>1</v>
      </c>
      <c r="I67" s="24">
        <v>1</v>
      </c>
      <c r="J67" s="23">
        <f t="shared" si="4"/>
        <v>17</v>
      </c>
      <c r="K67" s="25">
        <f t="shared" si="2"/>
        <v>2.25</v>
      </c>
      <c r="L67" s="25">
        <f t="shared" si="6"/>
        <v>79.411764705882348</v>
      </c>
      <c r="M67" s="25">
        <f t="shared" si="3"/>
        <v>8.9672031843130426</v>
      </c>
    </row>
    <row r="68" spans="1:13">
      <c r="A68" s="23">
        <v>65</v>
      </c>
      <c r="B68" s="24" t="s">
        <v>88</v>
      </c>
      <c r="C68" s="24" t="s">
        <v>77</v>
      </c>
      <c r="D68" s="24">
        <v>16</v>
      </c>
      <c r="E68" s="24">
        <v>12</v>
      </c>
      <c r="F68" s="24">
        <v>24</v>
      </c>
      <c r="G68" s="24">
        <v>2</v>
      </c>
      <c r="H68" s="24">
        <v>1</v>
      </c>
      <c r="I68" s="24">
        <v>0</v>
      </c>
      <c r="J68" s="23">
        <f t="shared" ref="J68:J99" si="7">E68-(H68*4) - (I68*6)</f>
        <v>8</v>
      </c>
      <c r="K68" s="25">
        <f t="shared" si="2"/>
        <v>0.8571428571428571</v>
      </c>
      <c r="L68" s="25">
        <f t="shared" si="6"/>
        <v>50</v>
      </c>
      <c r="M68" s="25">
        <f t="shared" si="3"/>
        <v>3.7858168309520406</v>
      </c>
    </row>
    <row r="69" spans="1:13">
      <c r="A69" s="23">
        <v>66</v>
      </c>
      <c r="B69" s="24" t="s">
        <v>88</v>
      </c>
      <c r="C69" s="24" t="s">
        <v>78</v>
      </c>
      <c r="D69" s="24">
        <v>16</v>
      </c>
      <c r="E69" s="24">
        <v>351</v>
      </c>
      <c r="F69" s="24">
        <v>265</v>
      </c>
      <c r="G69" s="24">
        <v>0</v>
      </c>
      <c r="H69" s="24">
        <v>30</v>
      </c>
      <c r="I69" s="24">
        <v>21</v>
      </c>
      <c r="J69" s="23">
        <f t="shared" si="7"/>
        <v>105</v>
      </c>
      <c r="K69" s="25">
        <f t="shared" ref="K69:K132" si="8">IF(D69=G69,E69/D69,E69/(D69-G69))</f>
        <v>21.9375</v>
      </c>
      <c r="L69" s="25">
        <f t="shared" si="6"/>
        <v>132.45283018867926</v>
      </c>
      <c r="M69" s="25">
        <f t="shared" ref="M69:M132" si="9">SUMPRODUCT($H$2:$K$2,H69:K69)</f>
        <v>188.98855039774813</v>
      </c>
    </row>
    <row r="70" spans="1:13">
      <c r="A70" s="23">
        <v>67</v>
      </c>
      <c r="B70" s="24" t="s">
        <v>88</v>
      </c>
      <c r="C70" s="24" t="s">
        <v>79</v>
      </c>
      <c r="D70" s="24">
        <v>15</v>
      </c>
      <c r="E70" s="24">
        <v>304</v>
      </c>
      <c r="F70" s="24">
        <v>232</v>
      </c>
      <c r="G70" s="24">
        <v>2</v>
      </c>
      <c r="H70" s="24">
        <v>26</v>
      </c>
      <c r="I70" s="24">
        <v>14</v>
      </c>
      <c r="J70" s="23">
        <f t="shared" si="7"/>
        <v>116</v>
      </c>
      <c r="K70" s="25">
        <f t="shared" si="8"/>
        <v>23.384615384615383</v>
      </c>
      <c r="L70" s="25">
        <f t="shared" si="6"/>
        <v>131.0344827586207</v>
      </c>
      <c r="M70" s="25">
        <f t="shared" si="9"/>
        <v>149.6088831754553</v>
      </c>
    </row>
    <row r="71" spans="1:13">
      <c r="A71" s="23">
        <v>68</v>
      </c>
      <c r="B71" s="24" t="s">
        <v>88</v>
      </c>
      <c r="C71" s="24" t="s">
        <v>80</v>
      </c>
      <c r="D71" s="24">
        <v>7</v>
      </c>
      <c r="E71" s="24">
        <v>1</v>
      </c>
      <c r="F71" s="24">
        <v>5</v>
      </c>
      <c r="G71" s="24">
        <v>2</v>
      </c>
      <c r="H71" s="24">
        <v>0</v>
      </c>
      <c r="I71" s="24">
        <v>0</v>
      </c>
      <c r="J71" s="23">
        <f t="shared" si="7"/>
        <v>1</v>
      </c>
      <c r="K71" s="25">
        <f t="shared" si="8"/>
        <v>0.2</v>
      </c>
      <c r="L71" s="25">
        <f t="shared" si="6"/>
        <v>20</v>
      </c>
      <c r="M71" s="25">
        <f t="shared" si="9"/>
        <v>0.13150442927839978</v>
      </c>
    </row>
    <row r="72" spans="1:13">
      <c r="A72" s="23">
        <v>69</v>
      </c>
      <c r="B72" s="24" t="s">
        <v>88</v>
      </c>
      <c r="C72" s="24" t="s">
        <v>81</v>
      </c>
      <c r="D72" s="24">
        <v>9</v>
      </c>
      <c r="E72" s="24">
        <v>13</v>
      </c>
      <c r="F72" s="24">
        <v>15</v>
      </c>
      <c r="G72" s="24">
        <v>1</v>
      </c>
      <c r="H72" s="24">
        <v>1</v>
      </c>
      <c r="I72" s="24">
        <v>0</v>
      </c>
      <c r="J72" s="23">
        <f t="shared" si="7"/>
        <v>9</v>
      </c>
      <c r="K72" s="25">
        <f t="shared" si="8"/>
        <v>1.625</v>
      </c>
      <c r="L72" s="25">
        <f t="shared" si="6"/>
        <v>86.666666666666671</v>
      </c>
      <c r="M72" s="25">
        <f t="shared" si="9"/>
        <v>4.0819664998678675</v>
      </c>
    </row>
    <row r="73" spans="1:13">
      <c r="A73" s="23">
        <v>70</v>
      </c>
      <c r="B73" s="24" t="s">
        <v>88</v>
      </c>
      <c r="C73" s="24" t="s">
        <v>82</v>
      </c>
      <c r="D73" s="24">
        <v>13</v>
      </c>
      <c r="E73" s="24">
        <v>203</v>
      </c>
      <c r="F73" s="24">
        <v>139</v>
      </c>
      <c r="G73" s="24">
        <v>5</v>
      </c>
      <c r="H73" s="24">
        <v>22</v>
      </c>
      <c r="I73" s="24">
        <v>5</v>
      </c>
      <c r="J73" s="23">
        <f t="shared" si="7"/>
        <v>85</v>
      </c>
      <c r="K73" s="25">
        <f t="shared" si="8"/>
        <v>25.375</v>
      </c>
      <c r="L73" s="25">
        <f t="shared" si="6"/>
        <v>146.0431654676259</v>
      </c>
      <c r="M73" s="25">
        <f t="shared" si="9"/>
        <v>99.067265012579156</v>
      </c>
    </row>
    <row r="74" spans="1:13">
      <c r="A74" s="23">
        <v>71</v>
      </c>
      <c r="B74" s="24" t="s">
        <v>88</v>
      </c>
      <c r="C74" s="24" t="s">
        <v>83</v>
      </c>
      <c r="D74" s="24">
        <v>6</v>
      </c>
      <c r="E74" s="24">
        <v>16</v>
      </c>
      <c r="F74" s="24">
        <v>11</v>
      </c>
      <c r="G74" s="24">
        <v>2</v>
      </c>
      <c r="H74" s="24">
        <v>2</v>
      </c>
      <c r="I74" s="24">
        <v>0</v>
      </c>
      <c r="J74" s="23">
        <f t="shared" si="7"/>
        <v>8</v>
      </c>
      <c r="K74" s="25">
        <f t="shared" si="8"/>
        <v>4</v>
      </c>
      <c r="L74" s="25">
        <f t="shared" si="6"/>
        <v>145.45454545454547</v>
      </c>
      <c r="M74" s="25">
        <f t="shared" si="9"/>
        <v>7.6462272888436811</v>
      </c>
    </row>
    <row r="75" spans="1:13">
      <c r="A75" s="23">
        <v>72</v>
      </c>
      <c r="B75" s="24" t="s">
        <v>88</v>
      </c>
      <c r="C75" s="24" t="s">
        <v>84</v>
      </c>
      <c r="D75" s="24">
        <v>5</v>
      </c>
      <c r="E75" s="24">
        <v>23</v>
      </c>
      <c r="F75" s="24">
        <v>28</v>
      </c>
      <c r="G75" s="24">
        <v>1</v>
      </c>
      <c r="H75" s="24">
        <v>3</v>
      </c>
      <c r="I75" s="24">
        <v>0</v>
      </c>
      <c r="J75" s="23">
        <f t="shared" si="7"/>
        <v>11</v>
      </c>
      <c r="K75" s="25">
        <f t="shared" si="8"/>
        <v>5.75</v>
      </c>
      <c r="L75" s="25">
        <f t="shared" si="6"/>
        <v>82.142857142857139</v>
      </c>
      <c r="M75" s="25">
        <f t="shared" si="9"/>
        <v>11.323339438861813</v>
      </c>
    </row>
    <row r="76" spans="1:13">
      <c r="A76" s="23">
        <v>73</v>
      </c>
      <c r="B76" s="24" t="s">
        <v>88</v>
      </c>
      <c r="C76" s="24" t="s">
        <v>85</v>
      </c>
      <c r="D76" s="24">
        <v>4</v>
      </c>
      <c r="E76" s="24">
        <v>8</v>
      </c>
      <c r="F76" s="24">
        <v>6</v>
      </c>
      <c r="G76" s="24">
        <v>1</v>
      </c>
      <c r="H76" s="24">
        <v>0</v>
      </c>
      <c r="I76" s="24">
        <v>1</v>
      </c>
      <c r="J76" s="23">
        <f t="shared" si="7"/>
        <v>2</v>
      </c>
      <c r="K76" s="25">
        <f t="shared" si="8"/>
        <v>2.6666666666666665</v>
      </c>
      <c r="L76" s="25">
        <f t="shared" si="6"/>
        <v>133.33333333333334</v>
      </c>
      <c r="M76" s="25">
        <f t="shared" si="9"/>
        <v>5.0361031643989174</v>
      </c>
    </row>
    <row r="77" spans="1:13">
      <c r="A77" s="23">
        <v>74</v>
      </c>
      <c r="B77" s="24" t="s">
        <v>88</v>
      </c>
      <c r="C77" s="24" t="s">
        <v>86</v>
      </c>
      <c r="D77" s="24">
        <v>2</v>
      </c>
      <c r="E77" s="24">
        <v>6</v>
      </c>
      <c r="F77" s="24">
        <v>3</v>
      </c>
      <c r="G77" s="24">
        <v>1</v>
      </c>
      <c r="H77" s="24">
        <v>1</v>
      </c>
      <c r="I77" s="24">
        <v>0</v>
      </c>
      <c r="J77" s="23">
        <f t="shared" si="7"/>
        <v>2</v>
      </c>
      <c r="K77" s="25">
        <f t="shared" si="8"/>
        <v>6</v>
      </c>
      <c r="L77" s="25">
        <f t="shared" si="6"/>
        <v>200</v>
      </c>
      <c r="M77" s="25">
        <f t="shared" si="9"/>
        <v>4.8358465168921496</v>
      </c>
    </row>
    <row r="78" spans="1:13">
      <c r="A78" s="23">
        <v>75</v>
      </c>
      <c r="B78" s="24" t="s">
        <v>88</v>
      </c>
      <c r="C78" s="24" t="s">
        <v>87</v>
      </c>
      <c r="D78" s="24">
        <v>4</v>
      </c>
      <c r="E78" s="24">
        <v>29</v>
      </c>
      <c r="F78" s="24">
        <v>31</v>
      </c>
      <c r="G78" s="24">
        <v>0</v>
      </c>
      <c r="H78" s="24">
        <v>4</v>
      </c>
      <c r="I78" s="24">
        <v>0</v>
      </c>
      <c r="J78" s="23">
        <f t="shared" si="7"/>
        <v>13</v>
      </c>
      <c r="K78" s="25">
        <f t="shared" si="8"/>
        <v>7.25</v>
      </c>
      <c r="L78" s="25">
        <f t="shared" si="6"/>
        <v>93.548387096774192</v>
      </c>
      <c r="M78" s="25">
        <f t="shared" si="9"/>
        <v>14.854450094476237</v>
      </c>
    </row>
    <row r="79" spans="1:13">
      <c r="A79" s="27">
        <v>76</v>
      </c>
      <c r="B79" s="28" t="s">
        <v>104</v>
      </c>
      <c r="C79" s="28" t="s">
        <v>221</v>
      </c>
      <c r="D79" s="28">
        <v>13</v>
      </c>
      <c r="E79" s="28">
        <v>260</v>
      </c>
      <c r="F79" s="28">
        <v>195</v>
      </c>
      <c r="G79" s="28">
        <v>4</v>
      </c>
      <c r="H79" s="28">
        <v>20</v>
      </c>
      <c r="I79" s="28">
        <v>11</v>
      </c>
      <c r="J79" s="27">
        <f t="shared" si="7"/>
        <v>114</v>
      </c>
      <c r="K79" s="30">
        <f>IF(D79=G79,E79/D79,E79/(D79-G79))</f>
        <v>28.888888888888889</v>
      </c>
      <c r="L79" s="30">
        <f>E79*100/F79</f>
        <v>133.33333333333334</v>
      </c>
      <c r="M79" s="30">
        <f t="shared" si="9"/>
        <v>121.0150868207906</v>
      </c>
    </row>
    <row r="80" spans="1:13">
      <c r="A80" s="27">
        <v>77</v>
      </c>
      <c r="B80" s="28" t="s">
        <v>104</v>
      </c>
      <c r="C80" s="28" t="s">
        <v>90</v>
      </c>
      <c r="D80" s="28">
        <v>14</v>
      </c>
      <c r="E80" s="28">
        <v>228</v>
      </c>
      <c r="F80" s="28">
        <v>157</v>
      </c>
      <c r="G80" s="28">
        <v>3</v>
      </c>
      <c r="H80" s="28">
        <v>22</v>
      </c>
      <c r="I80" s="28">
        <v>10</v>
      </c>
      <c r="J80" s="27">
        <f t="shared" si="7"/>
        <v>80</v>
      </c>
      <c r="K80" s="30">
        <f>IF(D80=G80,E80/D80,E80/(D80-G80))</f>
        <v>20.727272727272727</v>
      </c>
      <c r="L80" s="30">
        <f>E80*100/F80</f>
        <v>145.22292993630575</v>
      </c>
      <c r="M80" s="30">
        <f t="shared" si="9"/>
        <v>117.93158617035279</v>
      </c>
    </row>
    <row r="81" spans="1:13">
      <c r="A81" s="27">
        <v>78</v>
      </c>
      <c r="B81" s="28" t="s">
        <v>104</v>
      </c>
      <c r="C81" s="28" t="s">
        <v>91</v>
      </c>
      <c r="D81" s="28">
        <v>14</v>
      </c>
      <c r="E81" s="28">
        <v>512</v>
      </c>
      <c r="F81" s="28">
        <v>384</v>
      </c>
      <c r="G81" s="28">
        <v>0</v>
      </c>
      <c r="H81" s="28">
        <v>61</v>
      </c>
      <c r="I81" s="28">
        <v>16</v>
      </c>
      <c r="J81" s="27">
        <f t="shared" si="7"/>
        <v>172</v>
      </c>
      <c r="K81" s="30">
        <f t="shared" si="8"/>
        <v>36.571428571428569</v>
      </c>
      <c r="L81" s="30">
        <f t="shared" si="6"/>
        <v>133.33333333333334</v>
      </c>
      <c r="M81" s="30">
        <f t="shared" si="9"/>
        <v>269.00180120911932</v>
      </c>
    </row>
    <row r="82" spans="1:13">
      <c r="A82" s="27">
        <v>79</v>
      </c>
      <c r="B82" s="28" t="s">
        <v>104</v>
      </c>
      <c r="C82" s="28" t="s">
        <v>92</v>
      </c>
      <c r="D82" s="28">
        <v>14</v>
      </c>
      <c r="E82" s="28">
        <v>10</v>
      </c>
      <c r="F82" s="28">
        <v>11</v>
      </c>
      <c r="G82" s="28">
        <v>2</v>
      </c>
      <c r="H82" s="28">
        <v>1</v>
      </c>
      <c r="I82" s="28">
        <v>0</v>
      </c>
      <c r="J82" s="27">
        <f t="shared" si="7"/>
        <v>6</v>
      </c>
      <c r="K82" s="30">
        <f t="shared" si="8"/>
        <v>0.83333333333333337</v>
      </c>
      <c r="L82" s="30">
        <f t="shared" si="6"/>
        <v>90.909090909090907</v>
      </c>
      <c r="M82" s="30">
        <f t="shared" si="9"/>
        <v>3.6318811290523207</v>
      </c>
    </row>
    <row r="83" spans="1:13">
      <c r="A83" s="27">
        <v>80</v>
      </c>
      <c r="B83" s="28" t="s">
        <v>104</v>
      </c>
      <c r="C83" s="28" t="s">
        <v>93</v>
      </c>
      <c r="D83" s="28">
        <v>13</v>
      </c>
      <c r="E83" s="28">
        <v>382</v>
      </c>
      <c r="F83" s="28">
        <v>276</v>
      </c>
      <c r="G83" s="28">
        <v>0</v>
      </c>
      <c r="H83" s="28">
        <v>32</v>
      </c>
      <c r="I83" s="28">
        <v>24</v>
      </c>
      <c r="J83" s="27">
        <f t="shared" si="7"/>
        <v>110</v>
      </c>
      <c r="K83" s="30">
        <f t="shared" si="8"/>
        <v>29.384615384615383</v>
      </c>
      <c r="L83" s="30">
        <f t="shared" si="6"/>
        <v>138.40579710144928</v>
      </c>
      <c r="M83" s="30">
        <f t="shared" si="9"/>
        <v>209.76137236524917</v>
      </c>
    </row>
    <row r="84" spans="1:13">
      <c r="A84" s="27">
        <v>81</v>
      </c>
      <c r="B84" s="28" t="s">
        <v>104</v>
      </c>
      <c r="C84" s="28" t="s">
        <v>94</v>
      </c>
      <c r="D84" s="28">
        <v>11</v>
      </c>
      <c r="E84" s="28">
        <v>11</v>
      </c>
      <c r="F84" s="28">
        <v>10</v>
      </c>
      <c r="G84" s="28">
        <v>3</v>
      </c>
      <c r="H84" s="28">
        <v>1</v>
      </c>
      <c r="I84" s="28">
        <v>1</v>
      </c>
      <c r="J84" s="27">
        <f t="shared" si="7"/>
        <v>1</v>
      </c>
      <c r="K84" s="30">
        <f t="shared" si="8"/>
        <v>1.375</v>
      </c>
      <c r="L84" s="30">
        <f t="shared" si="6"/>
        <v>110</v>
      </c>
      <c r="M84" s="30">
        <f t="shared" si="9"/>
        <v>7.5372458441854722</v>
      </c>
    </row>
    <row r="85" spans="1:13">
      <c r="A85" s="27">
        <v>82</v>
      </c>
      <c r="B85" s="28" t="s">
        <v>104</v>
      </c>
      <c r="C85" s="28" t="s">
        <v>95</v>
      </c>
      <c r="D85" s="28">
        <v>14</v>
      </c>
      <c r="E85" s="28">
        <v>21</v>
      </c>
      <c r="F85" s="28">
        <v>24</v>
      </c>
      <c r="G85" s="28">
        <v>4</v>
      </c>
      <c r="H85" s="28">
        <v>2</v>
      </c>
      <c r="I85" s="28">
        <v>0</v>
      </c>
      <c r="J85" s="27">
        <f t="shared" si="7"/>
        <v>13</v>
      </c>
      <c r="K85" s="30">
        <f t="shared" si="8"/>
        <v>2.1</v>
      </c>
      <c r="L85" s="30">
        <f t="shared" si="6"/>
        <v>87.5</v>
      </c>
      <c r="M85" s="30">
        <f t="shared" si="9"/>
        <v>7.4629196579678121</v>
      </c>
    </row>
    <row r="86" spans="1:13">
      <c r="A86" s="27">
        <v>83</v>
      </c>
      <c r="B86" s="28" t="s">
        <v>104</v>
      </c>
      <c r="C86" s="28" t="s">
        <v>96</v>
      </c>
      <c r="D86" s="28">
        <v>14</v>
      </c>
      <c r="E86" s="28">
        <v>275</v>
      </c>
      <c r="F86" s="28">
        <v>184</v>
      </c>
      <c r="G86" s="28">
        <v>0</v>
      </c>
      <c r="H86" s="28">
        <v>22</v>
      </c>
      <c r="I86" s="28">
        <v>17</v>
      </c>
      <c r="J86" s="27">
        <f t="shared" si="7"/>
        <v>85</v>
      </c>
      <c r="K86" s="30">
        <f t="shared" si="8"/>
        <v>19.642857142857142</v>
      </c>
      <c r="L86" s="30">
        <f t="shared" si="6"/>
        <v>149.45652173913044</v>
      </c>
      <c r="M86" s="30">
        <f t="shared" si="9"/>
        <v>146.79600828836561</v>
      </c>
    </row>
    <row r="87" spans="1:13">
      <c r="A87" s="27">
        <v>84</v>
      </c>
      <c r="B87" s="28" t="s">
        <v>104</v>
      </c>
      <c r="C87" s="28" t="s">
        <v>97</v>
      </c>
      <c r="D87" s="28">
        <v>14</v>
      </c>
      <c r="E87" s="28">
        <v>286</v>
      </c>
      <c r="F87" s="28">
        <v>215</v>
      </c>
      <c r="G87" s="28">
        <v>2</v>
      </c>
      <c r="H87" s="28">
        <v>25</v>
      </c>
      <c r="I87" s="28">
        <v>12</v>
      </c>
      <c r="J87" s="27">
        <f t="shared" si="7"/>
        <v>114</v>
      </c>
      <c r="K87" s="30">
        <f t="shared" si="8"/>
        <v>23.833333333333332</v>
      </c>
      <c r="L87" s="30">
        <f t="shared" si="6"/>
        <v>133.02325581395348</v>
      </c>
      <c r="M87" s="30">
        <f t="shared" si="9"/>
        <v>138.41099829978629</v>
      </c>
    </row>
    <row r="88" spans="1:13">
      <c r="A88" s="27">
        <v>85</v>
      </c>
      <c r="B88" s="28" t="s">
        <v>104</v>
      </c>
      <c r="C88" s="28" t="s">
        <v>98</v>
      </c>
      <c r="D88" s="28">
        <v>9</v>
      </c>
      <c r="E88" s="28">
        <v>96</v>
      </c>
      <c r="F88" s="28">
        <v>58</v>
      </c>
      <c r="G88" s="28">
        <v>2</v>
      </c>
      <c r="H88" s="28">
        <v>5</v>
      </c>
      <c r="I88" s="28">
        <v>8</v>
      </c>
      <c r="J88" s="27">
        <f t="shared" si="7"/>
        <v>28</v>
      </c>
      <c r="K88" s="30">
        <f t="shared" si="8"/>
        <v>13.714285714285714</v>
      </c>
      <c r="L88" s="30">
        <f t="shared" si="6"/>
        <v>165.51724137931035</v>
      </c>
      <c r="M88" s="30">
        <f t="shared" si="9"/>
        <v>53.707774571498454</v>
      </c>
    </row>
    <row r="89" spans="1:13">
      <c r="A89" s="27">
        <v>86</v>
      </c>
      <c r="B89" s="28" t="s">
        <v>104</v>
      </c>
      <c r="C89" s="28" t="s">
        <v>99</v>
      </c>
      <c r="D89" s="28">
        <v>7</v>
      </c>
      <c r="E89" s="28">
        <v>1</v>
      </c>
      <c r="F89" s="28">
        <v>3</v>
      </c>
      <c r="G89" s="28">
        <v>1</v>
      </c>
      <c r="H89" s="28">
        <v>0</v>
      </c>
      <c r="I89" s="28">
        <v>0</v>
      </c>
      <c r="J89" s="27">
        <f t="shared" si="7"/>
        <v>1</v>
      </c>
      <c r="K89" s="30">
        <f t="shared" si="8"/>
        <v>0.16666666666666666</v>
      </c>
      <c r="L89" s="30">
        <f t="shared" si="6"/>
        <v>33.333333333333336</v>
      </c>
      <c r="M89" s="30">
        <f t="shared" si="9"/>
        <v>0.12183971919486108</v>
      </c>
    </row>
    <row r="90" spans="1:13">
      <c r="A90" s="27">
        <v>87</v>
      </c>
      <c r="B90" s="28" t="s">
        <v>104</v>
      </c>
      <c r="C90" s="28" t="s">
        <v>100</v>
      </c>
      <c r="D90" s="28">
        <v>9</v>
      </c>
      <c r="E90" s="28">
        <v>133</v>
      </c>
      <c r="F90" s="28">
        <v>100</v>
      </c>
      <c r="G90" s="28">
        <v>1</v>
      </c>
      <c r="H90" s="28">
        <v>10</v>
      </c>
      <c r="I90" s="28">
        <v>7</v>
      </c>
      <c r="J90" s="27">
        <f t="shared" si="7"/>
        <v>51</v>
      </c>
      <c r="K90" s="30">
        <f t="shared" si="8"/>
        <v>16.625</v>
      </c>
      <c r="L90" s="30">
        <f t="shared" si="6"/>
        <v>133</v>
      </c>
      <c r="M90" s="30">
        <f t="shared" si="9"/>
        <v>66.872520545939352</v>
      </c>
    </row>
    <row r="91" spans="1:13">
      <c r="A91" s="27">
        <v>88</v>
      </c>
      <c r="B91" s="28" t="s">
        <v>104</v>
      </c>
      <c r="C91" s="28" t="s">
        <v>101</v>
      </c>
      <c r="D91" s="28">
        <v>6</v>
      </c>
      <c r="E91" s="28">
        <v>36</v>
      </c>
      <c r="F91" s="28">
        <v>40</v>
      </c>
      <c r="G91" s="28">
        <v>3</v>
      </c>
      <c r="H91" s="28">
        <v>3</v>
      </c>
      <c r="I91" s="28">
        <v>1</v>
      </c>
      <c r="J91" s="27">
        <f t="shared" si="7"/>
        <v>18</v>
      </c>
      <c r="K91" s="30">
        <f t="shared" si="8"/>
        <v>12</v>
      </c>
      <c r="L91" s="30">
        <f t="shared" si="6"/>
        <v>90</v>
      </c>
      <c r="M91" s="30">
        <f t="shared" si="9"/>
        <v>17.76597978112698</v>
      </c>
    </row>
    <row r="92" spans="1:13">
      <c r="A92" s="27">
        <v>89</v>
      </c>
      <c r="B92" s="28" t="s">
        <v>104</v>
      </c>
      <c r="C92" s="28" t="s">
        <v>102</v>
      </c>
      <c r="D92" s="28">
        <v>1</v>
      </c>
      <c r="E92" s="28">
        <v>4</v>
      </c>
      <c r="F92" s="28">
        <v>5</v>
      </c>
      <c r="G92" s="28">
        <v>1</v>
      </c>
      <c r="H92" s="28">
        <v>0</v>
      </c>
      <c r="I92" s="28">
        <v>0</v>
      </c>
      <c r="J92" s="27">
        <f t="shared" si="7"/>
        <v>4</v>
      </c>
      <c r="K92" s="30">
        <f t="shared" si="8"/>
        <v>4</v>
      </c>
      <c r="L92" s="30">
        <f t="shared" si="6"/>
        <v>80</v>
      </c>
      <c r="M92" s="30">
        <f t="shared" si="9"/>
        <v>1.4538298851333147</v>
      </c>
    </row>
    <row r="93" spans="1:13">
      <c r="A93" s="27">
        <v>90</v>
      </c>
      <c r="B93" s="28" t="s">
        <v>104</v>
      </c>
      <c r="C93" s="28" t="s">
        <v>103</v>
      </c>
      <c r="D93" s="28">
        <v>1</v>
      </c>
      <c r="E93" s="28">
        <v>0</v>
      </c>
      <c r="F93" s="28">
        <v>4</v>
      </c>
      <c r="G93" s="28">
        <v>0</v>
      </c>
      <c r="H93" s="28">
        <v>0</v>
      </c>
      <c r="I93" s="28">
        <v>0</v>
      </c>
      <c r="J93" s="27">
        <f t="shared" si="7"/>
        <v>0</v>
      </c>
      <c r="K93" s="30">
        <f t="shared" si="8"/>
        <v>0</v>
      </c>
      <c r="L93" s="30">
        <f t="shared" si="6"/>
        <v>0</v>
      </c>
      <c r="M93" s="30">
        <f t="shared" si="9"/>
        <v>0</v>
      </c>
    </row>
    <row r="94" spans="1:13">
      <c r="A94" s="31">
        <v>91</v>
      </c>
      <c r="B94" s="32" t="s">
        <v>124</v>
      </c>
      <c r="C94" s="32" t="s">
        <v>123</v>
      </c>
      <c r="D94" s="32">
        <v>13</v>
      </c>
      <c r="E94" s="32">
        <v>548</v>
      </c>
      <c r="F94" s="32">
        <v>353</v>
      </c>
      <c r="G94" s="32">
        <v>3</v>
      </c>
      <c r="H94" s="32">
        <v>52</v>
      </c>
      <c r="I94" s="32">
        <v>21</v>
      </c>
      <c r="J94" s="31">
        <f t="shared" si="7"/>
        <v>214</v>
      </c>
      <c r="K94" s="34">
        <f t="shared" si="8"/>
        <v>54.8</v>
      </c>
      <c r="L94" s="34">
        <f t="shared" si="6"/>
        <v>155.24079320113316</v>
      </c>
      <c r="M94" s="34">
        <f t="shared" si="9"/>
        <v>271.41166886268672</v>
      </c>
    </row>
    <row r="95" spans="1:13">
      <c r="A95" s="31">
        <v>92</v>
      </c>
      <c r="B95" s="32" t="s">
        <v>124</v>
      </c>
      <c r="C95" s="32" t="s">
        <v>105</v>
      </c>
      <c r="D95" s="32">
        <v>15</v>
      </c>
      <c r="E95" s="32">
        <v>126</v>
      </c>
      <c r="F95" s="32">
        <v>64</v>
      </c>
      <c r="G95" s="32">
        <v>4</v>
      </c>
      <c r="H95" s="32">
        <v>9</v>
      </c>
      <c r="I95" s="32">
        <v>9</v>
      </c>
      <c r="J95" s="31">
        <f t="shared" si="7"/>
        <v>36</v>
      </c>
      <c r="K95" s="34">
        <f t="shared" si="8"/>
        <v>11.454545454545455</v>
      </c>
      <c r="L95" s="34">
        <f t="shared" si="6"/>
        <v>196.875</v>
      </c>
      <c r="M95" s="34">
        <f t="shared" si="9"/>
        <v>69.553271364845969</v>
      </c>
    </row>
    <row r="96" spans="1:13">
      <c r="A96" s="31">
        <v>93</v>
      </c>
      <c r="B96" s="32" t="s">
        <v>124</v>
      </c>
      <c r="C96" s="32" t="s">
        <v>106</v>
      </c>
      <c r="D96" s="32">
        <v>13</v>
      </c>
      <c r="E96" s="32">
        <v>196</v>
      </c>
      <c r="F96" s="32">
        <v>161</v>
      </c>
      <c r="G96" s="32">
        <v>1</v>
      </c>
      <c r="H96" s="32">
        <v>13</v>
      </c>
      <c r="I96" s="32">
        <v>6</v>
      </c>
      <c r="J96" s="31">
        <f t="shared" si="7"/>
        <v>108</v>
      </c>
      <c r="K96" s="34">
        <f t="shared" si="8"/>
        <v>16.333333333333332</v>
      </c>
      <c r="L96" s="34">
        <f t="shared" si="6"/>
        <v>121.73913043478261</v>
      </c>
      <c r="M96" s="34">
        <f t="shared" si="9"/>
        <v>75.709981025747993</v>
      </c>
    </row>
    <row r="97" spans="1:13">
      <c r="A97" s="31">
        <v>94</v>
      </c>
      <c r="B97" s="32" t="s">
        <v>124</v>
      </c>
      <c r="C97" s="32" t="s">
        <v>107</v>
      </c>
      <c r="D97" s="32">
        <v>15</v>
      </c>
      <c r="E97" s="32">
        <v>49</v>
      </c>
      <c r="F97" s="32">
        <v>38</v>
      </c>
      <c r="G97" s="32">
        <v>3</v>
      </c>
      <c r="H97" s="32">
        <v>6</v>
      </c>
      <c r="I97" s="32">
        <v>1</v>
      </c>
      <c r="J97" s="31">
        <f t="shared" si="7"/>
        <v>19</v>
      </c>
      <c r="K97" s="34">
        <f t="shared" si="8"/>
        <v>4.083333333333333</v>
      </c>
      <c r="L97" s="34">
        <f t="shared" si="6"/>
        <v>128.94736842105263</v>
      </c>
      <c r="M97" s="34">
        <f t="shared" si="9"/>
        <v>24.391626397966249</v>
      </c>
    </row>
    <row r="98" spans="1:13">
      <c r="A98" s="31">
        <v>95</v>
      </c>
      <c r="B98" s="32" t="s">
        <v>124</v>
      </c>
      <c r="C98" s="32" t="s">
        <v>108</v>
      </c>
      <c r="D98" s="32">
        <v>10</v>
      </c>
      <c r="E98" s="32">
        <v>15</v>
      </c>
      <c r="F98" s="32">
        <v>21</v>
      </c>
      <c r="G98" s="32">
        <v>3</v>
      </c>
      <c r="H98" s="32">
        <v>2</v>
      </c>
      <c r="I98" s="32">
        <v>0</v>
      </c>
      <c r="J98" s="31">
        <f t="shared" si="7"/>
        <v>7</v>
      </c>
      <c r="K98" s="34">
        <f t="shared" si="8"/>
        <v>2.1428571428571428</v>
      </c>
      <c r="L98" s="34">
        <f t="shared" si="6"/>
        <v>71.428571428571431</v>
      </c>
      <c r="M98" s="34">
        <f t="shared" si="9"/>
        <v>7.0342487011264989</v>
      </c>
    </row>
    <row r="99" spans="1:13">
      <c r="A99" s="31">
        <v>96</v>
      </c>
      <c r="B99" s="32" t="s">
        <v>124</v>
      </c>
      <c r="C99" s="32" t="s">
        <v>109</v>
      </c>
      <c r="D99" s="32">
        <v>15</v>
      </c>
      <c r="E99" s="32">
        <v>441</v>
      </c>
      <c r="F99" s="32">
        <v>320</v>
      </c>
      <c r="G99" s="32">
        <v>1</v>
      </c>
      <c r="H99" s="32">
        <v>30</v>
      </c>
      <c r="I99" s="32">
        <v>19</v>
      </c>
      <c r="J99" s="31">
        <f t="shared" si="7"/>
        <v>207</v>
      </c>
      <c r="K99" s="34">
        <f t="shared" si="8"/>
        <v>31.5</v>
      </c>
      <c r="L99" s="34">
        <f t="shared" si="6"/>
        <v>137.8125</v>
      </c>
      <c r="M99" s="34">
        <f t="shared" si="9"/>
        <v>191.02797527791139</v>
      </c>
    </row>
    <row r="100" spans="1:13">
      <c r="A100" s="31">
        <v>97</v>
      </c>
      <c r="B100" s="32" t="s">
        <v>124</v>
      </c>
      <c r="C100" s="32" t="s">
        <v>110</v>
      </c>
      <c r="D100" s="32">
        <v>11</v>
      </c>
      <c r="E100" s="32">
        <v>50</v>
      </c>
      <c r="F100" s="32">
        <v>45</v>
      </c>
      <c r="G100" s="32">
        <v>1</v>
      </c>
      <c r="H100" s="32">
        <v>5</v>
      </c>
      <c r="I100" s="32">
        <v>0</v>
      </c>
      <c r="J100" s="31">
        <f t="shared" ref="J100:J131" si="10">E100-(H100*4) - (I100*6)</f>
        <v>30</v>
      </c>
      <c r="K100" s="34">
        <f t="shared" si="8"/>
        <v>5</v>
      </c>
      <c r="L100" s="34">
        <f t="shared" si="6"/>
        <v>111.11111111111111</v>
      </c>
      <c r="M100" s="34">
        <f t="shared" si="9"/>
        <v>18.40102339735007</v>
      </c>
    </row>
    <row r="101" spans="1:13">
      <c r="A101" s="31">
        <v>98</v>
      </c>
      <c r="B101" s="32" t="s">
        <v>124</v>
      </c>
      <c r="C101" s="32" t="s">
        <v>111</v>
      </c>
      <c r="D101" s="32">
        <v>15</v>
      </c>
      <c r="E101" s="32">
        <v>370</v>
      </c>
      <c r="F101" s="32">
        <v>313</v>
      </c>
      <c r="G101" s="32">
        <v>1</v>
      </c>
      <c r="H101" s="32">
        <v>39</v>
      </c>
      <c r="I101" s="32">
        <v>5</v>
      </c>
      <c r="J101" s="31">
        <f t="shared" si="10"/>
        <v>184</v>
      </c>
      <c r="K101" s="34">
        <f t="shared" si="8"/>
        <v>26.428571428571427</v>
      </c>
      <c r="L101" s="34">
        <f t="shared" si="6"/>
        <v>118.21086261980831</v>
      </c>
      <c r="M101" s="34">
        <f t="shared" si="9"/>
        <v>156.78666778691644</v>
      </c>
    </row>
    <row r="102" spans="1:13">
      <c r="A102" s="31">
        <v>99</v>
      </c>
      <c r="B102" s="32" t="s">
        <v>124</v>
      </c>
      <c r="C102" s="32" t="s">
        <v>112</v>
      </c>
      <c r="D102" s="32">
        <v>12</v>
      </c>
      <c r="E102" s="32">
        <v>226</v>
      </c>
      <c r="F102" s="32">
        <v>167</v>
      </c>
      <c r="G102" s="32">
        <v>3</v>
      </c>
      <c r="H102" s="32">
        <v>18</v>
      </c>
      <c r="I102" s="32">
        <v>8</v>
      </c>
      <c r="J102" s="31">
        <f t="shared" si="10"/>
        <v>106</v>
      </c>
      <c r="K102" s="34">
        <f t="shared" si="8"/>
        <v>25.111111111111111</v>
      </c>
      <c r="L102" s="34">
        <f t="shared" si="6"/>
        <v>135.32934131736528</v>
      </c>
      <c r="M102" s="34">
        <f t="shared" si="9"/>
        <v>101.08560887201939</v>
      </c>
    </row>
    <row r="103" spans="1:13">
      <c r="A103" s="31">
        <v>100</v>
      </c>
      <c r="B103" s="32" t="s">
        <v>124</v>
      </c>
      <c r="C103" s="32" t="s">
        <v>113</v>
      </c>
      <c r="D103" s="32">
        <v>8</v>
      </c>
      <c r="E103" s="32">
        <v>6</v>
      </c>
      <c r="F103" s="32">
        <v>7</v>
      </c>
      <c r="G103" s="32">
        <v>1</v>
      </c>
      <c r="H103" s="32">
        <v>0</v>
      </c>
      <c r="I103" s="32">
        <v>0</v>
      </c>
      <c r="J103" s="31">
        <f t="shared" si="10"/>
        <v>6</v>
      </c>
      <c r="K103" s="34">
        <f t="shared" si="8"/>
        <v>0.8571428571428571</v>
      </c>
      <c r="L103" s="34">
        <f t="shared" si="6"/>
        <v>85.714285714285708</v>
      </c>
      <c r="M103" s="34">
        <f t="shared" si="9"/>
        <v>0.68961812909685771</v>
      </c>
    </row>
    <row r="104" spans="1:13">
      <c r="A104" s="31">
        <v>101</v>
      </c>
      <c r="B104" s="32" t="s">
        <v>124</v>
      </c>
      <c r="C104" s="32" t="s">
        <v>114</v>
      </c>
      <c r="D104" s="32">
        <v>6</v>
      </c>
      <c r="E104" s="32">
        <v>1</v>
      </c>
      <c r="F104" s="32">
        <v>6</v>
      </c>
      <c r="G104" s="32">
        <v>1</v>
      </c>
      <c r="H104" s="32">
        <v>0</v>
      </c>
      <c r="I104" s="32">
        <v>0</v>
      </c>
      <c r="J104" s="31">
        <f t="shared" si="10"/>
        <v>1</v>
      </c>
      <c r="K104" s="34">
        <f t="shared" si="8"/>
        <v>0.2</v>
      </c>
      <c r="L104" s="34">
        <f t="shared" si="6"/>
        <v>16.666666666666668</v>
      </c>
      <c r="M104" s="34">
        <f t="shared" si="9"/>
        <v>0.13150442927839978</v>
      </c>
    </row>
    <row r="105" spans="1:13">
      <c r="A105" s="31">
        <v>102</v>
      </c>
      <c r="B105" s="32" t="s">
        <v>124</v>
      </c>
      <c r="C105" s="32" t="s">
        <v>115</v>
      </c>
      <c r="D105" s="32">
        <v>7</v>
      </c>
      <c r="E105" s="32">
        <v>1</v>
      </c>
      <c r="F105" s="32">
        <v>4</v>
      </c>
      <c r="G105" s="32">
        <v>1</v>
      </c>
      <c r="H105" s="32">
        <v>0</v>
      </c>
      <c r="I105" s="32">
        <v>0</v>
      </c>
      <c r="J105" s="31">
        <f t="shared" si="10"/>
        <v>1</v>
      </c>
      <c r="K105" s="34">
        <f t="shared" si="8"/>
        <v>0.16666666666666666</v>
      </c>
      <c r="L105" s="34">
        <f t="shared" si="6"/>
        <v>25</v>
      </c>
      <c r="M105" s="34">
        <f t="shared" si="9"/>
        <v>0.12183971919486108</v>
      </c>
    </row>
    <row r="106" spans="1:13">
      <c r="A106" s="31">
        <v>103</v>
      </c>
      <c r="B106" s="32" t="s">
        <v>124</v>
      </c>
      <c r="C106" s="32" t="s">
        <v>116</v>
      </c>
      <c r="D106" s="32">
        <v>7</v>
      </c>
      <c r="E106" s="32">
        <v>115</v>
      </c>
      <c r="F106" s="32">
        <v>99</v>
      </c>
      <c r="G106" s="32">
        <v>0</v>
      </c>
      <c r="H106" s="32">
        <v>11</v>
      </c>
      <c r="I106" s="32">
        <v>5</v>
      </c>
      <c r="J106" s="31">
        <f t="shared" si="10"/>
        <v>41</v>
      </c>
      <c r="K106" s="34">
        <f t="shared" si="8"/>
        <v>16.428571428571427</v>
      </c>
      <c r="L106" s="34">
        <f t="shared" si="6"/>
        <v>116.16161616161617</v>
      </c>
      <c r="M106" s="34">
        <f t="shared" si="9"/>
        <v>60.797784426296126</v>
      </c>
    </row>
    <row r="107" spans="1:13">
      <c r="A107" s="31">
        <v>104</v>
      </c>
      <c r="B107" s="32" t="s">
        <v>124</v>
      </c>
      <c r="C107" s="32" t="s">
        <v>117</v>
      </c>
      <c r="D107" s="32">
        <v>4</v>
      </c>
      <c r="E107" s="32">
        <v>57</v>
      </c>
      <c r="F107" s="32">
        <v>47</v>
      </c>
      <c r="G107" s="32">
        <v>1</v>
      </c>
      <c r="H107" s="32">
        <v>5</v>
      </c>
      <c r="I107" s="32">
        <v>1</v>
      </c>
      <c r="J107" s="31">
        <f t="shared" si="10"/>
        <v>31</v>
      </c>
      <c r="K107" s="34">
        <f t="shared" si="8"/>
        <v>19</v>
      </c>
      <c r="L107" s="34">
        <f t="shared" si="6"/>
        <v>121.27659574468085</v>
      </c>
      <c r="M107" s="34">
        <f t="shared" si="9"/>
        <v>26.649611821374982</v>
      </c>
    </row>
    <row r="108" spans="1:13">
      <c r="A108" s="31">
        <v>105</v>
      </c>
      <c r="B108" s="32" t="s">
        <v>124</v>
      </c>
      <c r="C108" s="32" t="s">
        <v>118</v>
      </c>
      <c r="D108" s="32">
        <v>7</v>
      </c>
      <c r="E108" s="32">
        <v>44</v>
      </c>
      <c r="F108" s="32">
        <v>39</v>
      </c>
      <c r="G108" s="32">
        <v>0</v>
      </c>
      <c r="H108" s="32">
        <v>2</v>
      </c>
      <c r="I108" s="32">
        <v>2</v>
      </c>
      <c r="J108" s="31">
        <f t="shared" si="10"/>
        <v>24</v>
      </c>
      <c r="K108" s="34">
        <f t="shared" si="8"/>
        <v>6.2857142857142856</v>
      </c>
      <c r="L108" s="34">
        <f t="shared" si="6"/>
        <v>112.82051282051282</v>
      </c>
      <c r="M108" s="34">
        <f t="shared" si="9"/>
        <v>17.716997006758273</v>
      </c>
    </row>
    <row r="109" spans="1:13">
      <c r="A109" s="31">
        <v>106</v>
      </c>
      <c r="B109" s="32" t="s">
        <v>124</v>
      </c>
      <c r="C109" s="32" t="s">
        <v>119</v>
      </c>
      <c r="D109" s="32">
        <v>3</v>
      </c>
      <c r="E109" s="32">
        <v>3</v>
      </c>
      <c r="F109" s="32">
        <v>4</v>
      </c>
      <c r="G109" s="32">
        <v>1</v>
      </c>
      <c r="H109" s="32">
        <v>0</v>
      </c>
      <c r="I109" s="32">
        <v>0</v>
      </c>
      <c r="J109" s="31">
        <f t="shared" si="10"/>
        <v>3</v>
      </c>
      <c r="K109" s="34">
        <f t="shared" si="8"/>
        <v>1.5</v>
      </c>
      <c r="L109" s="34">
        <f t="shared" si="6"/>
        <v>75</v>
      </c>
      <c r="M109" s="34">
        <f t="shared" si="9"/>
        <v>0.65546046009074432</v>
      </c>
    </row>
    <row r="110" spans="1:13">
      <c r="A110" s="31">
        <v>107</v>
      </c>
      <c r="B110" s="32" t="s">
        <v>124</v>
      </c>
      <c r="C110" s="32" t="s">
        <v>120</v>
      </c>
      <c r="D110" s="32">
        <v>1</v>
      </c>
      <c r="E110" s="32">
        <v>8</v>
      </c>
      <c r="F110" s="32">
        <v>6</v>
      </c>
      <c r="G110" s="32">
        <v>0</v>
      </c>
      <c r="H110" s="32">
        <v>2</v>
      </c>
      <c r="I110" s="32">
        <v>0</v>
      </c>
      <c r="J110" s="31">
        <f t="shared" si="10"/>
        <v>0</v>
      </c>
      <c r="K110" s="34">
        <f t="shared" si="8"/>
        <v>8</v>
      </c>
      <c r="L110" s="34">
        <f t="shared" si="6"/>
        <v>133.33333333333334</v>
      </c>
      <c r="M110" s="34">
        <f t="shared" si="9"/>
        <v>8.2178631486509843</v>
      </c>
    </row>
    <row r="111" spans="1:13">
      <c r="A111" s="31">
        <v>108</v>
      </c>
      <c r="B111" s="32" t="s">
        <v>124</v>
      </c>
      <c r="C111" s="32" t="s">
        <v>121</v>
      </c>
      <c r="D111" s="32">
        <v>2</v>
      </c>
      <c r="E111" s="32">
        <v>20</v>
      </c>
      <c r="F111" s="32">
        <v>21</v>
      </c>
      <c r="G111" s="32">
        <v>1</v>
      </c>
      <c r="H111" s="32">
        <v>1</v>
      </c>
      <c r="I111" s="32">
        <v>0</v>
      </c>
      <c r="J111" s="31">
        <f t="shared" si="10"/>
        <v>16</v>
      </c>
      <c r="K111" s="34">
        <f t="shared" si="8"/>
        <v>20</v>
      </c>
      <c r="L111" s="34">
        <f t="shared" si="6"/>
        <v>95.238095238095241</v>
      </c>
      <c r="M111" s="34">
        <f t="shared" si="9"/>
        <v>9.9242511148587518</v>
      </c>
    </row>
    <row r="112" spans="1:13">
      <c r="A112" s="31">
        <v>109</v>
      </c>
      <c r="B112" s="32" t="s">
        <v>124</v>
      </c>
      <c r="C112" s="32" t="s">
        <v>122</v>
      </c>
      <c r="D112" s="32">
        <v>1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1">
        <f t="shared" si="10"/>
        <v>0</v>
      </c>
      <c r="K112" s="34">
        <f t="shared" si="8"/>
        <v>0</v>
      </c>
      <c r="L112" s="34" t="e">
        <f t="shared" si="6"/>
        <v>#DIV/0!</v>
      </c>
      <c r="M112" s="34">
        <f t="shared" si="9"/>
        <v>0</v>
      </c>
    </row>
    <row r="113" spans="1:13">
      <c r="A113" s="35">
        <v>110</v>
      </c>
      <c r="B113" s="36" t="s">
        <v>145</v>
      </c>
      <c r="C113" s="36" t="s">
        <v>220</v>
      </c>
      <c r="D113" s="36">
        <v>14</v>
      </c>
      <c r="E113" s="36">
        <v>3</v>
      </c>
      <c r="F113" s="36">
        <v>11</v>
      </c>
      <c r="G113" s="36">
        <v>1</v>
      </c>
      <c r="H113" s="36">
        <v>0</v>
      </c>
      <c r="I113" s="36">
        <v>0</v>
      </c>
      <c r="J113" s="35">
        <f t="shared" si="10"/>
        <v>3</v>
      </c>
      <c r="K113" s="42">
        <f t="shared" si="8"/>
        <v>0.23076923076923078</v>
      </c>
      <c r="L113" s="42">
        <f t="shared" si="6"/>
        <v>27.272727272727273</v>
      </c>
      <c r="M113" s="42">
        <f t="shared" si="9"/>
        <v>0.28745803767907835</v>
      </c>
    </row>
    <row r="114" spans="1:13">
      <c r="A114" s="35">
        <v>111</v>
      </c>
      <c r="B114" s="36" t="s">
        <v>145</v>
      </c>
      <c r="C114" s="36" t="s">
        <v>126</v>
      </c>
      <c r="D114" s="36">
        <v>12</v>
      </c>
      <c r="E114" s="36">
        <v>480</v>
      </c>
      <c r="F114" s="36">
        <v>275</v>
      </c>
      <c r="G114" s="36">
        <v>2</v>
      </c>
      <c r="H114" s="36">
        <v>39</v>
      </c>
      <c r="I114" s="36">
        <v>30</v>
      </c>
      <c r="J114" s="35">
        <f t="shared" si="10"/>
        <v>144</v>
      </c>
      <c r="K114" s="42">
        <f t="shared" si="8"/>
        <v>48</v>
      </c>
      <c r="L114" s="42">
        <f t="shared" si="6"/>
        <v>174.54545454545453</v>
      </c>
      <c r="M114" s="42">
        <f t="shared" si="9"/>
        <v>262.99781963678549</v>
      </c>
    </row>
    <row r="115" spans="1:13">
      <c r="A115" s="35">
        <v>112</v>
      </c>
      <c r="B115" s="36" t="s">
        <v>145</v>
      </c>
      <c r="C115" s="36" t="s">
        <v>127</v>
      </c>
      <c r="D115" s="36">
        <v>14</v>
      </c>
      <c r="E115" s="36">
        <v>530</v>
      </c>
      <c r="F115" s="36">
        <v>381</v>
      </c>
      <c r="G115" s="36">
        <v>3</v>
      </c>
      <c r="H115" s="36">
        <v>52</v>
      </c>
      <c r="I115" s="36">
        <v>18</v>
      </c>
      <c r="J115" s="35">
        <f t="shared" si="10"/>
        <v>214</v>
      </c>
      <c r="K115" s="42">
        <f t="shared" si="8"/>
        <v>48.18181818181818</v>
      </c>
      <c r="L115" s="42">
        <f t="shared" si="6"/>
        <v>139.10761154855643</v>
      </c>
      <c r="M115" s="42">
        <f t="shared" si="9"/>
        <v>257.14510254561611</v>
      </c>
    </row>
    <row r="116" spans="1:13">
      <c r="A116" s="35">
        <v>113</v>
      </c>
      <c r="B116" s="36" t="s">
        <v>145</v>
      </c>
      <c r="C116" s="36" t="s">
        <v>128</v>
      </c>
      <c r="D116" s="36">
        <v>14</v>
      </c>
      <c r="E116" s="36">
        <v>0</v>
      </c>
      <c r="F116" s="36">
        <v>4</v>
      </c>
      <c r="G116" s="36">
        <v>1</v>
      </c>
      <c r="H116" s="36">
        <v>0</v>
      </c>
      <c r="I116" s="36">
        <v>0</v>
      </c>
      <c r="J116" s="35">
        <f t="shared" si="10"/>
        <v>0</v>
      </c>
      <c r="K116" s="42">
        <f t="shared" si="8"/>
        <v>0</v>
      </c>
      <c r="L116" s="42">
        <f t="shared" si="6"/>
        <v>0</v>
      </c>
      <c r="M116" s="42">
        <f t="shared" si="9"/>
        <v>0</v>
      </c>
    </row>
    <row r="117" spans="1:13">
      <c r="A117" s="35">
        <v>114</v>
      </c>
      <c r="B117" s="36" t="s">
        <v>145</v>
      </c>
      <c r="C117" s="36" t="s">
        <v>129</v>
      </c>
      <c r="D117" s="36">
        <v>11</v>
      </c>
      <c r="E117" s="36">
        <v>25</v>
      </c>
      <c r="F117" s="36">
        <v>22</v>
      </c>
      <c r="G117" s="36">
        <v>2</v>
      </c>
      <c r="H117" s="36">
        <v>2</v>
      </c>
      <c r="I117" s="36">
        <v>1</v>
      </c>
      <c r="J117" s="35">
        <f t="shared" si="10"/>
        <v>11</v>
      </c>
      <c r="K117" s="42">
        <f t="shared" si="8"/>
        <v>2.7777777777777777</v>
      </c>
      <c r="L117" s="42">
        <f t="shared" si="6"/>
        <v>113.63636363636364</v>
      </c>
      <c r="M117" s="42">
        <f t="shared" si="9"/>
        <v>11.628297112273584</v>
      </c>
    </row>
    <row r="118" spans="1:13">
      <c r="A118" s="35">
        <v>115</v>
      </c>
      <c r="B118" s="36" t="s">
        <v>145</v>
      </c>
      <c r="C118" s="36" t="s">
        <v>130</v>
      </c>
      <c r="D118" s="36">
        <v>8</v>
      </c>
      <c r="E118" s="36">
        <v>201</v>
      </c>
      <c r="F118" s="36">
        <v>162</v>
      </c>
      <c r="G118" s="36">
        <v>0</v>
      </c>
      <c r="H118" s="36">
        <v>20</v>
      </c>
      <c r="I118" s="36">
        <v>8</v>
      </c>
      <c r="J118" s="35">
        <f t="shared" si="10"/>
        <v>73</v>
      </c>
      <c r="K118" s="42">
        <f t="shared" si="8"/>
        <v>25.125</v>
      </c>
      <c r="L118" s="42">
        <f t="shared" si="6"/>
        <v>124.07407407407408</v>
      </c>
      <c r="M118" s="42">
        <f t="shared" si="9"/>
        <v>104.56193499350937</v>
      </c>
    </row>
    <row r="119" spans="1:13">
      <c r="A119" s="35">
        <v>116</v>
      </c>
      <c r="B119" s="36" t="s">
        <v>145</v>
      </c>
      <c r="C119" s="36" t="s">
        <v>131</v>
      </c>
      <c r="D119" s="36">
        <v>8</v>
      </c>
      <c r="E119" s="36">
        <v>52</v>
      </c>
      <c r="F119" s="36">
        <v>46</v>
      </c>
      <c r="G119" s="36">
        <v>2</v>
      </c>
      <c r="H119" s="36">
        <v>5</v>
      </c>
      <c r="I119" s="36">
        <v>1</v>
      </c>
      <c r="J119" s="35">
        <f t="shared" si="10"/>
        <v>26</v>
      </c>
      <c r="K119" s="42">
        <f t="shared" si="8"/>
        <v>8.6666666666666661</v>
      </c>
      <c r="L119" s="42">
        <f t="shared" si="6"/>
        <v>113.04347826086956</v>
      </c>
      <c r="M119" s="42">
        <f t="shared" si="9"/>
        <v>23.285970851592143</v>
      </c>
    </row>
    <row r="120" spans="1:13">
      <c r="A120" s="35">
        <v>117</v>
      </c>
      <c r="B120" s="36" t="s">
        <v>145</v>
      </c>
      <c r="C120" s="36" t="s">
        <v>132</v>
      </c>
      <c r="D120" s="36">
        <v>14</v>
      </c>
      <c r="E120" s="36">
        <v>252</v>
      </c>
      <c r="F120" s="36">
        <v>177</v>
      </c>
      <c r="G120" s="36">
        <v>0</v>
      </c>
      <c r="H120" s="36">
        <v>16</v>
      </c>
      <c r="I120" s="36">
        <v>11</v>
      </c>
      <c r="J120" s="35">
        <f t="shared" si="10"/>
        <v>122</v>
      </c>
      <c r="K120" s="42">
        <f t="shared" si="8"/>
        <v>18</v>
      </c>
      <c r="L120" s="42">
        <f t="shared" si="6"/>
        <v>142.37288135593221</v>
      </c>
      <c r="M120" s="42">
        <f t="shared" si="9"/>
        <v>106.64941208651526</v>
      </c>
    </row>
    <row r="121" spans="1:13">
      <c r="A121" s="35">
        <v>118</v>
      </c>
      <c r="B121" s="36" t="s">
        <v>145</v>
      </c>
      <c r="C121" s="36" t="s">
        <v>133</v>
      </c>
      <c r="D121" s="36">
        <v>9</v>
      </c>
      <c r="E121" s="36">
        <v>131</v>
      </c>
      <c r="F121" s="36">
        <v>84</v>
      </c>
      <c r="G121" s="36">
        <v>3</v>
      </c>
      <c r="H121" s="36">
        <v>4</v>
      </c>
      <c r="I121" s="36">
        <v>10</v>
      </c>
      <c r="J121" s="35">
        <f t="shared" si="10"/>
        <v>55</v>
      </c>
      <c r="K121" s="42">
        <f t="shared" si="8"/>
        <v>21.833333333333332</v>
      </c>
      <c r="L121" s="42">
        <f t="shared" si="6"/>
        <v>155.95238095238096</v>
      </c>
      <c r="M121" s="42">
        <f t="shared" si="9"/>
        <v>63.329380046280306</v>
      </c>
    </row>
    <row r="122" spans="1:13">
      <c r="A122" s="35">
        <v>119</v>
      </c>
      <c r="B122" s="36" t="s">
        <v>145</v>
      </c>
      <c r="C122" s="36" t="s">
        <v>134</v>
      </c>
      <c r="D122" s="36">
        <v>5</v>
      </c>
      <c r="E122" s="36">
        <v>17</v>
      </c>
      <c r="F122" s="36">
        <v>19</v>
      </c>
      <c r="G122" s="36">
        <v>2</v>
      </c>
      <c r="H122" s="36">
        <v>1</v>
      </c>
      <c r="I122" s="36">
        <v>1</v>
      </c>
      <c r="J122" s="35">
        <f t="shared" si="10"/>
        <v>7</v>
      </c>
      <c r="K122" s="42">
        <f t="shared" si="8"/>
        <v>5.666666666666667</v>
      </c>
      <c r="L122" s="42">
        <f t="shared" si="6"/>
        <v>89.473684210526315</v>
      </c>
      <c r="M122" s="42">
        <f t="shared" si="9"/>
        <v>9.2226742801040853</v>
      </c>
    </row>
    <row r="123" spans="1:13">
      <c r="A123" s="35">
        <v>120</v>
      </c>
      <c r="B123" s="36" t="s">
        <v>145</v>
      </c>
      <c r="C123" s="36" t="s">
        <v>135</v>
      </c>
      <c r="D123" s="36">
        <v>5</v>
      </c>
      <c r="E123" s="36">
        <v>77</v>
      </c>
      <c r="F123" s="36">
        <v>46</v>
      </c>
      <c r="G123" s="36">
        <v>0</v>
      </c>
      <c r="H123" s="36">
        <v>4</v>
      </c>
      <c r="I123" s="36">
        <v>6</v>
      </c>
      <c r="J123" s="35">
        <f t="shared" si="10"/>
        <v>25</v>
      </c>
      <c r="K123" s="42">
        <f t="shared" si="8"/>
        <v>15.4</v>
      </c>
      <c r="L123" s="42">
        <f t="shared" si="6"/>
        <v>167.39130434782609</v>
      </c>
      <c r="M123" s="42">
        <f t="shared" si="9"/>
        <v>42.795029856196379</v>
      </c>
    </row>
    <row r="124" spans="1:13">
      <c r="A124" s="35">
        <v>121</v>
      </c>
      <c r="B124" s="36" t="s">
        <v>145</v>
      </c>
      <c r="C124" s="36" t="s">
        <v>136</v>
      </c>
      <c r="D124" s="36">
        <v>6</v>
      </c>
      <c r="E124" s="36">
        <v>153</v>
      </c>
      <c r="F124" s="36">
        <v>109</v>
      </c>
      <c r="G124" s="36">
        <v>1</v>
      </c>
      <c r="H124" s="36">
        <v>20</v>
      </c>
      <c r="I124" s="36">
        <v>4</v>
      </c>
      <c r="J124" s="35">
        <f t="shared" si="10"/>
        <v>49</v>
      </c>
      <c r="K124" s="42">
        <f t="shared" si="8"/>
        <v>30.6</v>
      </c>
      <c r="L124" s="42">
        <f t="shared" si="6"/>
        <v>140.36697247706422</v>
      </c>
      <c r="M124" s="42">
        <f t="shared" si="9"/>
        <v>87.921399493432631</v>
      </c>
    </row>
    <row r="125" spans="1:13">
      <c r="A125" s="35">
        <v>122</v>
      </c>
      <c r="B125" s="36" t="s">
        <v>145</v>
      </c>
      <c r="C125" s="36" t="s">
        <v>137</v>
      </c>
      <c r="D125" s="36">
        <v>7</v>
      </c>
      <c r="E125" s="36">
        <v>65</v>
      </c>
      <c r="F125" s="36">
        <v>38</v>
      </c>
      <c r="G125" s="36">
        <v>3</v>
      </c>
      <c r="H125" s="36">
        <v>5</v>
      </c>
      <c r="I125" s="36">
        <v>4</v>
      </c>
      <c r="J125" s="35">
        <f t="shared" si="10"/>
        <v>21</v>
      </c>
      <c r="K125" s="42">
        <f t="shared" si="8"/>
        <v>16.25</v>
      </c>
      <c r="L125" s="42">
        <f t="shared" si="6"/>
        <v>171.05263157894737</v>
      </c>
      <c r="M125" s="42">
        <f t="shared" si="9"/>
        <v>37.46479361219582</v>
      </c>
    </row>
    <row r="126" spans="1:13">
      <c r="A126" s="35">
        <v>123</v>
      </c>
      <c r="B126" s="36" t="s">
        <v>145</v>
      </c>
      <c r="C126" s="36" t="s">
        <v>138</v>
      </c>
      <c r="D126" s="36">
        <v>6</v>
      </c>
      <c r="E126" s="36">
        <v>127</v>
      </c>
      <c r="F126" s="36">
        <v>88</v>
      </c>
      <c r="G126" s="36">
        <v>0</v>
      </c>
      <c r="H126" s="36">
        <v>16</v>
      </c>
      <c r="I126" s="36">
        <v>6</v>
      </c>
      <c r="J126" s="35">
        <f t="shared" si="10"/>
        <v>27</v>
      </c>
      <c r="K126" s="42">
        <f t="shared" si="8"/>
        <v>21.166666666666668</v>
      </c>
      <c r="L126" s="42">
        <f t="shared" si="6"/>
        <v>144.31818181818181</v>
      </c>
      <c r="M126" s="42">
        <f t="shared" si="9"/>
        <v>80.004053409813082</v>
      </c>
    </row>
    <row r="127" spans="1:13">
      <c r="A127" s="35">
        <v>124</v>
      </c>
      <c r="B127" s="36" t="s">
        <v>145</v>
      </c>
      <c r="C127" s="36" t="s">
        <v>139</v>
      </c>
      <c r="D127" s="36">
        <v>2</v>
      </c>
      <c r="E127" s="36">
        <v>1</v>
      </c>
      <c r="F127" s="36">
        <v>2</v>
      </c>
      <c r="G127" s="36">
        <v>0</v>
      </c>
      <c r="H127" s="36">
        <v>0</v>
      </c>
      <c r="I127" s="36">
        <v>0</v>
      </c>
      <c r="J127" s="35">
        <f t="shared" si="10"/>
        <v>1</v>
      </c>
      <c r="K127" s="42">
        <f t="shared" si="8"/>
        <v>0.5</v>
      </c>
      <c r="L127" s="42">
        <f t="shared" si="6"/>
        <v>50</v>
      </c>
      <c r="M127" s="42">
        <f t="shared" si="9"/>
        <v>0.21848682003024811</v>
      </c>
    </row>
    <row r="128" spans="1:13">
      <c r="A128" s="35">
        <v>125</v>
      </c>
      <c r="B128" s="36" t="s">
        <v>145</v>
      </c>
      <c r="C128" s="36" t="s">
        <v>140</v>
      </c>
      <c r="D128" s="36">
        <v>3</v>
      </c>
      <c r="E128" s="36">
        <v>17</v>
      </c>
      <c r="F128" s="36">
        <v>22</v>
      </c>
      <c r="G128" s="36">
        <v>0</v>
      </c>
      <c r="H128" s="36">
        <v>0</v>
      </c>
      <c r="I128" s="36">
        <v>1</v>
      </c>
      <c r="J128" s="35">
        <f t="shared" si="10"/>
        <v>11</v>
      </c>
      <c r="K128" s="42">
        <f t="shared" si="8"/>
        <v>5.666666666666667</v>
      </c>
      <c r="L128" s="42">
        <f t="shared" ref="L128:L152" si="11">E128*100/F128</f>
        <v>77.272727272727266</v>
      </c>
      <c r="M128" s="42">
        <f t="shared" si="9"/>
        <v>6.567572590911908</v>
      </c>
    </row>
    <row r="129" spans="1:13">
      <c r="A129" s="35">
        <v>126</v>
      </c>
      <c r="B129" s="36" t="s">
        <v>145</v>
      </c>
      <c r="C129" s="36" t="s">
        <v>141</v>
      </c>
      <c r="D129" s="36">
        <v>7</v>
      </c>
      <c r="E129" s="36">
        <v>51</v>
      </c>
      <c r="F129" s="36">
        <v>41</v>
      </c>
      <c r="G129" s="36">
        <v>1</v>
      </c>
      <c r="H129" s="36">
        <v>7</v>
      </c>
      <c r="I129" s="36">
        <v>1</v>
      </c>
      <c r="J129" s="35">
        <f t="shared" si="10"/>
        <v>17</v>
      </c>
      <c r="K129" s="42">
        <f t="shared" si="8"/>
        <v>8.5</v>
      </c>
      <c r="L129" s="42">
        <f t="shared" si="11"/>
        <v>124.39024390243902</v>
      </c>
      <c r="M129" s="42">
        <f t="shared" si="9"/>
        <v>28.474334510781635</v>
      </c>
    </row>
    <row r="130" spans="1:13">
      <c r="A130" s="35">
        <v>127</v>
      </c>
      <c r="B130" s="36" t="s">
        <v>145</v>
      </c>
      <c r="C130" s="36" t="s">
        <v>142</v>
      </c>
      <c r="D130" s="36">
        <v>3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5">
        <f t="shared" si="10"/>
        <v>0</v>
      </c>
      <c r="K130" s="42">
        <f t="shared" si="8"/>
        <v>0</v>
      </c>
      <c r="L130" s="42" t="e">
        <f t="shared" si="11"/>
        <v>#DIV/0!</v>
      </c>
      <c r="M130" s="42">
        <f t="shared" si="9"/>
        <v>0</v>
      </c>
    </row>
    <row r="131" spans="1:13">
      <c r="A131" s="35">
        <v>128</v>
      </c>
      <c r="B131" s="36" t="s">
        <v>145</v>
      </c>
      <c r="C131" s="36" t="s">
        <v>143</v>
      </c>
      <c r="D131" s="36">
        <v>4</v>
      </c>
      <c r="E131" s="36">
        <v>55</v>
      </c>
      <c r="F131" s="36">
        <v>47</v>
      </c>
      <c r="G131" s="36">
        <v>0</v>
      </c>
      <c r="H131" s="36">
        <v>2</v>
      </c>
      <c r="I131" s="36">
        <v>4</v>
      </c>
      <c r="J131" s="35">
        <f t="shared" si="10"/>
        <v>23</v>
      </c>
      <c r="K131" s="42">
        <f t="shared" si="8"/>
        <v>13.75</v>
      </c>
      <c r="L131" s="42">
        <f t="shared" si="11"/>
        <v>117.02127659574468</v>
      </c>
      <c r="M131" s="42">
        <f t="shared" si="9"/>
        <v>28.039473600582209</v>
      </c>
    </row>
    <row r="132" spans="1:13">
      <c r="A132" s="35">
        <v>129</v>
      </c>
      <c r="B132" s="36" t="s">
        <v>145</v>
      </c>
      <c r="C132" s="36" t="s">
        <v>144</v>
      </c>
      <c r="D132" s="36">
        <v>2</v>
      </c>
      <c r="E132" s="36">
        <v>3</v>
      </c>
      <c r="F132" s="36">
        <v>5</v>
      </c>
      <c r="G132" s="36">
        <v>0</v>
      </c>
      <c r="H132" s="36">
        <v>0</v>
      </c>
      <c r="I132" s="36">
        <v>0</v>
      </c>
      <c r="J132" s="35">
        <f t="shared" ref="J132:J163" si="12">E132-(H132*4) - (I132*6)</f>
        <v>3</v>
      </c>
      <c r="K132" s="42">
        <f t="shared" si="8"/>
        <v>1.5</v>
      </c>
      <c r="L132" s="42">
        <f t="shared" si="11"/>
        <v>60</v>
      </c>
      <c r="M132" s="42">
        <f t="shared" si="9"/>
        <v>0.65546046009074432</v>
      </c>
    </row>
    <row r="133" spans="1:13">
      <c r="A133" s="38">
        <v>130</v>
      </c>
      <c r="B133" s="39" t="s">
        <v>165</v>
      </c>
      <c r="C133" s="39" t="s">
        <v>166</v>
      </c>
      <c r="D133" s="39">
        <v>17</v>
      </c>
      <c r="E133" s="39">
        <v>59</v>
      </c>
      <c r="F133" s="39"/>
      <c r="G133" s="39"/>
      <c r="H133" s="39">
        <v>3</v>
      </c>
      <c r="I133" s="39">
        <v>6</v>
      </c>
      <c r="J133" s="38">
        <f t="shared" si="12"/>
        <v>11</v>
      </c>
      <c r="K133" s="41">
        <f t="shared" ref="K133:K152" si="13">IF(D133=G133,E133/D133,E133/(D133-G133))</f>
        <v>3.4705882352941178</v>
      </c>
      <c r="L133" s="41" t="e">
        <f t="shared" si="11"/>
        <v>#DIV/0!</v>
      </c>
      <c r="M133" s="41">
        <f t="shared" ref="M133:M152" si="14">SUMPRODUCT($H$2:$K$2,H133:K133)</f>
        <v>35.357807943824035</v>
      </c>
    </row>
    <row r="134" spans="1:13">
      <c r="A134" s="38">
        <v>131</v>
      </c>
      <c r="B134" s="39" t="s">
        <v>165</v>
      </c>
      <c r="C134" s="39" t="s">
        <v>146</v>
      </c>
      <c r="D134" s="39">
        <v>17</v>
      </c>
      <c r="E134" s="39">
        <v>735</v>
      </c>
      <c r="F134" s="39">
        <v>394</v>
      </c>
      <c r="G134" s="39">
        <v>3</v>
      </c>
      <c r="H134" s="39">
        <v>64</v>
      </c>
      <c r="I134" s="39">
        <v>28</v>
      </c>
      <c r="J134" s="38">
        <f t="shared" si="12"/>
        <v>311</v>
      </c>
      <c r="K134" s="41">
        <f t="shared" si="13"/>
        <v>52.5</v>
      </c>
      <c r="L134" s="41">
        <f t="shared" si="11"/>
        <v>186.54822335025381</v>
      </c>
      <c r="M134" s="41">
        <f t="shared" si="14"/>
        <v>342.07712675104841</v>
      </c>
    </row>
    <row r="135" spans="1:13">
      <c r="A135" s="38">
        <v>132</v>
      </c>
      <c r="B135" s="39" t="s">
        <v>165</v>
      </c>
      <c r="C135" s="39" t="s">
        <v>147</v>
      </c>
      <c r="D135" s="39">
        <v>17</v>
      </c>
      <c r="E135" s="39">
        <v>239</v>
      </c>
      <c r="F135" s="39"/>
      <c r="G135" s="39"/>
      <c r="H135" s="39">
        <v>26</v>
      </c>
      <c r="I135" s="39">
        <v>5</v>
      </c>
      <c r="J135" s="38">
        <f t="shared" si="12"/>
        <v>105</v>
      </c>
      <c r="K135" s="41">
        <f t="shared" si="13"/>
        <v>14.058823529411764</v>
      </c>
      <c r="L135" s="41" t="e">
        <f t="shared" si="11"/>
        <v>#DIV/0!</v>
      </c>
      <c r="M135" s="41">
        <f t="shared" si="14"/>
        <v>109.05322690005397</v>
      </c>
    </row>
    <row r="136" spans="1:13">
      <c r="A136" s="38">
        <v>133</v>
      </c>
      <c r="B136" s="39" t="s">
        <v>165</v>
      </c>
      <c r="C136" s="39" t="s">
        <v>148</v>
      </c>
      <c r="D136" s="39">
        <v>16</v>
      </c>
      <c r="E136" s="39">
        <v>497</v>
      </c>
      <c r="F136" s="39"/>
      <c r="G136" s="39"/>
      <c r="H136" s="39">
        <v>59</v>
      </c>
      <c r="I136" s="39">
        <v>14</v>
      </c>
      <c r="J136" s="38">
        <f t="shared" si="12"/>
        <v>177</v>
      </c>
      <c r="K136" s="41">
        <f t="shared" si="13"/>
        <v>31.0625</v>
      </c>
      <c r="L136" s="41" t="e">
        <f t="shared" si="11"/>
        <v>#DIV/0!</v>
      </c>
      <c r="M136" s="41">
        <f t="shared" si="14"/>
        <v>253.64199535866715</v>
      </c>
    </row>
    <row r="137" spans="1:13">
      <c r="A137" s="38">
        <v>134</v>
      </c>
      <c r="B137" s="39" t="s">
        <v>165</v>
      </c>
      <c r="C137" s="39" t="s">
        <v>149</v>
      </c>
      <c r="D137" s="39">
        <v>17</v>
      </c>
      <c r="E137" s="39">
        <v>3</v>
      </c>
      <c r="F137" s="39"/>
      <c r="G137" s="39"/>
      <c r="H137" s="39">
        <v>0</v>
      </c>
      <c r="I137" s="39">
        <v>0</v>
      </c>
      <c r="J137" s="38">
        <f t="shared" si="12"/>
        <v>3</v>
      </c>
      <c r="K137" s="41">
        <f t="shared" si="13"/>
        <v>0.17647058823529413</v>
      </c>
      <c r="L137" s="41" t="e">
        <f t="shared" si="11"/>
        <v>#DIV/0!</v>
      </c>
      <c r="M137" s="41">
        <f t="shared" si="14"/>
        <v>0.27171461853847229</v>
      </c>
    </row>
    <row r="138" spans="1:13">
      <c r="A138" s="38">
        <v>135</v>
      </c>
      <c r="B138" s="39" t="s">
        <v>165</v>
      </c>
      <c r="C138" s="39" t="s">
        <v>150</v>
      </c>
      <c r="D138" s="39">
        <v>12</v>
      </c>
      <c r="E138" s="39">
        <v>13</v>
      </c>
      <c r="F138" s="39"/>
      <c r="G138" s="39"/>
      <c r="H138" s="39">
        <v>1</v>
      </c>
      <c r="I138" s="39">
        <v>0</v>
      </c>
      <c r="J138" s="38">
        <f t="shared" si="12"/>
        <v>9</v>
      </c>
      <c r="K138" s="41">
        <f t="shared" si="13"/>
        <v>1.0833333333333333</v>
      </c>
      <c r="L138" s="41" t="e">
        <f t="shared" si="11"/>
        <v>#DIV/0!</v>
      </c>
      <c r="M138" s="41">
        <f t="shared" si="14"/>
        <v>3.924914961010364</v>
      </c>
    </row>
    <row r="139" spans="1:13">
      <c r="A139" s="38">
        <v>136</v>
      </c>
      <c r="B139" s="39" t="s">
        <v>165</v>
      </c>
      <c r="C139" s="39" t="s">
        <v>151</v>
      </c>
      <c r="D139" s="39">
        <v>12</v>
      </c>
      <c r="E139" s="39">
        <v>0</v>
      </c>
      <c r="F139" s="39"/>
      <c r="G139" s="39"/>
      <c r="H139" s="39">
        <v>0</v>
      </c>
      <c r="I139" s="39">
        <v>0</v>
      </c>
      <c r="J139" s="38">
        <f t="shared" si="12"/>
        <v>0</v>
      </c>
      <c r="K139" s="41">
        <f t="shared" si="13"/>
        <v>0</v>
      </c>
      <c r="L139" s="41" t="e">
        <f t="shared" si="11"/>
        <v>#DIV/0!</v>
      </c>
      <c r="M139" s="41">
        <f t="shared" si="14"/>
        <v>0</v>
      </c>
    </row>
    <row r="140" spans="1:13">
      <c r="A140" s="38">
        <v>137</v>
      </c>
      <c r="B140" s="39" t="s">
        <v>165</v>
      </c>
      <c r="C140" s="39" t="s">
        <v>152</v>
      </c>
      <c r="D140" s="39">
        <v>15</v>
      </c>
      <c r="E140" s="39">
        <v>260</v>
      </c>
      <c r="F140" s="39"/>
      <c r="G140" s="39"/>
      <c r="H140" s="39">
        <v>22</v>
      </c>
      <c r="I140" s="39">
        <v>11</v>
      </c>
      <c r="J140" s="38">
        <f t="shared" si="12"/>
        <v>106</v>
      </c>
      <c r="K140" s="41">
        <f t="shared" si="13"/>
        <v>17.333333333333332</v>
      </c>
      <c r="L140" s="41" t="e">
        <f t="shared" si="11"/>
        <v>#DIV/0!</v>
      </c>
      <c r="M140" s="41">
        <f t="shared" si="14"/>
        <v>122.97485737021488</v>
      </c>
    </row>
    <row r="141" spans="1:13">
      <c r="A141" s="38">
        <v>138</v>
      </c>
      <c r="B141" s="39" t="s">
        <v>165</v>
      </c>
      <c r="C141" s="39" t="s">
        <v>153</v>
      </c>
      <c r="D141" s="39">
        <v>15</v>
      </c>
      <c r="E141" s="39">
        <v>284</v>
      </c>
      <c r="F141" s="39"/>
      <c r="G141" s="39"/>
      <c r="H141" s="39">
        <v>22</v>
      </c>
      <c r="I141" s="39">
        <v>5</v>
      </c>
      <c r="J141" s="38">
        <f t="shared" si="12"/>
        <v>166</v>
      </c>
      <c r="K141" s="41">
        <f t="shared" si="13"/>
        <v>18.933333333333334</v>
      </c>
      <c r="L141" s="41" t="e">
        <f t="shared" si="11"/>
        <v>#DIV/0!</v>
      </c>
      <c r="M141" s="41">
        <f t="shared" si="14"/>
        <v>103.15436945988587</v>
      </c>
    </row>
    <row r="142" spans="1:13">
      <c r="A142" s="38">
        <v>139</v>
      </c>
      <c r="B142" s="39" t="s">
        <v>165</v>
      </c>
      <c r="C142" s="39" t="s">
        <v>154</v>
      </c>
      <c r="D142" s="39">
        <v>4</v>
      </c>
      <c r="E142" s="39">
        <v>75</v>
      </c>
      <c r="F142" s="39"/>
      <c r="G142" s="39"/>
      <c r="H142" s="39">
        <v>1</v>
      </c>
      <c r="I142" s="39">
        <v>8</v>
      </c>
      <c r="J142" s="38">
        <f t="shared" si="12"/>
        <v>23</v>
      </c>
      <c r="K142" s="41">
        <f t="shared" si="13"/>
        <v>18.75</v>
      </c>
      <c r="L142" s="41" t="e">
        <f t="shared" si="11"/>
        <v>#DIV/0!</v>
      </c>
      <c r="M142" s="41">
        <f t="shared" si="14"/>
        <v>43.003589829458114</v>
      </c>
    </row>
    <row r="143" spans="1:13">
      <c r="A143" s="38">
        <v>140</v>
      </c>
      <c r="B143" s="39" t="s">
        <v>165</v>
      </c>
      <c r="C143" s="39" t="s">
        <v>155</v>
      </c>
      <c r="D143" s="39">
        <v>4</v>
      </c>
      <c r="E143" s="39">
        <v>5</v>
      </c>
      <c r="F143" s="39"/>
      <c r="G143" s="39"/>
      <c r="H143" s="39">
        <v>1</v>
      </c>
      <c r="I143" s="39">
        <v>0</v>
      </c>
      <c r="J143" s="38">
        <f t="shared" si="12"/>
        <v>1</v>
      </c>
      <c r="K143" s="41">
        <f t="shared" si="13"/>
        <v>1.25</v>
      </c>
      <c r="L143" s="41" t="e">
        <f t="shared" si="11"/>
        <v>#DIV/0!</v>
      </c>
      <c r="M143" s="41">
        <f t="shared" si="14"/>
        <v>3.3851091612107167</v>
      </c>
    </row>
    <row r="144" spans="1:13">
      <c r="A144" s="38">
        <v>141</v>
      </c>
      <c r="B144" s="39" t="s">
        <v>165</v>
      </c>
      <c r="C144" s="39" t="s">
        <v>156</v>
      </c>
      <c r="D144" s="39">
        <v>11</v>
      </c>
      <c r="E144" s="39">
        <v>122</v>
      </c>
      <c r="F144" s="39"/>
      <c r="G144" s="39"/>
      <c r="H144" s="39">
        <v>17</v>
      </c>
      <c r="I144" s="39">
        <v>1</v>
      </c>
      <c r="J144" s="38">
        <f t="shared" si="12"/>
        <v>48</v>
      </c>
      <c r="K144" s="41">
        <f t="shared" si="13"/>
        <v>11.090909090909092</v>
      </c>
      <c r="L144" s="41" t="e">
        <f t="shared" si="11"/>
        <v>#DIV/0!</v>
      </c>
      <c r="M144" s="41">
        <f t="shared" si="14"/>
        <v>60.996210942375548</v>
      </c>
    </row>
    <row r="145" spans="1:13">
      <c r="A145" s="38">
        <v>142</v>
      </c>
      <c r="B145" s="39" t="s">
        <v>165</v>
      </c>
      <c r="C145" s="39" t="s">
        <v>157</v>
      </c>
      <c r="D145" s="39">
        <v>6</v>
      </c>
      <c r="E145" s="39">
        <v>148</v>
      </c>
      <c r="F145" s="39"/>
      <c r="G145" s="39"/>
      <c r="H145" s="39">
        <v>13</v>
      </c>
      <c r="I145" s="39">
        <v>6</v>
      </c>
      <c r="J145" s="38">
        <f t="shared" si="12"/>
        <v>60</v>
      </c>
      <c r="K145" s="41">
        <f t="shared" si="13"/>
        <v>24.666666666666668</v>
      </c>
      <c r="L145" s="41" t="e">
        <f t="shared" si="11"/>
        <v>#DIV/0!</v>
      </c>
      <c r="M145" s="41">
        <f t="shared" si="14"/>
        <v>74.59738244532862</v>
      </c>
    </row>
    <row r="146" spans="1:13">
      <c r="A146" s="38">
        <v>143</v>
      </c>
      <c r="B146" s="39" t="s">
        <v>165</v>
      </c>
      <c r="C146" s="39" t="s">
        <v>158</v>
      </c>
      <c r="D146" s="39">
        <v>4</v>
      </c>
      <c r="E146" s="39">
        <v>3</v>
      </c>
      <c r="F146" s="39"/>
      <c r="G146" s="39"/>
      <c r="H146" s="39">
        <v>0</v>
      </c>
      <c r="I146" s="39">
        <v>0</v>
      </c>
      <c r="J146" s="38">
        <f t="shared" si="12"/>
        <v>3</v>
      </c>
      <c r="K146" s="41">
        <f t="shared" si="13"/>
        <v>0.75</v>
      </c>
      <c r="L146" s="41" t="e">
        <f t="shared" si="11"/>
        <v>#DIV/0!</v>
      </c>
      <c r="M146" s="41">
        <f t="shared" si="14"/>
        <v>0.43800448321112351</v>
      </c>
    </row>
    <row r="147" spans="1:13">
      <c r="A147" s="38">
        <v>144</v>
      </c>
      <c r="B147" s="39" t="s">
        <v>165</v>
      </c>
      <c r="C147" s="39" t="s">
        <v>159</v>
      </c>
      <c r="D147" s="39">
        <v>6</v>
      </c>
      <c r="E147" s="39">
        <v>52</v>
      </c>
      <c r="F147" s="39"/>
      <c r="G147" s="39"/>
      <c r="H147" s="39">
        <v>6</v>
      </c>
      <c r="I147" s="39">
        <v>1</v>
      </c>
      <c r="J147" s="38">
        <f t="shared" si="12"/>
        <v>22</v>
      </c>
      <c r="K147" s="41">
        <f t="shared" si="13"/>
        <v>8.6666666666666661</v>
      </c>
      <c r="L147" s="41" t="e">
        <f t="shared" si="11"/>
        <v>#DIV/0!</v>
      </c>
      <c r="M147" s="41">
        <f t="shared" si="14"/>
        <v>25.941072540784326</v>
      </c>
    </row>
    <row r="148" spans="1:13">
      <c r="A148" s="38">
        <v>145</v>
      </c>
      <c r="B148" s="39" t="s">
        <v>165</v>
      </c>
      <c r="C148" s="39" t="s">
        <v>160</v>
      </c>
      <c r="D148" s="39">
        <v>9</v>
      </c>
      <c r="E148" s="39">
        <v>87</v>
      </c>
      <c r="F148" s="39"/>
      <c r="G148" s="39"/>
      <c r="H148" s="39">
        <v>2</v>
      </c>
      <c r="I148" s="39">
        <v>3</v>
      </c>
      <c r="J148" s="38">
        <f t="shared" si="12"/>
        <v>61</v>
      </c>
      <c r="K148" s="41">
        <f t="shared" si="13"/>
        <v>9.6666666666666661</v>
      </c>
      <c r="L148" s="41" t="e">
        <f t="shared" si="11"/>
        <v>#DIV/0!</v>
      </c>
      <c r="M148" s="41">
        <f t="shared" si="14"/>
        <v>25.533267008719601</v>
      </c>
    </row>
    <row r="149" spans="1:13">
      <c r="A149" s="38">
        <v>146</v>
      </c>
      <c r="B149" s="39" t="s">
        <v>165</v>
      </c>
      <c r="C149" s="39" t="s">
        <v>161</v>
      </c>
      <c r="D149" s="39">
        <v>2</v>
      </c>
      <c r="E149" s="39">
        <v>18</v>
      </c>
      <c r="F149" s="39"/>
      <c r="G149" s="39"/>
      <c r="H149" s="39">
        <v>3</v>
      </c>
      <c r="I149" s="39">
        <v>0</v>
      </c>
      <c r="J149" s="38">
        <f t="shared" si="12"/>
        <v>6</v>
      </c>
      <c r="K149" s="41">
        <f t="shared" si="13"/>
        <v>9</v>
      </c>
      <c r="L149" s="41" t="e">
        <f t="shared" si="11"/>
        <v>#DIV/0!</v>
      </c>
      <c r="M149" s="41">
        <f t="shared" si="14"/>
        <v>11.898067828121</v>
      </c>
    </row>
    <row r="150" spans="1:13">
      <c r="A150" s="38">
        <v>147</v>
      </c>
      <c r="B150" s="39" t="s">
        <v>165</v>
      </c>
      <c r="C150" s="39" t="s">
        <v>162</v>
      </c>
      <c r="D150" s="39">
        <v>1</v>
      </c>
      <c r="E150" s="39">
        <v>0</v>
      </c>
      <c r="F150" s="39"/>
      <c r="G150" s="39"/>
      <c r="H150" s="39">
        <v>0</v>
      </c>
      <c r="I150" s="39">
        <v>0</v>
      </c>
      <c r="J150" s="38">
        <f t="shared" si="12"/>
        <v>0</v>
      </c>
      <c r="K150" s="41">
        <f t="shared" si="13"/>
        <v>0</v>
      </c>
      <c r="L150" s="41" t="e">
        <f t="shared" si="11"/>
        <v>#DIV/0!</v>
      </c>
      <c r="M150" s="41">
        <f t="shared" si="14"/>
        <v>0</v>
      </c>
    </row>
    <row r="151" spans="1:13">
      <c r="A151" s="38">
        <v>148</v>
      </c>
      <c r="B151" s="39" t="s">
        <v>165</v>
      </c>
      <c r="C151" s="39" t="s">
        <v>163</v>
      </c>
      <c r="D151" s="39">
        <v>1</v>
      </c>
      <c r="E151" s="39">
        <v>0</v>
      </c>
      <c r="F151" s="39"/>
      <c r="G151" s="39"/>
      <c r="H151" s="39">
        <v>0</v>
      </c>
      <c r="I151" s="39">
        <v>0</v>
      </c>
      <c r="J151" s="38">
        <f t="shared" si="12"/>
        <v>0</v>
      </c>
      <c r="K151" s="41">
        <f t="shared" si="13"/>
        <v>0</v>
      </c>
      <c r="L151" s="41" t="e">
        <f t="shared" si="11"/>
        <v>#DIV/0!</v>
      </c>
      <c r="M151" s="41">
        <f t="shared" si="14"/>
        <v>0</v>
      </c>
    </row>
    <row r="152" spans="1:13">
      <c r="A152" s="38">
        <v>149</v>
      </c>
      <c r="B152" s="39" t="s">
        <v>165</v>
      </c>
      <c r="C152" s="39" t="s">
        <v>164</v>
      </c>
      <c r="D152" s="39">
        <v>1</v>
      </c>
      <c r="E152" s="39">
        <v>0</v>
      </c>
      <c r="F152" s="39"/>
      <c r="G152" s="39"/>
      <c r="H152" s="39">
        <v>0</v>
      </c>
      <c r="I152" s="39">
        <v>0</v>
      </c>
      <c r="J152" s="38">
        <f t="shared" si="12"/>
        <v>0</v>
      </c>
      <c r="K152" s="41">
        <f t="shared" si="13"/>
        <v>0</v>
      </c>
      <c r="L152" s="41" t="e">
        <f t="shared" si="11"/>
        <v>#DIV/0!</v>
      </c>
      <c r="M152" s="41">
        <f t="shared" si="14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64A7-9C93-AC46-A51D-DF1A268A0D1A}">
  <dimension ref="A1:I27"/>
  <sheetViews>
    <sheetView workbookViewId="0">
      <selection activeCell="F26" sqref="F26:H27"/>
    </sheetView>
  </sheetViews>
  <sheetFormatPr baseColWidth="10" defaultRowHeight="16"/>
  <sheetData>
    <row r="1" spans="1:9">
      <c r="A1" t="s">
        <v>183</v>
      </c>
    </row>
    <row r="2" spans="1:9" ht="17" thickBot="1"/>
    <row r="3" spans="1:9">
      <c r="A3" s="10" t="s">
        <v>184</v>
      </c>
      <c r="B3" s="10"/>
    </row>
    <row r="4" spans="1:9">
      <c r="A4" s="7" t="s">
        <v>185</v>
      </c>
      <c r="B4" s="7">
        <v>0.82180125704434848</v>
      </c>
    </row>
    <row r="5" spans="1:9">
      <c r="A5" s="7" t="s">
        <v>186</v>
      </c>
      <c r="B5" s="7">
        <v>0.67535730607967137</v>
      </c>
    </row>
    <row r="6" spans="1:9">
      <c r="A6" s="7" t="s">
        <v>187</v>
      </c>
      <c r="B6" s="7">
        <v>0.66696137434035263</v>
      </c>
    </row>
    <row r="7" spans="1:9">
      <c r="A7" s="7" t="s">
        <v>188</v>
      </c>
      <c r="B7" s="7">
        <v>16.82306940949795</v>
      </c>
    </row>
    <row r="8" spans="1:9" ht="17" thickBot="1">
      <c r="A8" s="8" t="s">
        <v>189</v>
      </c>
      <c r="B8" s="8">
        <v>120</v>
      </c>
    </row>
    <row r="10" spans="1:9" ht="17" thickBot="1">
      <c r="A10" t="s">
        <v>190</v>
      </c>
    </row>
    <row r="11" spans="1:9">
      <c r="A11" s="9"/>
      <c r="B11" s="9" t="s">
        <v>195</v>
      </c>
      <c r="C11" s="9" t="s">
        <v>196</v>
      </c>
      <c r="D11" s="9" t="s">
        <v>197</v>
      </c>
      <c r="E11" s="9" t="s">
        <v>169</v>
      </c>
      <c r="F11" s="9" t="s">
        <v>198</v>
      </c>
    </row>
    <row r="12" spans="1:9">
      <c r="A12" s="7" t="s">
        <v>191</v>
      </c>
      <c r="B12" s="7">
        <v>3</v>
      </c>
      <c r="C12" s="7">
        <v>68296.182934612851</v>
      </c>
      <c r="D12" s="7">
        <v>22765.394311537617</v>
      </c>
      <c r="E12" s="7">
        <v>80.438637074300814</v>
      </c>
      <c r="F12" s="7">
        <v>3.2735058820865378E-28</v>
      </c>
    </row>
    <row r="13" spans="1:9">
      <c r="A13" s="7" t="s">
        <v>192</v>
      </c>
      <c r="B13" s="7">
        <v>116</v>
      </c>
      <c r="C13" s="7">
        <v>32829.817065387142</v>
      </c>
      <c r="D13" s="7">
        <v>283.01566435678569</v>
      </c>
      <c r="E13" s="7"/>
      <c r="F13" s="7"/>
    </row>
    <row r="14" spans="1:9" ht="17" thickBot="1">
      <c r="A14" s="8" t="s">
        <v>193</v>
      </c>
      <c r="B14" s="8">
        <v>119</v>
      </c>
      <c r="C14" s="8">
        <v>101126</v>
      </c>
      <c r="D14" s="8"/>
      <c r="E14" s="8"/>
      <c r="F14" s="8"/>
    </row>
    <row r="15" spans="1:9" ht="17" thickBot="1"/>
    <row r="16" spans="1:9">
      <c r="A16" s="9"/>
      <c r="B16" s="9" t="s">
        <v>199</v>
      </c>
      <c r="C16" s="9" t="s">
        <v>188</v>
      </c>
      <c r="D16" s="9" t="s">
        <v>200</v>
      </c>
      <c r="E16" s="9" t="s">
        <v>201</v>
      </c>
      <c r="F16" s="9" t="s">
        <v>202</v>
      </c>
      <c r="G16" s="9" t="s">
        <v>203</v>
      </c>
      <c r="H16" s="9" t="s">
        <v>204</v>
      </c>
      <c r="I16" s="9" t="s">
        <v>205</v>
      </c>
    </row>
    <row r="17" spans="1:9">
      <c r="A17" s="7" t="s">
        <v>194</v>
      </c>
      <c r="B17" s="7">
        <v>0</v>
      </c>
      <c r="C17" s="7">
        <v>1.5357291003428568</v>
      </c>
      <c r="D17" s="7">
        <v>0</v>
      </c>
      <c r="E17" s="7">
        <v>1</v>
      </c>
      <c r="F17" s="7">
        <v>-3.0417049888721674</v>
      </c>
      <c r="G17" s="7">
        <v>3.0417049888721674</v>
      </c>
      <c r="H17" s="7">
        <v>-3.0417049888721674</v>
      </c>
      <c r="I17" s="7">
        <v>3.0417049888721674</v>
      </c>
    </row>
    <row r="18" spans="1:9">
      <c r="A18" s="7" t="s">
        <v>68</v>
      </c>
      <c r="B18" s="7">
        <v>3.5214817794763844</v>
      </c>
      <c r="C18" s="7">
        <v>0.51152195022156066</v>
      </c>
      <c r="D18" s="7">
        <v>6.88432192978442</v>
      </c>
      <c r="E18" s="7">
        <v>3.1610268208573909E-10</v>
      </c>
      <c r="F18" s="7">
        <v>2.5083481040389772</v>
      </c>
      <c r="G18" s="7">
        <v>4.5346154549137916</v>
      </c>
      <c r="H18" s="7">
        <v>2.5083481040389772</v>
      </c>
      <c r="I18" s="7">
        <v>4.5346154549137916</v>
      </c>
    </row>
    <row r="19" spans="1:9">
      <c r="A19" s="7" t="s">
        <v>69</v>
      </c>
      <c r="B19" s="7">
        <v>0.72692954535923571</v>
      </c>
      <c r="C19" s="7">
        <v>0.16896114986616373</v>
      </c>
      <c r="D19" s="7">
        <v>4.3023472906940192</v>
      </c>
      <c r="E19" s="7">
        <v>3.5446936623419854E-5</v>
      </c>
      <c r="F19" s="7">
        <v>0.39228069852892461</v>
      </c>
      <c r="G19" s="7">
        <v>1.0615783921895467</v>
      </c>
      <c r="H19" s="7">
        <v>0.39228069852892461</v>
      </c>
      <c r="I19" s="7">
        <v>1.0615783921895467</v>
      </c>
    </row>
    <row r="20" spans="1:9" ht="17" thickBot="1">
      <c r="A20" s="8" t="s">
        <v>217</v>
      </c>
      <c r="B20" s="8">
        <v>0.52596670806313273</v>
      </c>
      <c r="C20" s="8">
        <v>5.6802968815177206E-2</v>
      </c>
      <c r="D20" s="8">
        <v>9.2594932806152812</v>
      </c>
      <c r="E20" s="8">
        <v>1.2899843764208319E-15</v>
      </c>
      <c r="F20" s="8">
        <v>0.41346127101091995</v>
      </c>
      <c r="G20" s="8">
        <v>0.63847214511534556</v>
      </c>
      <c r="H20" s="8">
        <v>0.41346127101091995</v>
      </c>
      <c r="I20" s="8">
        <v>0.63847214511534556</v>
      </c>
    </row>
    <row r="26" spans="1:9" ht="17" thickBot="1">
      <c r="F26" s="7" t="s">
        <v>68</v>
      </c>
      <c r="G26" s="7" t="s">
        <v>69</v>
      </c>
      <c r="H26" s="8" t="s">
        <v>217</v>
      </c>
    </row>
    <row r="27" spans="1:9" ht="17" thickBot="1">
      <c r="F27" s="7">
        <v>3.5214817794763844</v>
      </c>
      <c r="G27" s="7">
        <v>0.72692954535923571</v>
      </c>
      <c r="H27" s="8">
        <v>0.52596670806313273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76BB-CFCF-1E4C-A811-620B0E8349CB}">
  <dimension ref="A1:G121"/>
  <sheetViews>
    <sheetView workbookViewId="0">
      <selection activeCell="J10" sqref="J10"/>
    </sheetView>
  </sheetViews>
  <sheetFormatPr baseColWidth="10" defaultRowHeight="16"/>
  <sheetData>
    <row r="1" spans="1:7">
      <c r="A1" t="s">
        <v>0</v>
      </c>
      <c r="B1" t="s">
        <v>167</v>
      </c>
      <c r="C1" s="1" t="s">
        <v>68</v>
      </c>
      <c r="D1" s="1" t="s">
        <v>69</v>
      </c>
      <c r="E1" s="1" t="s">
        <v>217</v>
      </c>
      <c r="F1" s="1" t="s">
        <v>179</v>
      </c>
      <c r="G1" s="1" t="s">
        <v>206</v>
      </c>
    </row>
    <row r="2" spans="1:7">
      <c r="A2">
        <v>1</v>
      </c>
      <c r="B2" t="s">
        <v>104</v>
      </c>
      <c r="C2">
        <f>Diffs!M2-Diffs!M3</f>
        <v>5</v>
      </c>
      <c r="D2">
        <f>Diffs!O2-Diffs!O3</f>
        <v>-3</v>
      </c>
      <c r="E2">
        <f>Diffs!D2-Diffs!D3</f>
        <v>-4</v>
      </c>
      <c r="F2" s="6">
        <f>Diffs!N2-Diffs!N3</f>
        <v>-16.777777777777779</v>
      </c>
      <c r="G2">
        <v>-9</v>
      </c>
    </row>
    <row r="3" spans="1:7">
      <c r="A3">
        <v>1</v>
      </c>
      <c r="B3" t="s">
        <v>23</v>
      </c>
      <c r="C3">
        <f>Diffs!M3-Diffs!M2</f>
        <v>-5</v>
      </c>
      <c r="D3">
        <f>Diffs!O3-Diffs!O2</f>
        <v>3</v>
      </c>
      <c r="E3">
        <f>Diffs!D3-Diffs!D2</f>
        <v>4</v>
      </c>
      <c r="F3" s="6">
        <f>Diffs!N3-Diffs!N2</f>
        <v>16.777777777777779</v>
      </c>
      <c r="G3">
        <v>9</v>
      </c>
    </row>
    <row r="4" spans="1:7">
      <c r="A4">
        <v>2</v>
      </c>
      <c r="B4" t="s">
        <v>64</v>
      </c>
      <c r="C4">
        <f>Diffs!M4-Diffs!M5</f>
        <v>3</v>
      </c>
      <c r="D4">
        <f>Diffs!O4-Diffs!O5</f>
        <v>-13</v>
      </c>
      <c r="E4">
        <f>Diffs!D4-Diffs!D5</f>
        <v>1</v>
      </c>
      <c r="F4" s="6">
        <f>Diffs!N4-Diffs!N5</f>
        <v>-11.107142857142858</v>
      </c>
      <c r="G4">
        <v>18</v>
      </c>
    </row>
    <row r="5" spans="1:7">
      <c r="A5">
        <v>2</v>
      </c>
      <c r="B5" t="s">
        <v>47</v>
      </c>
      <c r="C5">
        <f t="shared" ref="C5:D5" si="0">-1*C4</f>
        <v>-3</v>
      </c>
      <c r="D5">
        <f t="shared" si="0"/>
        <v>13</v>
      </c>
      <c r="E5">
        <f>-1*E4</f>
        <v>-1</v>
      </c>
      <c r="F5" s="6">
        <f>-1*F4</f>
        <v>11.107142857142858</v>
      </c>
      <c r="G5">
        <v>-18</v>
      </c>
    </row>
    <row r="6" spans="1:7">
      <c r="A6">
        <v>3</v>
      </c>
      <c r="B6" t="s">
        <v>88</v>
      </c>
      <c r="C6">
        <f>Diffs!M6-Diffs!M7</f>
        <v>1</v>
      </c>
      <c r="D6">
        <f>Diffs!O6-Diffs!O7</f>
        <v>2</v>
      </c>
      <c r="E6">
        <f>Diffs!D6-Diffs!D7</f>
        <v>1</v>
      </c>
      <c r="F6" s="6">
        <f>Diffs!N6-Diffs!N7</f>
        <v>-1.6904761904761898</v>
      </c>
      <c r="G6">
        <v>18</v>
      </c>
    </row>
    <row r="7" spans="1:7">
      <c r="A7">
        <v>3</v>
      </c>
      <c r="B7" t="s">
        <v>145</v>
      </c>
      <c r="C7">
        <f>Diffs!M7-Diffs!M6</f>
        <v>-1</v>
      </c>
      <c r="D7">
        <f>Diffs!O7-Diffs!O6</f>
        <v>-2</v>
      </c>
      <c r="E7">
        <f>Diffs!D7-Diffs!D6</f>
        <v>-1</v>
      </c>
      <c r="F7" s="6">
        <f>Diffs!N7-Diffs!N6</f>
        <v>1.6904761904761898</v>
      </c>
      <c r="G7">
        <v>-18</v>
      </c>
    </row>
    <row r="8" spans="1:7">
      <c r="A8">
        <v>4</v>
      </c>
      <c r="B8" t="s">
        <v>165</v>
      </c>
      <c r="C8">
        <f>Diffs!M8-Diffs!M9</f>
        <v>8</v>
      </c>
      <c r="D8">
        <f>Diffs!O8-Diffs!O9</f>
        <v>4</v>
      </c>
      <c r="E8">
        <f>Diffs!D8-Diffs!D9</f>
        <v>2</v>
      </c>
      <c r="F8" s="6">
        <f>Diffs!N8-Diffs!N9</f>
        <v>-81.666666666666671</v>
      </c>
      <c r="G8">
        <v>43</v>
      </c>
    </row>
    <row r="9" spans="1:7">
      <c r="A9">
        <v>4</v>
      </c>
      <c r="B9" t="s">
        <v>124</v>
      </c>
      <c r="C9">
        <f>Diffs!M9-Diffs!M8</f>
        <v>-8</v>
      </c>
      <c r="D9">
        <f>Diffs!O9-Diffs!O8</f>
        <v>-4</v>
      </c>
      <c r="E9">
        <f>Diffs!D9-Diffs!D8</f>
        <v>-2</v>
      </c>
      <c r="F9" s="6">
        <f>Diffs!N9-Diffs!N8</f>
        <v>81.666666666666671</v>
      </c>
      <c r="G9">
        <v>-43</v>
      </c>
    </row>
    <row r="10" spans="1:7">
      <c r="A10">
        <v>5</v>
      </c>
      <c r="B10" t="s">
        <v>23</v>
      </c>
      <c r="C10">
        <f>Diffs!M10-Diffs!M11</f>
        <v>1</v>
      </c>
      <c r="D10">
        <f>Diffs!O10-Diffs!O11</f>
        <v>14</v>
      </c>
      <c r="E10">
        <f>Diffs!D10-Diffs!D11</f>
        <v>3</v>
      </c>
      <c r="F10" s="6">
        <f>Diffs!N10-Diffs!N11</f>
        <v>-3.8000000000000007</v>
      </c>
      <c r="G10">
        <v>6</v>
      </c>
    </row>
    <row r="11" spans="1:7">
      <c r="A11">
        <v>5</v>
      </c>
      <c r="B11" t="s">
        <v>88</v>
      </c>
      <c r="C11">
        <f>Diffs!M11-Diffs!M10</f>
        <v>-1</v>
      </c>
      <c r="D11">
        <f>Diffs!O11-Diffs!O10</f>
        <v>-14</v>
      </c>
      <c r="E11">
        <f>Diffs!D11-Diffs!D10</f>
        <v>-3</v>
      </c>
      <c r="F11" s="6">
        <f>Diffs!N11-Diffs!N10</f>
        <v>3.8000000000000007</v>
      </c>
      <c r="G11">
        <v>-6</v>
      </c>
    </row>
    <row r="12" spans="1:7">
      <c r="A12">
        <v>6</v>
      </c>
      <c r="B12" t="s">
        <v>124</v>
      </c>
      <c r="C12">
        <f>Diffs!M12-Diffs!M13</f>
        <v>-1</v>
      </c>
      <c r="D12">
        <f>Diffs!O12-Diffs!O13</f>
        <v>-20</v>
      </c>
      <c r="E12">
        <f>Diffs!D12-Diffs!D13</f>
        <v>93</v>
      </c>
      <c r="F12" s="6">
        <f>Diffs!N12-Diffs!N13</f>
        <v>-12.399999999999999</v>
      </c>
      <c r="G12">
        <v>-24</v>
      </c>
    </row>
    <row r="13" spans="1:7">
      <c r="A13">
        <v>6</v>
      </c>
      <c r="B13" t="s">
        <v>47</v>
      </c>
      <c r="C13">
        <f>Diffs!M13-Diffs!M12</f>
        <v>1</v>
      </c>
      <c r="D13">
        <f>Diffs!O13-Diffs!O12</f>
        <v>20</v>
      </c>
      <c r="E13">
        <f>Diffs!D13-Diffs!D12</f>
        <v>-93</v>
      </c>
      <c r="F13" s="6">
        <f>Diffs!N13-Diffs!N12</f>
        <v>12.399999999999999</v>
      </c>
      <c r="G13">
        <v>24</v>
      </c>
    </row>
    <row r="14" spans="1:7">
      <c r="A14">
        <v>7</v>
      </c>
      <c r="B14" t="s">
        <v>165</v>
      </c>
      <c r="C14">
        <f>Diffs!M14-Diffs!M15</f>
        <v>-1</v>
      </c>
      <c r="D14">
        <f>Diffs!O14-Diffs!O15</f>
        <v>23</v>
      </c>
      <c r="E14">
        <f>Diffs!D14-Diffs!D15</f>
        <v>4</v>
      </c>
      <c r="F14" s="6">
        <f>Diffs!N14-Diffs!N15</f>
        <v>1.6666666666666661</v>
      </c>
      <c r="G14">
        <v>4</v>
      </c>
    </row>
    <row r="15" spans="1:7">
      <c r="A15">
        <v>7</v>
      </c>
      <c r="B15" t="s">
        <v>104</v>
      </c>
      <c r="C15">
        <f>Diffs!M15-Diffs!M14</f>
        <v>1</v>
      </c>
      <c r="D15">
        <f>Diffs!O15-Diffs!O14</f>
        <v>-23</v>
      </c>
      <c r="E15">
        <f>Diffs!D15-Diffs!D14</f>
        <v>-4</v>
      </c>
      <c r="F15" s="6">
        <f>Diffs!N15-Diffs!N14</f>
        <v>-1.6666666666666661</v>
      </c>
      <c r="G15">
        <v>-4</v>
      </c>
    </row>
    <row r="16" spans="1:7">
      <c r="A16">
        <v>8</v>
      </c>
      <c r="B16" t="s">
        <v>145</v>
      </c>
      <c r="C16">
        <f>Diffs!M16-Diffs!M17</f>
        <v>4</v>
      </c>
      <c r="D16">
        <f>Diffs!O16-Diffs!O17</f>
        <v>0</v>
      </c>
      <c r="E16">
        <f>Diffs!D16-Diffs!D17</f>
        <v>4</v>
      </c>
      <c r="F16" s="6">
        <f>Diffs!N16-Diffs!N17</f>
        <v>-7.9</v>
      </c>
      <c r="G16">
        <v>11</v>
      </c>
    </row>
    <row r="17" spans="1:7">
      <c r="A17">
        <v>8</v>
      </c>
      <c r="B17" t="s">
        <v>64</v>
      </c>
      <c r="C17">
        <f>Diffs!M17-Diffs!M16</f>
        <v>-4</v>
      </c>
      <c r="D17">
        <f>Diffs!O17-Diffs!O16</f>
        <v>0</v>
      </c>
      <c r="E17">
        <f>Diffs!D17-Diffs!D16</f>
        <v>-4</v>
      </c>
      <c r="F17" s="6">
        <f>Diffs!N17-Diffs!N16</f>
        <v>7.9</v>
      </c>
      <c r="G17">
        <v>-11</v>
      </c>
    </row>
    <row r="18" spans="1:7">
      <c r="A18">
        <v>9</v>
      </c>
      <c r="B18" t="s">
        <v>104</v>
      </c>
      <c r="C18">
        <f>Diffs!M18-Diffs!M19</f>
        <v>-4</v>
      </c>
      <c r="D18">
        <f>Diffs!O18-Diffs!O19</f>
        <v>-1</v>
      </c>
      <c r="E18">
        <f>Diffs!D18-Diffs!D19</f>
        <v>-1</v>
      </c>
      <c r="F18" s="6">
        <f>Diffs!N18-Diffs!N19</f>
        <v>22.857142857142858</v>
      </c>
      <c r="G18">
        <v>-1</v>
      </c>
    </row>
    <row r="19" spans="1:7">
      <c r="A19">
        <v>9</v>
      </c>
      <c r="B19" t="s">
        <v>47</v>
      </c>
      <c r="C19">
        <f>Diffs!M19-Diffs!M18</f>
        <v>4</v>
      </c>
      <c r="D19">
        <f>Diffs!O19-Diffs!O18</f>
        <v>1</v>
      </c>
      <c r="E19">
        <f>Diffs!D19-Diffs!D18</f>
        <v>1</v>
      </c>
      <c r="F19" s="6">
        <f>Diffs!N19-Diffs!N18</f>
        <v>-22.857142857142858</v>
      </c>
      <c r="G19">
        <v>1</v>
      </c>
    </row>
    <row r="20" spans="1:7">
      <c r="A20">
        <v>10</v>
      </c>
      <c r="B20" t="s">
        <v>88</v>
      </c>
      <c r="C20">
        <f>Diffs!M20-Diffs!M21</f>
        <v>-3</v>
      </c>
      <c r="D20">
        <f>Diffs!O20-Diffs!O21</f>
        <v>-11</v>
      </c>
      <c r="E20">
        <f>Diffs!D20-Diffs!D21</f>
        <v>-1</v>
      </c>
      <c r="F20" s="6">
        <f>Diffs!N20-Diffs!N21</f>
        <v>7.8000000000000007</v>
      </c>
      <c r="G20">
        <v>-13</v>
      </c>
    </row>
    <row r="21" spans="1:7">
      <c r="A21">
        <v>10</v>
      </c>
      <c r="B21" t="s">
        <v>165</v>
      </c>
      <c r="C21">
        <f>Diffs!M21-Diffs!M20</f>
        <v>3</v>
      </c>
      <c r="D21">
        <f>Diffs!O21-Diffs!O20</f>
        <v>11</v>
      </c>
      <c r="E21">
        <f>Diffs!D21-Diffs!D20</f>
        <v>1</v>
      </c>
      <c r="F21" s="6">
        <f>Diffs!N21-Diffs!N20</f>
        <v>-7.8000000000000007</v>
      </c>
      <c r="G21">
        <v>13</v>
      </c>
    </row>
    <row r="22" spans="1:7">
      <c r="A22">
        <v>11</v>
      </c>
      <c r="B22" t="s">
        <v>145</v>
      </c>
      <c r="C22">
        <f>Diffs!M22-Diffs!M23</f>
        <v>-2</v>
      </c>
      <c r="D22">
        <f>Diffs!O22-Diffs!O23</f>
        <v>2</v>
      </c>
      <c r="E22">
        <f>Diffs!D22-Diffs!D23</f>
        <v>-19</v>
      </c>
      <c r="F22" s="6">
        <f>Diffs!N22-Diffs!N23</f>
        <v>10</v>
      </c>
      <c r="G22">
        <v>-19</v>
      </c>
    </row>
    <row r="23" spans="1:7">
      <c r="A23">
        <v>11</v>
      </c>
      <c r="B23" t="s">
        <v>124</v>
      </c>
      <c r="C23">
        <f>Diffs!M23-Diffs!M22</f>
        <v>2</v>
      </c>
      <c r="D23">
        <f>Diffs!O23-Diffs!O22</f>
        <v>-2</v>
      </c>
      <c r="E23">
        <f>Diffs!D23-Diffs!D22</f>
        <v>19</v>
      </c>
      <c r="F23" s="6">
        <f>Diffs!N23-Diffs!N22</f>
        <v>-10</v>
      </c>
      <c r="G23">
        <v>19</v>
      </c>
    </row>
    <row r="24" spans="1:7">
      <c r="A24">
        <v>12</v>
      </c>
      <c r="B24" t="s">
        <v>64</v>
      </c>
      <c r="C24">
        <f>Diffs!M24-Diffs!M25</f>
        <v>-2</v>
      </c>
      <c r="D24">
        <f>Diffs!O24-Diffs!O25</f>
        <v>-4</v>
      </c>
      <c r="E24">
        <f>Diffs!D24-Diffs!D25</f>
        <v>4</v>
      </c>
      <c r="F24" s="6">
        <f>Diffs!N24-Diffs!N25</f>
        <v>6.8571428571428577</v>
      </c>
      <c r="G24">
        <v>4</v>
      </c>
    </row>
    <row r="25" spans="1:7">
      <c r="A25">
        <v>12</v>
      </c>
      <c r="B25" t="s">
        <v>23</v>
      </c>
      <c r="C25">
        <f>Diffs!M25-Diffs!M24</f>
        <v>2</v>
      </c>
      <c r="D25">
        <f>Diffs!O25-Diffs!O24</f>
        <v>4</v>
      </c>
      <c r="E25">
        <f>Diffs!D25-Diffs!D24</f>
        <v>-4</v>
      </c>
      <c r="F25" s="6">
        <f>Diffs!N25-Diffs!N24</f>
        <v>-6.8571428571428577</v>
      </c>
      <c r="G25">
        <v>-4</v>
      </c>
    </row>
    <row r="26" spans="1:7">
      <c r="A26">
        <v>13</v>
      </c>
      <c r="B26" t="s">
        <v>88</v>
      </c>
      <c r="C26">
        <f>Diffs!M26-Diffs!M27</f>
        <v>1</v>
      </c>
      <c r="D26">
        <f>Diffs!O26-Diffs!O27</f>
        <v>-16</v>
      </c>
      <c r="E26">
        <f>Diffs!D26-Diffs!D27</f>
        <v>71</v>
      </c>
      <c r="F26" s="6">
        <f>Diffs!N26-Diffs!N27</f>
        <v>-4.7333333333333343</v>
      </c>
      <c r="G26">
        <v>71</v>
      </c>
    </row>
    <row r="27" spans="1:7">
      <c r="A27">
        <v>13</v>
      </c>
      <c r="B27" t="s">
        <v>47</v>
      </c>
      <c r="C27">
        <f>Diffs!M27-Diffs!M26</f>
        <v>-1</v>
      </c>
      <c r="D27">
        <f>Diffs!O27-Diffs!O26</f>
        <v>16</v>
      </c>
      <c r="E27">
        <f>Diffs!D27-Diffs!D26</f>
        <v>-71</v>
      </c>
      <c r="F27" s="6">
        <f>Diffs!N27-Diffs!N26</f>
        <v>4.7333333333333343</v>
      </c>
      <c r="G27">
        <v>-71</v>
      </c>
    </row>
    <row r="28" spans="1:7">
      <c r="A28">
        <v>14</v>
      </c>
      <c r="B28" t="s">
        <v>104</v>
      </c>
      <c r="C28">
        <f>Diffs!M28-Diffs!M29</f>
        <v>2</v>
      </c>
      <c r="D28">
        <f>Diffs!O28-Diffs!O29</f>
        <v>-10</v>
      </c>
      <c r="E28">
        <f>Diffs!D28-Diffs!D29</f>
        <v>46</v>
      </c>
      <c r="F28" s="6">
        <f>Diffs!N28-Diffs!N29</f>
        <v>-5</v>
      </c>
      <c r="G28">
        <v>46</v>
      </c>
    </row>
    <row r="29" spans="1:7">
      <c r="A29">
        <v>14</v>
      </c>
      <c r="B29" t="s">
        <v>145</v>
      </c>
      <c r="C29">
        <f>Diffs!M29-Diffs!M28</f>
        <v>-2</v>
      </c>
      <c r="D29">
        <f>Diffs!O29-Diffs!O28</f>
        <v>10</v>
      </c>
      <c r="E29">
        <f>Diffs!D29-Diffs!D28</f>
        <v>-46</v>
      </c>
      <c r="F29" s="6">
        <f>Diffs!N29-Diffs!N28</f>
        <v>5</v>
      </c>
      <c r="G29">
        <v>-46</v>
      </c>
    </row>
    <row r="30" spans="1:7">
      <c r="A30">
        <v>15</v>
      </c>
      <c r="B30" t="s">
        <v>124</v>
      </c>
      <c r="C30">
        <f>Diffs!M30-Diffs!M31</f>
        <v>-5</v>
      </c>
      <c r="D30">
        <f>Diffs!O30-Diffs!O31</f>
        <v>-4</v>
      </c>
      <c r="E30">
        <f>Diffs!D30-Diffs!D31</f>
        <v>-3</v>
      </c>
      <c r="F30" s="6">
        <f>Diffs!N30-Diffs!N31</f>
        <v>22.666666666666664</v>
      </c>
      <c r="G30">
        <v>-19</v>
      </c>
    </row>
    <row r="31" spans="1:7">
      <c r="A31">
        <v>15</v>
      </c>
      <c r="B31" t="s">
        <v>88</v>
      </c>
      <c r="C31">
        <f>Diffs!M31-Diffs!M30</f>
        <v>5</v>
      </c>
      <c r="D31">
        <f>Diffs!O31-Diffs!O30</f>
        <v>4</v>
      </c>
      <c r="E31">
        <f>Diffs!D31-Diffs!D30</f>
        <v>3</v>
      </c>
      <c r="F31" s="6">
        <f>Diffs!N31-Diffs!N30</f>
        <v>-22.666666666666664</v>
      </c>
      <c r="G31">
        <v>19</v>
      </c>
    </row>
    <row r="32" spans="1:7">
      <c r="A32">
        <v>16</v>
      </c>
      <c r="B32" t="s">
        <v>64</v>
      </c>
      <c r="C32">
        <f>Diffs!M32-Diffs!M33</f>
        <v>1</v>
      </c>
      <c r="D32">
        <f>Diffs!O32-Diffs!O33</f>
        <v>-9</v>
      </c>
      <c r="E32">
        <f>Diffs!D32-Diffs!D33</f>
        <v>15</v>
      </c>
      <c r="F32" s="6">
        <f>Diffs!N32-Diffs!N33</f>
        <v>-10</v>
      </c>
      <c r="G32">
        <v>15</v>
      </c>
    </row>
    <row r="33" spans="1:7">
      <c r="A33">
        <v>16</v>
      </c>
      <c r="B33" t="s">
        <v>165</v>
      </c>
      <c r="C33">
        <f>Diffs!M33-Diffs!M32</f>
        <v>-1</v>
      </c>
      <c r="D33">
        <f>Diffs!O33-Diffs!O32</f>
        <v>9</v>
      </c>
      <c r="E33">
        <f>Diffs!D33-Diffs!D32</f>
        <v>-15</v>
      </c>
      <c r="F33" s="6">
        <f>Diffs!N33-Diffs!N32</f>
        <v>10</v>
      </c>
      <c r="G33">
        <v>-15</v>
      </c>
    </row>
    <row r="34" spans="1:7">
      <c r="A34">
        <v>17</v>
      </c>
      <c r="B34" t="s">
        <v>23</v>
      </c>
      <c r="C34">
        <f>Diffs!M34-Diffs!M35</f>
        <v>5</v>
      </c>
      <c r="D34">
        <f>Diffs!O34-Diffs!O35</f>
        <v>2</v>
      </c>
      <c r="E34">
        <f>Diffs!D34-Diffs!D35</f>
        <v>64</v>
      </c>
      <c r="F34" s="6">
        <f>Diffs!N34-Diffs!N35</f>
        <v>-12.9</v>
      </c>
      <c r="G34">
        <v>64</v>
      </c>
    </row>
    <row r="35" spans="1:7">
      <c r="A35">
        <v>17</v>
      </c>
      <c r="B35" t="s">
        <v>124</v>
      </c>
      <c r="C35">
        <f>Diffs!M35-Diffs!M34</f>
        <v>-5</v>
      </c>
      <c r="D35">
        <f>Diffs!O35-Diffs!O34</f>
        <v>-2</v>
      </c>
      <c r="E35">
        <f>Diffs!D35-Diffs!D34</f>
        <v>-64</v>
      </c>
      <c r="F35" s="6">
        <f>Diffs!N35-Diffs!N34</f>
        <v>12.9</v>
      </c>
      <c r="G35">
        <v>-64</v>
      </c>
    </row>
    <row r="36" spans="1:7">
      <c r="A36">
        <v>18</v>
      </c>
      <c r="B36" t="s">
        <v>88</v>
      </c>
      <c r="C36">
        <f>Diffs!M36-Diffs!M37</f>
        <v>-6</v>
      </c>
      <c r="D36">
        <f>Diffs!O36-Diffs!O37</f>
        <v>-11</v>
      </c>
      <c r="E36">
        <f>Diffs!D36-Diffs!D37</f>
        <v>65</v>
      </c>
      <c r="F36" s="6">
        <f>Diffs!N36-Diffs!N37</f>
        <v>49.857142857142861</v>
      </c>
      <c r="G36">
        <v>-46</v>
      </c>
    </row>
    <row r="37" spans="1:7">
      <c r="A37">
        <v>18</v>
      </c>
      <c r="B37" t="s">
        <v>64</v>
      </c>
      <c r="C37">
        <f>Diffs!M37-Diffs!M36</f>
        <v>6</v>
      </c>
      <c r="D37">
        <f>Diffs!O37-Diffs!O36</f>
        <v>11</v>
      </c>
      <c r="E37">
        <f>Diffs!D37-Diffs!D36</f>
        <v>-65</v>
      </c>
      <c r="F37" s="6">
        <f>Diffs!N37-Diffs!N36</f>
        <v>-49.857142857142861</v>
      </c>
      <c r="G37">
        <v>46</v>
      </c>
    </row>
    <row r="38" spans="1:7">
      <c r="A38">
        <v>19</v>
      </c>
      <c r="B38" t="s">
        <v>145</v>
      </c>
      <c r="C38">
        <f>Diffs!M38-Diffs!M39</f>
        <v>1</v>
      </c>
      <c r="D38">
        <f>Diffs!O38-Diffs!O39</f>
        <v>23</v>
      </c>
      <c r="E38">
        <f>Diffs!D38-Diffs!D39</f>
        <v>2</v>
      </c>
      <c r="F38" s="6">
        <f>Diffs!N38-Diffs!N39</f>
        <v>-3</v>
      </c>
      <c r="G38">
        <v>31</v>
      </c>
    </row>
    <row r="39" spans="1:7">
      <c r="A39">
        <v>19</v>
      </c>
      <c r="B39" t="s">
        <v>47</v>
      </c>
      <c r="C39">
        <f>Diffs!M39-Diffs!M38</f>
        <v>-1</v>
      </c>
      <c r="D39">
        <f>Diffs!O39-Diffs!O38</f>
        <v>-23</v>
      </c>
      <c r="E39">
        <f>Diffs!D39-Diffs!D38</f>
        <v>-2</v>
      </c>
      <c r="F39" s="6">
        <f>Diffs!N39-Diffs!N38</f>
        <v>3</v>
      </c>
      <c r="G39">
        <v>-31</v>
      </c>
    </row>
    <row r="40" spans="1:7">
      <c r="A40">
        <v>20</v>
      </c>
      <c r="B40" t="s">
        <v>165</v>
      </c>
      <c r="C40">
        <f>Diffs!M40-Diffs!M41</f>
        <v>-3</v>
      </c>
      <c r="D40">
        <f>Diffs!O40-Diffs!O41</f>
        <v>-5</v>
      </c>
      <c r="E40">
        <f>Diffs!D40-Diffs!D41</f>
        <v>-4</v>
      </c>
      <c r="F40" s="6">
        <f>Diffs!N40-Diffs!N41</f>
        <v>20</v>
      </c>
      <c r="G40">
        <v>-4</v>
      </c>
    </row>
    <row r="41" spans="1:7">
      <c r="A41">
        <v>20</v>
      </c>
      <c r="B41" t="s">
        <v>23</v>
      </c>
      <c r="C41">
        <f>Diffs!M41-Diffs!M40</f>
        <v>3</v>
      </c>
      <c r="D41">
        <f>Diffs!O41-Diffs!O40</f>
        <v>5</v>
      </c>
      <c r="E41">
        <f>Diffs!D41-Diffs!D40</f>
        <v>4</v>
      </c>
      <c r="F41" s="6">
        <f>Diffs!N41-Diffs!N40</f>
        <v>-20</v>
      </c>
      <c r="G41">
        <v>4</v>
      </c>
    </row>
    <row r="42" spans="1:7">
      <c r="A42">
        <v>21</v>
      </c>
      <c r="B42" t="s">
        <v>124</v>
      </c>
      <c r="C42">
        <f>Diffs!M42-Diffs!M43</f>
        <v>0</v>
      </c>
      <c r="D42">
        <f>Diffs!O42-Diffs!O43</f>
        <v>12</v>
      </c>
      <c r="E42">
        <f>Diffs!D42-Diffs!D43</f>
        <v>1</v>
      </c>
      <c r="F42" s="6">
        <f>Diffs!N42-Diffs!N43</f>
        <v>0.2857142857142847</v>
      </c>
      <c r="G42">
        <v>6</v>
      </c>
    </row>
    <row r="43" spans="1:7">
      <c r="A43">
        <v>21</v>
      </c>
      <c r="B43" t="s">
        <v>104</v>
      </c>
      <c r="C43">
        <f>Diffs!M43-Diffs!M42</f>
        <v>0</v>
      </c>
      <c r="D43">
        <f>Diffs!O43-Diffs!O42</f>
        <v>-12</v>
      </c>
      <c r="E43">
        <f>Diffs!D43-Diffs!D42</f>
        <v>-1</v>
      </c>
      <c r="F43" s="6">
        <f>Diffs!N43-Diffs!N42</f>
        <v>-0.2857142857142847</v>
      </c>
      <c r="G43">
        <v>-6</v>
      </c>
    </row>
    <row r="44" spans="1:7">
      <c r="A44">
        <v>22</v>
      </c>
      <c r="B44" t="s">
        <v>47</v>
      </c>
      <c r="C44">
        <f>Diffs!M44-Diffs!M45</f>
        <v>0</v>
      </c>
      <c r="D44">
        <f>Diffs!O44-Diffs!O45</f>
        <v>-3</v>
      </c>
      <c r="E44">
        <f>Diffs!D44-Diffs!D45</f>
        <v>-4</v>
      </c>
      <c r="F44" s="6">
        <f>Diffs!N44-Diffs!N45</f>
        <v>0</v>
      </c>
      <c r="G44">
        <v>-4</v>
      </c>
    </row>
    <row r="45" spans="1:7">
      <c r="A45">
        <v>22</v>
      </c>
      <c r="B45" t="s">
        <v>64</v>
      </c>
      <c r="C45">
        <f>Diffs!M45-Diffs!M44</f>
        <v>0</v>
      </c>
      <c r="D45">
        <f>Diffs!O45-Diffs!O44</f>
        <v>3</v>
      </c>
      <c r="E45">
        <f>Diffs!D45-Diffs!D44</f>
        <v>4</v>
      </c>
      <c r="F45" s="6">
        <f>Diffs!N45-Diffs!N44</f>
        <v>0</v>
      </c>
      <c r="G45">
        <v>4</v>
      </c>
    </row>
    <row r="46" spans="1:7">
      <c r="A46">
        <v>23</v>
      </c>
      <c r="B46" t="s">
        <v>104</v>
      </c>
      <c r="C46">
        <f>Diffs!M46-Diffs!M47</f>
        <v>0</v>
      </c>
      <c r="D46">
        <f>Diffs!O46-Diffs!O47</f>
        <v>-12</v>
      </c>
      <c r="E46">
        <f>Diffs!D46-Diffs!D47</f>
        <v>-31</v>
      </c>
      <c r="F46" s="6">
        <f>Diffs!N46-Diffs!N47</f>
        <v>-0.10000000000000142</v>
      </c>
      <c r="G46">
        <v>-31</v>
      </c>
    </row>
    <row r="47" spans="1:7">
      <c r="A47">
        <v>23</v>
      </c>
      <c r="B47" t="s">
        <v>165</v>
      </c>
      <c r="C47">
        <f>Diffs!M47-Diffs!M46</f>
        <v>0</v>
      </c>
      <c r="D47">
        <f>Diffs!O47-Diffs!O46</f>
        <v>12</v>
      </c>
      <c r="E47">
        <f>Diffs!D47-Diffs!D46</f>
        <v>31</v>
      </c>
      <c r="F47" s="6">
        <f>Diffs!N47-Diffs!N46</f>
        <v>0.10000000000000142</v>
      </c>
      <c r="G47">
        <v>31</v>
      </c>
    </row>
    <row r="48" spans="1:7">
      <c r="A48">
        <v>24</v>
      </c>
      <c r="B48" t="s">
        <v>145</v>
      </c>
      <c r="C48">
        <f>Diffs!M48-Diffs!M49</f>
        <v>-3</v>
      </c>
      <c r="D48">
        <f>Diffs!O48-Diffs!O49</f>
        <v>-5</v>
      </c>
      <c r="E48">
        <f>Diffs!D48-Diffs!D49</f>
        <v>-2</v>
      </c>
      <c r="F48" s="6">
        <f>Diffs!N48-Diffs!N49</f>
        <v>8.6000000000000014</v>
      </c>
      <c r="G48">
        <v>-8</v>
      </c>
    </row>
    <row r="49" spans="1:7">
      <c r="A49">
        <v>24</v>
      </c>
      <c r="B49" t="s">
        <v>23</v>
      </c>
      <c r="C49">
        <f>Diffs!M49-Diffs!M48</f>
        <v>3</v>
      </c>
      <c r="D49">
        <f>Diffs!O49-Diffs!O48</f>
        <v>5</v>
      </c>
      <c r="E49">
        <f>Diffs!D49-Diffs!D48</f>
        <v>2</v>
      </c>
      <c r="F49" s="6">
        <f>Diffs!N49-Diffs!N48</f>
        <v>-8.6000000000000014</v>
      </c>
      <c r="G49">
        <v>8</v>
      </c>
    </row>
    <row r="50" spans="1:7">
      <c r="A50">
        <v>25</v>
      </c>
      <c r="B50" t="s">
        <v>165</v>
      </c>
      <c r="C50">
        <f>Diffs!M50-Diffs!M51</f>
        <v>4</v>
      </c>
      <c r="D50">
        <f>Diffs!O50-Diffs!O51</f>
        <v>-3</v>
      </c>
      <c r="E50">
        <f>Diffs!D50-Diffs!D51</f>
        <v>13</v>
      </c>
      <c r="F50" s="6">
        <f>Diffs!N50-Diffs!N51</f>
        <v>-8.4</v>
      </c>
      <c r="G50">
        <v>13</v>
      </c>
    </row>
    <row r="51" spans="1:7">
      <c r="A51">
        <v>25</v>
      </c>
      <c r="B51" t="s">
        <v>64</v>
      </c>
      <c r="C51">
        <f>Diffs!M51-Diffs!M50</f>
        <v>-4</v>
      </c>
      <c r="D51">
        <f>Diffs!O51-Diffs!O50</f>
        <v>3</v>
      </c>
      <c r="E51">
        <f>Diffs!D51-Diffs!D50</f>
        <v>-13</v>
      </c>
      <c r="F51" s="6">
        <f>Diffs!N51-Diffs!N50</f>
        <v>8.4</v>
      </c>
      <c r="G51">
        <v>-13</v>
      </c>
    </row>
    <row r="52" spans="1:7">
      <c r="A52">
        <v>26</v>
      </c>
      <c r="B52" t="s">
        <v>47</v>
      </c>
      <c r="C52">
        <f>Diffs!M52-Diffs!M53</f>
        <v>5</v>
      </c>
      <c r="D52">
        <f>Diffs!O52-Diffs!O53</f>
        <v>8</v>
      </c>
      <c r="E52">
        <f>Diffs!D52-Diffs!D53</f>
        <v>55</v>
      </c>
      <c r="F52" s="6">
        <f>Diffs!N52-Diffs!N53</f>
        <v>-16.666666666666664</v>
      </c>
      <c r="G52">
        <v>55</v>
      </c>
    </row>
    <row r="53" spans="1:7">
      <c r="A53">
        <v>26</v>
      </c>
      <c r="B53" t="s">
        <v>88</v>
      </c>
      <c r="C53">
        <f>Diffs!M53-Diffs!M52</f>
        <v>-5</v>
      </c>
      <c r="D53">
        <f>Diffs!O53-Diffs!O52</f>
        <v>-8</v>
      </c>
      <c r="E53">
        <f>Diffs!D53-Diffs!D52</f>
        <v>-55</v>
      </c>
      <c r="F53" s="6">
        <f>Diffs!N53-Diffs!N52</f>
        <v>16.666666666666664</v>
      </c>
      <c r="G53">
        <v>-55</v>
      </c>
    </row>
    <row r="54" spans="1:7">
      <c r="A54">
        <v>27</v>
      </c>
      <c r="B54" t="s">
        <v>23</v>
      </c>
      <c r="C54">
        <f>Diffs!M54-Diffs!M55</f>
        <v>-3</v>
      </c>
      <c r="D54">
        <f>Diffs!O54-Diffs!O55</f>
        <v>-5</v>
      </c>
      <c r="E54">
        <f>Diffs!D54-Diffs!D55</f>
        <v>-1</v>
      </c>
      <c r="F54" s="6">
        <f>Diffs!N54-Diffs!N55</f>
        <v>35</v>
      </c>
      <c r="G54">
        <v>-6</v>
      </c>
    </row>
    <row r="55" spans="1:7">
      <c r="A55">
        <v>27</v>
      </c>
      <c r="B55" t="s">
        <v>104</v>
      </c>
      <c r="C55">
        <f>Diffs!M55-Diffs!M54</f>
        <v>3</v>
      </c>
      <c r="D55">
        <f>Diffs!O55-Diffs!O54</f>
        <v>5</v>
      </c>
      <c r="E55">
        <f>Diffs!D55-Diffs!D54</f>
        <v>1</v>
      </c>
      <c r="F55" s="6">
        <f>Diffs!N55-Diffs!N54</f>
        <v>-35</v>
      </c>
      <c r="G55">
        <v>6</v>
      </c>
    </row>
    <row r="56" spans="1:7">
      <c r="A56">
        <v>28</v>
      </c>
      <c r="B56" t="s">
        <v>124</v>
      </c>
      <c r="C56">
        <f>Diffs!M56-Diffs!M57</f>
        <v>1</v>
      </c>
      <c r="D56">
        <f>Diffs!O56-Diffs!O57</f>
        <v>4</v>
      </c>
      <c r="E56">
        <f>Diffs!D56-Diffs!D57</f>
        <v>-11</v>
      </c>
      <c r="F56" s="6">
        <f>Diffs!N56-Diffs!N57</f>
        <v>-2.8571428571428577</v>
      </c>
      <c r="G56">
        <v>-11</v>
      </c>
    </row>
    <row r="57" spans="1:7">
      <c r="A57">
        <v>28</v>
      </c>
      <c r="B57" t="s">
        <v>165</v>
      </c>
      <c r="C57">
        <f>Diffs!M57-Diffs!M56</f>
        <v>-1</v>
      </c>
      <c r="D57">
        <f>Diffs!O57-Diffs!O56</f>
        <v>-4</v>
      </c>
      <c r="E57">
        <f>Diffs!D57-Diffs!D56</f>
        <v>11</v>
      </c>
      <c r="F57" s="6">
        <f>Diffs!N57-Diffs!N56</f>
        <v>2.8571428571428577</v>
      </c>
      <c r="G57">
        <v>11</v>
      </c>
    </row>
    <row r="58" spans="1:7">
      <c r="A58">
        <v>29</v>
      </c>
      <c r="B58" t="s">
        <v>145</v>
      </c>
      <c r="C58">
        <f>Diffs!M58-Diffs!M59</f>
        <v>0</v>
      </c>
      <c r="D58">
        <f>Diffs!O58-Diffs!O59</f>
        <v>-5</v>
      </c>
      <c r="E58">
        <f>Diffs!D58-Diffs!D59</f>
        <v>-1</v>
      </c>
      <c r="F58" s="6">
        <f>Diffs!N58-Diffs!N59</f>
        <v>-1.25</v>
      </c>
      <c r="G58">
        <v>-13</v>
      </c>
    </row>
    <row r="59" spans="1:7">
      <c r="A59">
        <v>29</v>
      </c>
      <c r="B59" t="s">
        <v>88</v>
      </c>
      <c r="C59">
        <f>Diffs!M59-Diffs!M58</f>
        <v>0</v>
      </c>
      <c r="D59">
        <f>Diffs!O59-Diffs!O58</f>
        <v>5</v>
      </c>
      <c r="E59">
        <f>Diffs!D59-Diffs!D58</f>
        <v>1</v>
      </c>
      <c r="F59" s="6">
        <f>Diffs!N59-Diffs!N58</f>
        <v>1.25</v>
      </c>
      <c r="G59">
        <v>13</v>
      </c>
    </row>
    <row r="60" spans="1:7">
      <c r="A60">
        <v>30</v>
      </c>
      <c r="B60" t="s">
        <v>23</v>
      </c>
      <c r="C60">
        <f>Diffs!M60-Diffs!M61</f>
        <v>1</v>
      </c>
      <c r="D60">
        <f>Diffs!O60-Diffs!O61</f>
        <v>1</v>
      </c>
      <c r="E60">
        <f>Diffs!D60-Diffs!D61</f>
        <v>13</v>
      </c>
      <c r="F60" s="6">
        <f>Diffs!N60-Diffs!N61</f>
        <v>-6</v>
      </c>
      <c r="G60">
        <v>13</v>
      </c>
    </row>
    <row r="61" spans="1:7">
      <c r="A61">
        <v>30</v>
      </c>
      <c r="B61" t="s">
        <v>47</v>
      </c>
      <c r="C61">
        <f>Diffs!M61-Diffs!M60</f>
        <v>-1</v>
      </c>
      <c r="D61">
        <f>Diffs!O61-Diffs!O60</f>
        <v>-1</v>
      </c>
      <c r="E61">
        <f>Diffs!D61-Diffs!D60</f>
        <v>-13</v>
      </c>
      <c r="F61" s="6">
        <f>Diffs!N61-Diffs!N60</f>
        <v>6</v>
      </c>
      <c r="G61">
        <v>-13</v>
      </c>
    </row>
    <row r="62" spans="1:7">
      <c r="A62">
        <v>31</v>
      </c>
      <c r="B62" t="s">
        <v>145</v>
      </c>
      <c r="C62">
        <f>Diffs!M62-Diffs!M63</f>
        <v>0</v>
      </c>
      <c r="D62">
        <f>Diffs!O62-Diffs!O63</f>
        <v>0</v>
      </c>
      <c r="E62">
        <f>Diffs!D62-Diffs!D63</f>
        <v>14</v>
      </c>
      <c r="F62" s="6">
        <f>Diffs!N62-Diffs!N63</f>
        <v>0</v>
      </c>
      <c r="G62">
        <v>14</v>
      </c>
    </row>
    <row r="63" spans="1:7">
      <c r="A63">
        <v>31</v>
      </c>
      <c r="B63" t="s">
        <v>104</v>
      </c>
      <c r="C63">
        <f>Diffs!M63-Diffs!M62</f>
        <v>0</v>
      </c>
      <c r="D63">
        <f>Diffs!O63-Diffs!O62</f>
        <v>0</v>
      </c>
      <c r="E63">
        <f>Diffs!D63-Diffs!D62</f>
        <v>-14</v>
      </c>
      <c r="F63" s="6">
        <f>Diffs!N63-Diffs!N62</f>
        <v>0</v>
      </c>
      <c r="G63">
        <v>-14</v>
      </c>
    </row>
    <row r="64" spans="1:7">
      <c r="A64">
        <v>32</v>
      </c>
      <c r="B64" t="s">
        <v>47</v>
      </c>
      <c r="C64">
        <f>Diffs!M64-Diffs!M65</f>
        <v>-1</v>
      </c>
      <c r="D64">
        <f>Diffs!O64-Diffs!O65</f>
        <v>-18</v>
      </c>
      <c r="E64">
        <f>Diffs!D64-Diffs!D65</f>
        <v>50</v>
      </c>
      <c r="F64" s="6">
        <f>Diffs!N64-Diffs!N65</f>
        <v>-2.7666666666666675</v>
      </c>
      <c r="G64">
        <v>4</v>
      </c>
    </row>
    <row r="65" spans="1:7">
      <c r="A65">
        <v>32</v>
      </c>
      <c r="B65" t="s">
        <v>124</v>
      </c>
      <c r="C65">
        <f>Diffs!M65-Diffs!M64</f>
        <v>1</v>
      </c>
      <c r="D65">
        <f>Diffs!O65-Diffs!O64</f>
        <v>18</v>
      </c>
      <c r="E65">
        <f>Diffs!D65-Diffs!D64</f>
        <v>-50</v>
      </c>
      <c r="F65" s="6">
        <f>Diffs!N65-Diffs!N64</f>
        <v>2.7666666666666675</v>
      </c>
      <c r="G65">
        <v>-4</v>
      </c>
    </row>
    <row r="66" spans="1:7">
      <c r="A66">
        <v>33</v>
      </c>
      <c r="B66" t="s">
        <v>88</v>
      </c>
      <c r="C66">
        <f>Diffs!M66-Diffs!M67</f>
        <v>1</v>
      </c>
      <c r="D66">
        <f>Diffs!O66-Diffs!O67</f>
        <v>-2</v>
      </c>
      <c r="E66">
        <f>Diffs!D66-Diffs!D67</f>
        <v>3</v>
      </c>
      <c r="F66" s="6">
        <f>Diffs!N66-Diffs!N67</f>
        <v>-2.5</v>
      </c>
      <c r="G66">
        <v>36</v>
      </c>
    </row>
    <row r="67" spans="1:7">
      <c r="A67">
        <v>33</v>
      </c>
      <c r="B67" t="s">
        <v>23</v>
      </c>
      <c r="C67">
        <f>Diffs!M67-Diffs!M66</f>
        <v>-1</v>
      </c>
      <c r="D67">
        <f>Diffs!O67-Diffs!O66</f>
        <v>2</v>
      </c>
      <c r="E67">
        <f>Diffs!D67-Diffs!D66</f>
        <v>-3</v>
      </c>
      <c r="F67" s="6">
        <f>Diffs!N67-Diffs!N66</f>
        <v>2.5</v>
      </c>
      <c r="G67">
        <v>-36</v>
      </c>
    </row>
    <row r="68" spans="1:7">
      <c r="A68">
        <v>34</v>
      </c>
      <c r="B68" t="s">
        <v>64</v>
      </c>
      <c r="C68">
        <f>Diffs!M68-Diffs!M69</f>
        <v>-2</v>
      </c>
      <c r="D68">
        <f>Diffs!O68-Diffs!O69</f>
        <v>-2</v>
      </c>
      <c r="E68">
        <f>Diffs!D68-Diffs!D69</f>
        <v>-2</v>
      </c>
      <c r="F68" s="6">
        <f>Diffs!N68-Diffs!N69</f>
        <v>8.5</v>
      </c>
      <c r="G68">
        <v>-17</v>
      </c>
    </row>
    <row r="69" spans="1:7">
      <c r="A69">
        <v>34</v>
      </c>
      <c r="B69" t="s">
        <v>104</v>
      </c>
      <c r="C69">
        <f>Diffs!M69-Diffs!M68</f>
        <v>2</v>
      </c>
      <c r="D69">
        <f>Diffs!O69-Diffs!O68</f>
        <v>2</v>
      </c>
      <c r="E69">
        <f>Diffs!D69-Diffs!D68</f>
        <v>2</v>
      </c>
      <c r="F69" s="6">
        <f>Diffs!N69-Diffs!N68</f>
        <v>-8.5</v>
      </c>
      <c r="G69">
        <v>17</v>
      </c>
    </row>
    <row r="70" spans="1:7">
      <c r="A70">
        <v>35</v>
      </c>
      <c r="B70" t="s">
        <v>23</v>
      </c>
      <c r="C70">
        <f>Diffs!M70-Diffs!M71</f>
        <v>5</v>
      </c>
      <c r="D70">
        <f>Diffs!O70-Diffs!O71</f>
        <v>-2</v>
      </c>
      <c r="E70">
        <f>Diffs!D70-Diffs!D71</f>
        <v>1</v>
      </c>
      <c r="F70" s="6">
        <f>Diffs!N70-Diffs!N71</f>
        <v>-13.666666666666666</v>
      </c>
      <c r="G70">
        <v>22</v>
      </c>
    </row>
    <row r="71" spans="1:7">
      <c r="A71">
        <v>35</v>
      </c>
      <c r="B71" t="s">
        <v>145</v>
      </c>
      <c r="C71">
        <f>Diffs!M71-Diffs!M70</f>
        <v>-5</v>
      </c>
      <c r="D71">
        <f>Diffs!O71-Diffs!O70</f>
        <v>2</v>
      </c>
      <c r="E71">
        <f>Diffs!D71-Diffs!D70</f>
        <v>-1</v>
      </c>
      <c r="F71" s="6">
        <f>Diffs!N71-Diffs!N70</f>
        <v>13.666666666666666</v>
      </c>
      <c r="G71">
        <v>-22</v>
      </c>
    </row>
    <row r="72" spans="1:7">
      <c r="A72">
        <v>36</v>
      </c>
      <c r="B72" t="s">
        <v>165</v>
      </c>
      <c r="C72">
        <f>Diffs!M72-Diffs!M73</f>
        <v>2</v>
      </c>
      <c r="D72">
        <f>Diffs!O72-Diffs!O73</f>
        <v>1</v>
      </c>
      <c r="E72">
        <f>Diffs!D72-Diffs!D73</f>
        <v>1</v>
      </c>
      <c r="F72" s="6">
        <f>Diffs!N72-Diffs!N73</f>
        <v>-15.666666666666664</v>
      </c>
      <c r="G72">
        <v>4</v>
      </c>
    </row>
    <row r="73" spans="1:7">
      <c r="A73">
        <v>36</v>
      </c>
      <c r="B73" t="s">
        <v>47</v>
      </c>
      <c r="C73">
        <f>Diffs!M73-Diffs!M72</f>
        <v>-2</v>
      </c>
      <c r="D73">
        <f>Diffs!O73-Diffs!O72</f>
        <v>-1</v>
      </c>
      <c r="E73">
        <f>Diffs!D73-Diffs!D72</f>
        <v>-1</v>
      </c>
      <c r="F73" s="6">
        <f>Diffs!N73-Diffs!N72</f>
        <v>15.666666666666664</v>
      </c>
      <c r="G73">
        <v>-4</v>
      </c>
    </row>
    <row r="74" spans="1:7">
      <c r="A74">
        <v>37</v>
      </c>
      <c r="B74" t="s">
        <v>104</v>
      </c>
      <c r="C74">
        <f>Diffs!M74-Diffs!M75</f>
        <v>2</v>
      </c>
      <c r="D74">
        <f>Diffs!O74-Diffs!O75</f>
        <v>11</v>
      </c>
      <c r="E74">
        <f>Diffs!D74-Diffs!D75</f>
        <v>13</v>
      </c>
      <c r="F74" s="6">
        <f>Diffs!N74-Diffs!N75</f>
        <v>-10</v>
      </c>
      <c r="G74">
        <v>13</v>
      </c>
    </row>
    <row r="75" spans="1:7">
      <c r="A75">
        <v>37</v>
      </c>
      <c r="B75" t="s">
        <v>88</v>
      </c>
      <c r="C75">
        <f>Diffs!M75-Diffs!M74</f>
        <v>-2</v>
      </c>
      <c r="D75">
        <f>Diffs!O75-Diffs!O74</f>
        <v>-11</v>
      </c>
      <c r="E75">
        <f>Diffs!D75-Diffs!D74</f>
        <v>-13</v>
      </c>
      <c r="F75" s="6">
        <f>Diffs!N75-Diffs!N74</f>
        <v>10</v>
      </c>
      <c r="G75">
        <v>-13</v>
      </c>
    </row>
    <row r="76" spans="1:7">
      <c r="A76">
        <v>38</v>
      </c>
      <c r="B76" t="s">
        <v>64</v>
      </c>
      <c r="C76">
        <f>Diffs!M76-Diffs!M77</f>
        <v>5</v>
      </c>
      <c r="D76">
        <f>Diffs!O76-Diffs!O77</f>
        <v>-5</v>
      </c>
      <c r="E76">
        <f>Diffs!D76-Diffs!D77</f>
        <v>3</v>
      </c>
      <c r="F76" s="6">
        <f>Diffs!N76-Diffs!N77</f>
        <v>-14.666666666666666</v>
      </c>
      <c r="G76">
        <v>20</v>
      </c>
    </row>
    <row r="77" spans="1:7">
      <c r="A77">
        <v>38</v>
      </c>
      <c r="B77" t="s">
        <v>124</v>
      </c>
      <c r="C77">
        <f>Diffs!M77-Diffs!M76</f>
        <v>-5</v>
      </c>
      <c r="D77">
        <f>Diffs!O77-Diffs!O76</f>
        <v>5</v>
      </c>
      <c r="E77">
        <f>Diffs!D77-Diffs!D76</f>
        <v>-3</v>
      </c>
      <c r="F77" s="6">
        <f>Diffs!N77-Diffs!N76</f>
        <v>14.666666666666666</v>
      </c>
      <c r="G77">
        <v>-20</v>
      </c>
    </row>
    <row r="78" spans="1:7">
      <c r="A78">
        <v>39</v>
      </c>
      <c r="B78" t="s">
        <v>165</v>
      </c>
      <c r="C78">
        <f>Diffs!M78-Diffs!M79</f>
        <v>-4</v>
      </c>
      <c r="D78">
        <f>Diffs!O78-Diffs!O79</f>
        <v>0</v>
      </c>
      <c r="E78">
        <f>Diffs!D78-Diffs!D79</f>
        <v>5</v>
      </c>
      <c r="F78" s="6">
        <f>Diffs!N78-Diffs!N79</f>
        <v>8</v>
      </c>
      <c r="G78">
        <v>5</v>
      </c>
    </row>
    <row r="79" spans="1:7">
      <c r="A79">
        <v>39</v>
      </c>
      <c r="B79" t="s">
        <v>145</v>
      </c>
      <c r="C79">
        <f>Diffs!M79-Diffs!M78</f>
        <v>4</v>
      </c>
      <c r="D79">
        <f>Diffs!O79-Diffs!O78</f>
        <v>0</v>
      </c>
      <c r="E79">
        <f>Diffs!D79-Diffs!D78</f>
        <v>-5</v>
      </c>
      <c r="F79" s="6">
        <f>Diffs!N79-Diffs!N78</f>
        <v>-8</v>
      </c>
      <c r="G79">
        <v>-5</v>
      </c>
    </row>
    <row r="80" spans="1:7">
      <c r="A80">
        <v>40</v>
      </c>
      <c r="B80" t="s">
        <v>124</v>
      </c>
      <c r="C80">
        <f>Diffs!M80-Diffs!M81</f>
        <v>-1</v>
      </c>
      <c r="D80">
        <f>Diffs!O80-Diffs!O81</f>
        <v>7</v>
      </c>
      <c r="E80">
        <f>Diffs!D80-Diffs!D81</f>
        <v>15</v>
      </c>
      <c r="F80" s="6">
        <f>Diffs!N80-Diffs!N81</f>
        <v>2.1428571428571423</v>
      </c>
      <c r="G80">
        <v>15</v>
      </c>
    </row>
    <row r="81" spans="1:7">
      <c r="A81">
        <v>40</v>
      </c>
      <c r="B81" t="s">
        <v>64</v>
      </c>
      <c r="C81">
        <f>Diffs!M81-Diffs!M80</f>
        <v>1</v>
      </c>
      <c r="D81">
        <f>Diffs!O81-Diffs!O80</f>
        <v>-7</v>
      </c>
      <c r="E81">
        <f>Diffs!D81-Diffs!D80</f>
        <v>-15</v>
      </c>
      <c r="F81" s="6">
        <f>Diffs!N81-Diffs!N80</f>
        <v>-2.1428571428571423</v>
      </c>
      <c r="G81">
        <v>-15</v>
      </c>
    </row>
    <row r="82" spans="1:7">
      <c r="A82">
        <v>41</v>
      </c>
      <c r="B82" t="s">
        <v>88</v>
      </c>
      <c r="C82">
        <f>Diffs!M82-Diffs!M83</f>
        <v>-4</v>
      </c>
      <c r="D82">
        <f>Diffs!O82-Diffs!O83</f>
        <v>-17</v>
      </c>
      <c r="E82">
        <f>Diffs!D82-Diffs!D83</f>
        <v>-102</v>
      </c>
      <c r="F82" s="6">
        <f>Diffs!N82-Diffs!N83</f>
        <v>9.1</v>
      </c>
      <c r="G82">
        <v>-102</v>
      </c>
    </row>
    <row r="83" spans="1:7">
      <c r="A83">
        <v>41</v>
      </c>
      <c r="B83" t="s">
        <v>104</v>
      </c>
      <c r="C83">
        <f>Diffs!M83-Diffs!M82</f>
        <v>4</v>
      </c>
      <c r="D83">
        <f>Diffs!O83-Diffs!O82</f>
        <v>17</v>
      </c>
      <c r="E83">
        <f>Diffs!D83-Diffs!D82</f>
        <v>102</v>
      </c>
      <c r="F83" s="6">
        <f>Diffs!N83-Diffs!N82</f>
        <v>-9.1</v>
      </c>
      <c r="G83">
        <v>102</v>
      </c>
    </row>
    <row r="84" spans="1:7">
      <c r="A84">
        <v>42</v>
      </c>
      <c r="B84" t="s">
        <v>47</v>
      </c>
      <c r="C84">
        <f>Diffs!M84-Diffs!M85</f>
        <v>-4</v>
      </c>
      <c r="D84">
        <f>Diffs!O84-Diffs!O85</f>
        <v>-18</v>
      </c>
      <c r="E84">
        <f>Diffs!D84-Diffs!D85</f>
        <v>-4</v>
      </c>
      <c r="F84" s="6">
        <f>Diffs!N84-Diffs!N85</f>
        <v>89</v>
      </c>
      <c r="G84">
        <v>-24</v>
      </c>
    </row>
    <row r="85" spans="1:7">
      <c r="A85">
        <v>42</v>
      </c>
      <c r="B85" t="s">
        <v>165</v>
      </c>
      <c r="C85">
        <f>Diffs!M85-Diffs!M84</f>
        <v>4</v>
      </c>
      <c r="D85">
        <f>Diffs!O85-Diffs!O84</f>
        <v>18</v>
      </c>
      <c r="E85">
        <f>Diffs!D85-Diffs!D84</f>
        <v>4</v>
      </c>
      <c r="F85" s="6">
        <f>Diffs!N85-Diffs!N84</f>
        <v>-89</v>
      </c>
      <c r="G85">
        <v>24</v>
      </c>
    </row>
    <row r="86" spans="1:7">
      <c r="A86">
        <v>43</v>
      </c>
      <c r="B86" t="s">
        <v>124</v>
      </c>
      <c r="C86">
        <f>Diffs!M86-Diffs!M87</f>
        <v>-2</v>
      </c>
      <c r="D86">
        <f>Diffs!O86-Diffs!O87</f>
        <v>-13</v>
      </c>
      <c r="E86">
        <f>Diffs!D86-Diffs!D87</f>
        <v>1</v>
      </c>
      <c r="F86" s="6">
        <f>Diffs!N86-Diffs!N87</f>
        <v>10.166666666666668</v>
      </c>
      <c r="G86">
        <v>4</v>
      </c>
    </row>
    <row r="87" spans="1:7">
      <c r="A87">
        <v>43</v>
      </c>
      <c r="B87" t="s">
        <v>23</v>
      </c>
      <c r="C87">
        <f>Diffs!M87-Diffs!M86</f>
        <v>2</v>
      </c>
      <c r="D87">
        <f>Diffs!O87-Diffs!O86</f>
        <v>13</v>
      </c>
      <c r="E87">
        <f>Diffs!D87-Diffs!D86</f>
        <v>-1</v>
      </c>
      <c r="F87" s="6">
        <f>Diffs!N87-Diffs!N86</f>
        <v>-10.166666666666668</v>
      </c>
      <c r="G87">
        <v>-4</v>
      </c>
    </row>
    <row r="88" spans="1:7">
      <c r="A88">
        <v>44</v>
      </c>
      <c r="B88" t="s">
        <v>64</v>
      </c>
      <c r="C88">
        <f>Diffs!M88-Diffs!M89</f>
        <v>-2</v>
      </c>
      <c r="D88">
        <f>Diffs!O88-Diffs!O89</f>
        <v>-2</v>
      </c>
      <c r="E88">
        <f>Diffs!D88-Diffs!D89</f>
        <v>-31</v>
      </c>
      <c r="F88" s="6">
        <f>Diffs!N88-Diffs!N89</f>
        <v>5</v>
      </c>
      <c r="G88">
        <v>-31</v>
      </c>
    </row>
    <row r="89" spans="1:7">
      <c r="A89">
        <v>44</v>
      </c>
      <c r="B89" t="s">
        <v>88</v>
      </c>
      <c r="C89">
        <f>Diffs!M89-Diffs!M88</f>
        <v>2</v>
      </c>
      <c r="D89">
        <f>Diffs!O89-Diffs!O88</f>
        <v>2</v>
      </c>
      <c r="E89">
        <f>Diffs!D89-Diffs!D88</f>
        <v>31</v>
      </c>
      <c r="F89" s="6">
        <f>Diffs!N89-Diffs!N88</f>
        <v>-5</v>
      </c>
      <c r="G89">
        <v>31</v>
      </c>
    </row>
    <row r="90" spans="1:7">
      <c r="A90">
        <v>45</v>
      </c>
      <c r="B90" t="s">
        <v>47</v>
      </c>
      <c r="C90">
        <f>Diffs!M90-Diffs!M91</f>
        <v>1</v>
      </c>
      <c r="D90">
        <f>Diffs!O90-Diffs!O91</f>
        <v>-3</v>
      </c>
      <c r="E90">
        <f>Diffs!D90-Diffs!D91</f>
        <v>-6</v>
      </c>
      <c r="F90" s="6">
        <f>Diffs!N90-Diffs!N91</f>
        <v>-7.1999999999999993</v>
      </c>
      <c r="G90">
        <v>-22</v>
      </c>
    </row>
    <row r="91" spans="1:7">
      <c r="A91">
        <v>45</v>
      </c>
      <c r="B91" t="s">
        <v>145</v>
      </c>
      <c r="C91">
        <f>Diffs!M91-Diffs!M90</f>
        <v>-1</v>
      </c>
      <c r="D91">
        <f>Diffs!O91-Diffs!O90</f>
        <v>3</v>
      </c>
      <c r="E91">
        <f>Diffs!D91-Diffs!D90</f>
        <v>6</v>
      </c>
      <c r="F91" s="6">
        <f>Diffs!N91-Diffs!N90</f>
        <v>7.1999999999999993</v>
      </c>
      <c r="G91">
        <v>22</v>
      </c>
    </row>
    <row r="92" spans="1:7">
      <c r="A92">
        <v>46</v>
      </c>
      <c r="B92" t="s">
        <v>23</v>
      </c>
      <c r="C92">
        <f>Diffs!M92-Diffs!M93</f>
        <v>2</v>
      </c>
      <c r="D92">
        <f>Diffs!O92-Diffs!O93</f>
        <v>7</v>
      </c>
      <c r="E92">
        <f>Diffs!D92-Diffs!D93</f>
        <v>1</v>
      </c>
      <c r="F92" s="6">
        <f>Diffs!N92-Diffs!N93</f>
        <v>-27</v>
      </c>
      <c r="G92">
        <v>17</v>
      </c>
    </row>
    <row r="93" spans="1:7">
      <c r="A93">
        <v>46</v>
      </c>
      <c r="B93" t="s">
        <v>165</v>
      </c>
      <c r="C93">
        <f>Diffs!M93-Diffs!M92</f>
        <v>-2</v>
      </c>
      <c r="D93">
        <f>Diffs!O93-Diffs!O92</f>
        <v>-7</v>
      </c>
      <c r="E93">
        <f>Diffs!D93-Diffs!D92</f>
        <v>-1</v>
      </c>
      <c r="F93" s="6">
        <f>Diffs!N93-Diffs!N92</f>
        <v>27</v>
      </c>
      <c r="G93">
        <v>-17</v>
      </c>
    </row>
    <row r="94" spans="1:7">
      <c r="A94">
        <v>47</v>
      </c>
      <c r="B94" t="s">
        <v>104</v>
      </c>
      <c r="C94">
        <f>Diffs!M94-Diffs!M95</f>
        <v>-3</v>
      </c>
      <c r="D94">
        <f>Diffs!O94-Diffs!O95</f>
        <v>-13</v>
      </c>
      <c r="E94">
        <f>Diffs!D94-Diffs!D95</f>
        <v>-3</v>
      </c>
      <c r="F94" s="6">
        <f>Diffs!N94-Diffs!N95</f>
        <v>16</v>
      </c>
      <c r="G94">
        <v>-31</v>
      </c>
    </row>
    <row r="95" spans="1:7">
      <c r="A95">
        <v>47</v>
      </c>
      <c r="B95" t="s">
        <v>124</v>
      </c>
      <c r="C95">
        <f>Diffs!M95-Diffs!M94</f>
        <v>3</v>
      </c>
      <c r="D95">
        <f>Diffs!O95-Diffs!O94</f>
        <v>13</v>
      </c>
      <c r="E95">
        <f>Diffs!D95-Diffs!D94</f>
        <v>3</v>
      </c>
      <c r="F95" s="6">
        <f>Diffs!N95-Diffs!N94</f>
        <v>-16</v>
      </c>
      <c r="G95">
        <v>31</v>
      </c>
    </row>
    <row r="96" spans="1:7">
      <c r="A96">
        <v>48</v>
      </c>
      <c r="B96" t="s">
        <v>64</v>
      </c>
      <c r="C96">
        <f>Diffs!M96-Diffs!M97</f>
        <v>-10</v>
      </c>
      <c r="D96">
        <f>Diffs!O96-Diffs!O97</f>
        <v>-37</v>
      </c>
      <c r="E96">
        <f>Diffs!D96-Diffs!D97</f>
        <v>-4</v>
      </c>
      <c r="F96" s="6">
        <v>0</v>
      </c>
      <c r="G96">
        <v>-74</v>
      </c>
    </row>
    <row r="97" spans="1:7">
      <c r="A97">
        <v>48</v>
      </c>
      <c r="B97" t="s">
        <v>145</v>
      </c>
      <c r="C97">
        <f>Diffs!M97-Diffs!M96</f>
        <v>10</v>
      </c>
      <c r="D97">
        <f>Diffs!O97-Diffs!O96</f>
        <v>37</v>
      </c>
      <c r="E97">
        <f>Diffs!D97-Diffs!D96</f>
        <v>4</v>
      </c>
      <c r="F97" s="6">
        <v>0</v>
      </c>
      <c r="G97">
        <v>74</v>
      </c>
    </row>
    <row r="98" spans="1:7">
      <c r="A98">
        <v>49</v>
      </c>
      <c r="B98" t="s">
        <v>88</v>
      </c>
      <c r="C98">
        <f>Diffs!M98-Diffs!M99</f>
        <v>6</v>
      </c>
      <c r="D98">
        <f>Diffs!O98-Diffs!O99</f>
        <v>5</v>
      </c>
      <c r="E98">
        <f>Diffs!D98-Diffs!D99</f>
        <v>3</v>
      </c>
      <c r="F98" s="6">
        <f>Diffs!N98-Diffs!N99</f>
        <v>-15.6</v>
      </c>
      <c r="G98">
        <v>26</v>
      </c>
    </row>
    <row r="99" spans="1:7">
      <c r="A99">
        <v>49</v>
      </c>
      <c r="B99" t="s">
        <v>124</v>
      </c>
      <c r="C99">
        <f>Diffs!M99-Diffs!M98</f>
        <v>-6</v>
      </c>
      <c r="D99">
        <f>Diffs!O99-Diffs!O98</f>
        <v>-5</v>
      </c>
      <c r="E99">
        <f>Diffs!D99-Diffs!D98</f>
        <v>-3</v>
      </c>
      <c r="F99" s="6">
        <f>Diffs!N99-Diffs!N98</f>
        <v>15.6</v>
      </c>
      <c r="G99">
        <v>-26</v>
      </c>
    </row>
    <row r="100" spans="1:7">
      <c r="A100">
        <v>50</v>
      </c>
      <c r="B100" t="s">
        <v>104</v>
      </c>
      <c r="C100">
        <f>Diffs!M100-Diffs!M101</f>
        <v>-3</v>
      </c>
      <c r="D100">
        <f>Diffs!O100-Diffs!O101</f>
        <v>-12</v>
      </c>
      <c r="E100">
        <f>Diffs!D100-Diffs!D101</f>
        <v>3</v>
      </c>
      <c r="F100" s="6">
        <f>Diffs!N100-Diffs!N101</f>
        <v>9</v>
      </c>
      <c r="G100">
        <v>3</v>
      </c>
    </row>
    <row r="101" spans="1:7">
      <c r="A101">
        <v>50</v>
      </c>
      <c r="B101" t="s">
        <v>64</v>
      </c>
      <c r="C101">
        <f>Diffs!M101-Diffs!M100</f>
        <v>3</v>
      </c>
      <c r="D101">
        <f>Diffs!O101-Diffs!O100</f>
        <v>12</v>
      </c>
      <c r="E101">
        <f>Diffs!D101-Diffs!D100</f>
        <v>-3</v>
      </c>
      <c r="F101" s="6">
        <f>Diffs!N101-Diffs!N100</f>
        <v>-9</v>
      </c>
      <c r="G101">
        <v>-3</v>
      </c>
    </row>
    <row r="102" spans="1:7">
      <c r="A102">
        <v>51</v>
      </c>
      <c r="B102" t="s">
        <v>145</v>
      </c>
      <c r="C102">
        <f>Diffs!M102-Diffs!M103</f>
        <v>-3</v>
      </c>
      <c r="D102">
        <f>Diffs!O102-Diffs!O103</f>
        <v>1</v>
      </c>
      <c r="E102">
        <f>Diffs!D102-Diffs!D103</f>
        <v>14</v>
      </c>
      <c r="F102" s="6">
        <f>Diffs!N102-Diffs!N103</f>
        <v>20</v>
      </c>
      <c r="G102">
        <v>14</v>
      </c>
    </row>
    <row r="103" spans="1:7">
      <c r="A103">
        <v>51</v>
      </c>
      <c r="B103" t="s">
        <v>165</v>
      </c>
      <c r="C103">
        <f>Diffs!M103-Diffs!M102</f>
        <v>3</v>
      </c>
      <c r="D103">
        <f>Diffs!O103-Diffs!O102</f>
        <v>-1</v>
      </c>
      <c r="E103">
        <f>Diffs!D103-Diffs!D102</f>
        <v>-14</v>
      </c>
      <c r="F103" s="6">
        <f>Diffs!N103-Diffs!N102</f>
        <v>-20</v>
      </c>
      <c r="G103">
        <v>-14</v>
      </c>
    </row>
    <row r="104" spans="1:7">
      <c r="A104">
        <v>52</v>
      </c>
      <c r="B104" t="s">
        <v>47</v>
      </c>
      <c r="C104">
        <f>Diffs!M104-Diffs!M105</f>
        <v>1</v>
      </c>
      <c r="D104">
        <f>Diffs!O104-Diffs!O105</f>
        <v>4</v>
      </c>
      <c r="E104">
        <f>Diffs!D104-Diffs!D105</f>
        <v>34</v>
      </c>
      <c r="F104" s="6">
        <f>Diffs!N104-Diffs!N105</f>
        <v>-4</v>
      </c>
      <c r="G104">
        <v>34</v>
      </c>
    </row>
    <row r="105" spans="1:7">
      <c r="A105">
        <v>52</v>
      </c>
      <c r="B105" t="s">
        <v>23</v>
      </c>
      <c r="C105">
        <f>Diffs!M105-Diffs!M104</f>
        <v>-1</v>
      </c>
      <c r="D105">
        <f>Diffs!O105-Diffs!O104</f>
        <v>-4</v>
      </c>
      <c r="E105">
        <f>Diffs!D105-Diffs!D104</f>
        <v>-34</v>
      </c>
      <c r="F105" s="6">
        <f>Diffs!N105-Diffs!N104</f>
        <v>4</v>
      </c>
      <c r="G105">
        <v>-34</v>
      </c>
    </row>
    <row r="106" spans="1:7">
      <c r="A106">
        <v>53</v>
      </c>
      <c r="B106" t="s">
        <v>124</v>
      </c>
      <c r="C106">
        <f>Diffs!M106-Diffs!M107</f>
        <v>5</v>
      </c>
      <c r="D106">
        <f>Diffs!O106-Diffs!O107</f>
        <v>9</v>
      </c>
      <c r="E106">
        <f>Diffs!D106-Diffs!D107</f>
        <v>30</v>
      </c>
      <c r="F106" s="6">
        <f>Diffs!N106-Diffs!N107</f>
        <v>-12.4</v>
      </c>
      <c r="G106">
        <v>30</v>
      </c>
    </row>
    <row r="107" spans="1:7">
      <c r="A107">
        <v>53</v>
      </c>
      <c r="B107" t="s">
        <v>145</v>
      </c>
      <c r="C107">
        <f>Diffs!M107-Diffs!M106</f>
        <v>-5</v>
      </c>
      <c r="D107">
        <f>Diffs!O107-Diffs!O106</f>
        <v>-9</v>
      </c>
      <c r="E107">
        <f>Diffs!D107-Diffs!D106</f>
        <v>-30</v>
      </c>
      <c r="F107" s="6">
        <f>Diffs!N107-Diffs!N106</f>
        <v>12.4</v>
      </c>
      <c r="G107">
        <v>-30</v>
      </c>
    </row>
    <row r="108" spans="1:7">
      <c r="A108">
        <v>54</v>
      </c>
      <c r="B108" t="s">
        <v>165</v>
      </c>
      <c r="C108">
        <f>Diffs!M108-Diffs!M109</f>
        <v>-4</v>
      </c>
      <c r="D108">
        <f>Diffs!O108-Diffs!O109</f>
        <v>-1</v>
      </c>
      <c r="E108">
        <f>Diffs!D108-Diffs!D109</f>
        <v>-1</v>
      </c>
      <c r="F108" s="6">
        <f>Diffs!N108-Diffs!N109</f>
        <v>10.266666666666667</v>
      </c>
      <c r="G108">
        <v>-6</v>
      </c>
    </row>
    <row r="109" spans="1:7">
      <c r="A109">
        <v>54</v>
      </c>
      <c r="B109" t="s">
        <v>88</v>
      </c>
      <c r="C109">
        <f>Diffs!M109-Diffs!M108</f>
        <v>4</v>
      </c>
      <c r="D109">
        <f>Diffs!O109-Diffs!O108</f>
        <v>1</v>
      </c>
      <c r="E109">
        <f>Diffs!D109-Diffs!D108</f>
        <v>1</v>
      </c>
      <c r="F109" s="6">
        <f>Diffs!N109-Diffs!N108</f>
        <v>-10.266666666666667</v>
      </c>
      <c r="G109">
        <v>6</v>
      </c>
    </row>
    <row r="110" spans="1:7">
      <c r="A110">
        <v>55</v>
      </c>
      <c r="B110" t="s">
        <v>47</v>
      </c>
      <c r="C110">
        <f>Diffs!M110-Diffs!M111</f>
        <v>6</v>
      </c>
      <c r="D110">
        <f>Diffs!O110-Diffs!O111</f>
        <v>12</v>
      </c>
      <c r="E110">
        <f>Diffs!D110-Diffs!D111</f>
        <v>11</v>
      </c>
      <c r="F110" s="6">
        <f>Diffs!N110-Diffs!N111</f>
        <v>-18.3</v>
      </c>
      <c r="G110">
        <v>11</v>
      </c>
    </row>
    <row r="111" spans="1:7">
      <c r="A111">
        <v>55</v>
      </c>
      <c r="B111" t="s">
        <v>104</v>
      </c>
      <c r="C111">
        <f>Diffs!M111-Diffs!M110</f>
        <v>-6</v>
      </c>
      <c r="D111">
        <f>Diffs!O111-Diffs!O110</f>
        <v>-12</v>
      </c>
      <c r="E111">
        <f>Diffs!D111-Diffs!D110</f>
        <v>-11</v>
      </c>
      <c r="F111" s="6">
        <f>Diffs!N111-Diffs!N110</f>
        <v>18.3</v>
      </c>
      <c r="G111">
        <v>-11</v>
      </c>
    </row>
    <row r="112" spans="1:7">
      <c r="A112">
        <v>56</v>
      </c>
      <c r="B112" t="s">
        <v>23</v>
      </c>
      <c r="C112">
        <f>Diffs!M112-Diffs!M113</f>
        <v>5</v>
      </c>
      <c r="D112">
        <f>Diffs!O112-Diffs!O113</f>
        <v>7</v>
      </c>
      <c r="E112">
        <f>Diffs!D112-Diffs!D113</f>
        <v>6</v>
      </c>
      <c r="F112" s="6">
        <f>Diffs!N112-Diffs!N113</f>
        <v>-11.2</v>
      </c>
      <c r="G112">
        <v>6</v>
      </c>
    </row>
    <row r="113" spans="1:7">
      <c r="A113">
        <v>56</v>
      </c>
      <c r="B113" t="s">
        <v>64</v>
      </c>
      <c r="C113">
        <f>Diffs!M113-Diffs!M112</f>
        <v>-5</v>
      </c>
      <c r="D113">
        <f>Diffs!O113-Diffs!O112</f>
        <v>-7</v>
      </c>
      <c r="E113">
        <f>Diffs!D113-Diffs!D112</f>
        <v>-6</v>
      </c>
      <c r="F113" s="6">
        <f>Diffs!N113-Diffs!N112</f>
        <v>11.2</v>
      </c>
      <c r="G113">
        <v>-6</v>
      </c>
    </row>
    <row r="114" spans="1:7">
      <c r="A114">
        <v>57</v>
      </c>
      <c r="B114" t="s">
        <v>165</v>
      </c>
      <c r="C114">
        <f>Diffs!M114-Diffs!M115</f>
        <v>1</v>
      </c>
      <c r="D114">
        <f>Diffs!O114-Diffs!O115</f>
        <v>-4</v>
      </c>
      <c r="E114">
        <f>Diffs!D114-Diffs!D115</f>
        <v>-1</v>
      </c>
      <c r="F114" s="6">
        <f>Diffs!N114-Diffs!N115</f>
        <v>-2.7678571428571423</v>
      </c>
      <c r="G114">
        <v>-9</v>
      </c>
    </row>
    <row r="115" spans="1:7">
      <c r="A115">
        <v>57</v>
      </c>
      <c r="B115" t="s">
        <v>23</v>
      </c>
      <c r="C115">
        <f>Diffs!M115-Diffs!M114</f>
        <v>-1</v>
      </c>
      <c r="D115">
        <f>Diffs!O115-Diffs!O114</f>
        <v>4</v>
      </c>
      <c r="E115">
        <f>Diffs!D115-Diffs!D114</f>
        <v>1</v>
      </c>
      <c r="F115" s="6">
        <f>Diffs!N115-Diffs!N114</f>
        <v>2.7678571428571423</v>
      </c>
      <c r="G115">
        <v>9</v>
      </c>
    </row>
    <row r="116" spans="1:7">
      <c r="A116">
        <v>58</v>
      </c>
      <c r="B116" t="s">
        <v>88</v>
      </c>
      <c r="C116">
        <f>Diffs!M116-Diffs!M117</f>
        <v>-3</v>
      </c>
      <c r="D116">
        <f>Diffs!O116-Diffs!O117</f>
        <v>-2</v>
      </c>
      <c r="E116">
        <f>Diffs!D116-Diffs!D117</f>
        <v>25</v>
      </c>
      <c r="F116" s="6">
        <f>Diffs!N116-Diffs!N117</f>
        <v>12.857142857142858</v>
      </c>
      <c r="G116">
        <v>25</v>
      </c>
    </row>
    <row r="117" spans="1:7">
      <c r="A117">
        <v>58</v>
      </c>
      <c r="B117" t="s">
        <v>124</v>
      </c>
      <c r="C117">
        <f>Diffs!M117-Diffs!M116</f>
        <v>3</v>
      </c>
      <c r="D117">
        <f>Diffs!O117-Diffs!O116</f>
        <v>2</v>
      </c>
      <c r="E117">
        <f>Diffs!D117-Diffs!D116</f>
        <v>-25</v>
      </c>
      <c r="F117" s="6">
        <f>Diffs!N117-Diffs!N116</f>
        <v>-12.857142857142858</v>
      </c>
      <c r="G117">
        <v>-25</v>
      </c>
    </row>
    <row r="118" spans="1:7">
      <c r="A118">
        <v>59</v>
      </c>
      <c r="B118" t="s">
        <v>165</v>
      </c>
      <c r="C118">
        <f>Diffs!M118-Diffs!M119</f>
        <v>2</v>
      </c>
      <c r="D118">
        <f>Diffs!O118-Diffs!O119</f>
        <v>8</v>
      </c>
      <c r="E118">
        <f>Diffs!D118-Diffs!D119</f>
        <v>14</v>
      </c>
      <c r="F118" s="6">
        <f>Diffs!N118-Diffs!N119</f>
        <v>-3.8095238095238084</v>
      </c>
      <c r="G118">
        <v>14</v>
      </c>
    </row>
    <row r="119" spans="1:7">
      <c r="A119">
        <v>59</v>
      </c>
      <c r="B119" t="s">
        <v>88</v>
      </c>
      <c r="C119">
        <f>Diffs!M119-Diffs!M118</f>
        <v>-2</v>
      </c>
      <c r="D119">
        <f>Diffs!O119-Diffs!O118</f>
        <v>-8</v>
      </c>
      <c r="E119">
        <f>Diffs!D119-Diffs!D118</f>
        <v>-14</v>
      </c>
      <c r="F119" s="6">
        <f>Diffs!N119-Diffs!N118</f>
        <v>3.8095238095238084</v>
      </c>
      <c r="G119">
        <v>-14</v>
      </c>
    </row>
    <row r="120" spans="1:7">
      <c r="A120">
        <v>60</v>
      </c>
      <c r="B120" t="s">
        <v>23</v>
      </c>
      <c r="C120">
        <f>Diffs!M120-Diffs!M121</f>
        <v>4</v>
      </c>
      <c r="D120">
        <f>Diffs!O120-Diffs!O121</f>
        <v>-1</v>
      </c>
      <c r="E120">
        <f>Diffs!D120-Diffs!D121</f>
        <v>3</v>
      </c>
      <c r="F120" s="6">
        <f>Diffs!N120-Diffs!N121</f>
        <v>-35.5</v>
      </c>
      <c r="G120">
        <v>26</v>
      </c>
    </row>
    <row r="121" spans="1:7">
      <c r="A121">
        <v>60</v>
      </c>
      <c r="B121" t="s">
        <v>165</v>
      </c>
      <c r="C121">
        <f>Diffs!M121-Diffs!M120</f>
        <v>-4</v>
      </c>
      <c r="D121">
        <f>Diffs!O121-Diffs!O120</f>
        <v>1</v>
      </c>
      <c r="E121">
        <f>Diffs!D121-Diffs!D120</f>
        <v>-3</v>
      </c>
      <c r="F121" s="6">
        <f>Diffs!N121-Diffs!N120</f>
        <v>35.5</v>
      </c>
      <c r="G121">
        <v>-26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A76B-2E8B-C042-87F6-1B35ECFC98D7}">
  <dimension ref="A1:N152"/>
  <sheetViews>
    <sheetView tabSelected="1" topLeftCell="A102" workbookViewId="0">
      <selection activeCell="M133" sqref="M133"/>
    </sheetView>
  </sheetViews>
  <sheetFormatPr baseColWidth="10" defaultRowHeight="16"/>
  <cols>
    <col min="1" max="1" width="4.1640625" style="1" bestFit="1" customWidth="1"/>
    <col min="2" max="2" width="5.83203125" style="1" bestFit="1" customWidth="1"/>
    <col min="3" max="3" width="19.6640625" style="1" bestFit="1" customWidth="1"/>
    <col min="4" max="4" width="3.1640625" style="1" bestFit="1" customWidth="1"/>
    <col min="5" max="5" width="4.1640625" style="1" bestFit="1" customWidth="1"/>
    <col min="6" max="6" width="4.6640625" style="1" bestFit="1" customWidth="1"/>
    <col min="7" max="8" width="12.1640625" style="1" bestFit="1" customWidth="1"/>
    <col min="9" max="9" width="12.1640625" style="1" customWidth="1"/>
    <col min="10" max="10" width="12.1640625" style="1" bestFit="1" customWidth="1"/>
    <col min="11" max="11" width="12.83203125" style="1" bestFit="1" customWidth="1"/>
    <col min="12" max="16384" width="10.83203125" style="1"/>
  </cols>
  <sheetData>
    <row r="1" spans="1:14" ht="17" thickBot="1">
      <c r="G1" s="7" t="s">
        <v>68</v>
      </c>
      <c r="H1" s="7" t="s">
        <v>69</v>
      </c>
      <c r="I1" s="8" t="s">
        <v>217</v>
      </c>
      <c r="J1" s="8"/>
      <c r="N1" s="7"/>
    </row>
    <row r="2" spans="1:14" ht="17" thickBot="1">
      <c r="G2" s="7">
        <v>3.5214817794763844</v>
      </c>
      <c r="H2" s="7">
        <v>0.72692954535923571</v>
      </c>
      <c r="I2" s="8">
        <v>0.52596670806313273</v>
      </c>
      <c r="J2" s="8"/>
      <c r="N2" s="7"/>
    </row>
    <row r="3" spans="1:14">
      <c r="A3" s="1" t="s">
        <v>71</v>
      </c>
      <c r="B3" s="1" t="s">
        <v>22</v>
      </c>
      <c r="C3" s="1" t="s">
        <v>1</v>
      </c>
      <c r="D3" s="1" t="s">
        <v>66</v>
      </c>
      <c r="E3" s="1" t="s">
        <v>178</v>
      </c>
      <c r="F3" s="1" t="s">
        <v>216</v>
      </c>
      <c r="G3" s="1" t="s">
        <v>68</v>
      </c>
      <c r="H3" s="1" t="s">
        <v>69</v>
      </c>
      <c r="I3" s="1" t="s">
        <v>218</v>
      </c>
      <c r="J3" s="1" t="s">
        <v>217</v>
      </c>
      <c r="K3" s="1" t="s">
        <v>215</v>
      </c>
    </row>
    <row r="4" spans="1:14">
      <c r="A4" s="11">
        <v>1</v>
      </c>
      <c r="B4" s="12" t="s">
        <v>23</v>
      </c>
      <c r="C4" s="12" t="s">
        <v>2</v>
      </c>
      <c r="D4" s="11">
        <v>15</v>
      </c>
      <c r="E4" s="11">
        <v>168</v>
      </c>
      <c r="F4" s="13">
        <f>E4/6</f>
        <v>28</v>
      </c>
      <c r="G4" s="11">
        <v>6</v>
      </c>
      <c r="H4" s="11">
        <v>57</v>
      </c>
      <c r="I4" s="11">
        <f>-J4/F4</f>
        <v>-8.9642857142857135</v>
      </c>
      <c r="J4" s="11">
        <v>251</v>
      </c>
      <c r="K4" s="12">
        <f>IF(E4=0,0,SUMPRODUCT($E$2:$J$2,E4:J4))</f>
        <v>57.848958915054517</v>
      </c>
    </row>
    <row r="5" spans="1:14">
      <c r="A5" s="11">
        <v>2</v>
      </c>
      <c r="B5" s="12" t="s">
        <v>23</v>
      </c>
      <c r="C5" s="12" t="s">
        <v>3</v>
      </c>
      <c r="D5" s="11">
        <v>16</v>
      </c>
      <c r="E5" s="11">
        <v>0</v>
      </c>
      <c r="F5" s="13">
        <f t="shared" ref="F5:F68" si="0">E5/6</f>
        <v>0</v>
      </c>
      <c r="G5" s="11">
        <v>0</v>
      </c>
      <c r="H5" s="11">
        <v>0</v>
      </c>
      <c r="I5" s="11" t="e">
        <f t="shared" ref="I5:I68" si="1">-J5/F5</f>
        <v>#DIV/0!</v>
      </c>
      <c r="J5" s="11">
        <v>0</v>
      </c>
      <c r="K5" s="12">
        <f t="shared" ref="K5:K68" si="2">IF(E5=0,0,SUMPRODUCT($E$2:$J$2,E5:J5))</f>
        <v>0</v>
      </c>
    </row>
    <row r="6" spans="1:14">
      <c r="A6" s="11">
        <v>3</v>
      </c>
      <c r="B6" s="12" t="s">
        <v>23</v>
      </c>
      <c r="C6" s="12" t="s">
        <v>4</v>
      </c>
      <c r="D6" s="11">
        <v>16</v>
      </c>
      <c r="E6" s="11">
        <v>321</v>
      </c>
      <c r="F6" s="13">
        <f t="shared" si="0"/>
        <v>53.5</v>
      </c>
      <c r="G6" s="11">
        <v>14</v>
      </c>
      <c r="H6" s="11">
        <v>90</v>
      </c>
      <c r="I6" s="11">
        <f t="shared" si="1"/>
        <v>-9.9626168224299061</v>
      </c>
      <c r="J6" s="11">
        <v>533</v>
      </c>
      <c r="K6" s="12">
        <f t="shared" si="2"/>
        <v>109.48439922121274</v>
      </c>
    </row>
    <row r="7" spans="1:14">
      <c r="A7" s="11">
        <v>4</v>
      </c>
      <c r="B7" s="12" t="s">
        <v>23</v>
      </c>
      <c r="C7" s="12" t="s">
        <v>5</v>
      </c>
      <c r="D7" s="11">
        <v>16</v>
      </c>
      <c r="E7" s="11">
        <v>0</v>
      </c>
      <c r="F7" s="13">
        <f t="shared" si="0"/>
        <v>0</v>
      </c>
      <c r="G7" s="11">
        <v>0</v>
      </c>
      <c r="H7" s="11">
        <v>0</v>
      </c>
      <c r="I7" s="11" t="e">
        <f t="shared" si="1"/>
        <v>#DIV/0!</v>
      </c>
      <c r="J7" s="11">
        <v>0</v>
      </c>
      <c r="K7" s="12">
        <f t="shared" si="2"/>
        <v>0</v>
      </c>
    </row>
    <row r="8" spans="1:14">
      <c r="A8" s="11">
        <v>5</v>
      </c>
      <c r="B8" s="12" t="s">
        <v>23</v>
      </c>
      <c r="C8" s="12" t="s">
        <v>6</v>
      </c>
      <c r="D8" s="11">
        <v>13</v>
      </c>
      <c r="E8" s="11">
        <v>280</v>
      </c>
      <c r="F8" s="13">
        <f t="shared" si="0"/>
        <v>46.666666666666664</v>
      </c>
      <c r="G8" s="11">
        <v>16</v>
      </c>
      <c r="H8" s="11">
        <v>113</v>
      </c>
      <c r="I8" s="11">
        <f t="shared" si="1"/>
        <v>-9.2357142857142858</v>
      </c>
      <c r="J8" s="11">
        <v>431</v>
      </c>
      <c r="K8" s="12">
        <f t="shared" si="2"/>
        <v>133.629068857747</v>
      </c>
    </row>
    <row r="9" spans="1:14">
      <c r="A9" s="11">
        <v>6</v>
      </c>
      <c r="B9" s="12" t="s">
        <v>23</v>
      </c>
      <c r="C9" s="12" t="s">
        <v>7</v>
      </c>
      <c r="D9" s="11">
        <v>15</v>
      </c>
      <c r="E9" s="11">
        <v>0</v>
      </c>
      <c r="F9" s="13">
        <f t="shared" si="0"/>
        <v>0</v>
      </c>
      <c r="G9" s="11">
        <v>0</v>
      </c>
      <c r="H9" s="11">
        <v>0</v>
      </c>
      <c r="I9" s="11" t="e">
        <f t="shared" si="1"/>
        <v>#DIV/0!</v>
      </c>
      <c r="J9" s="11">
        <v>0</v>
      </c>
      <c r="K9" s="12">
        <f t="shared" si="2"/>
        <v>0</v>
      </c>
    </row>
    <row r="10" spans="1:14">
      <c r="A10" s="11">
        <v>7</v>
      </c>
      <c r="B10" s="12" t="s">
        <v>23</v>
      </c>
      <c r="C10" s="12" t="s">
        <v>8</v>
      </c>
      <c r="D10" s="11">
        <v>12</v>
      </c>
      <c r="E10" s="11">
        <v>229</v>
      </c>
      <c r="F10" s="13">
        <f t="shared" si="0"/>
        <v>38.166666666666664</v>
      </c>
      <c r="G10" s="11">
        <v>10</v>
      </c>
      <c r="H10" s="11">
        <v>117</v>
      </c>
      <c r="I10" s="11">
        <f t="shared" si="1"/>
        <v>-7.2838427947598259</v>
      </c>
      <c r="J10" s="11">
        <v>278</v>
      </c>
      <c r="K10" s="12">
        <f t="shared" si="2"/>
        <v>116.43451578498524</v>
      </c>
    </row>
    <row r="11" spans="1:14">
      <c r="A11" s="11">
        <v>8</v>
      </c>
      <c r="B11" s="12" t="s">
        <v>23</v>
      </c>
      <c r="C11" s="12" t="s">
        <v>9</v>
      </c>
      <c r="D11" s="11">
        <v>16</v>
      </c>
      <c r="E11" s="11">
        <v>246</v>
      </c>
      <c r="F11" s="13">
        <f t="shared" si="0"/>
        <v>41</v>
      </c>
      <c r="G11" s="11">
        <v>11</v>
      </c>
      <c r="H11" s="11">
        <v>82</v>
      </c>
      <c r="I11" s="11">
        <f t="shared" si="1"/>
        <v>-7.3902439024390247</v>
      </c>
      <c r="J11" s="11">
        <v>303</v>
      </c>
      <c r="K11" s="12">
        <f t="shared" si="2"/>
        <v>94.457500036548069</v>
      </c>
    </row>
    <row r="12" spans="1:14">
      <c r="A12" s="11">
        <v>9</v>
      </c>
      <c r="B12" s="12" t="s">
        <v>23</v>
      </c>
      <c r="C12" s="12" t="s">
        <v>10</v>
      </c>
      <c r="D12" s="11">
        <v>7</v>
      </c>
      <c r="E12" s="11">
        <v>156</v>
      </c>
      <c r="F12" s="13">
        <f t="shared" si="0"/>
        <v>26</v>
      </c>
      <c r="G12" s="11">
        <v>11</v>
      </c>
      <c r="H12" s="11">
        <v>79</v>
      </c>
      <c r="I12" s="11">
        <f t="shared" si="1"/>
        <v>-6</v>
      </c>
      <c r="J12" s="11">
        <v>156</v>
      </c>
      <c r="K12" s="12">
        <f t="shared" si="2"/>
        <v>93.007933409241048</v>
      </c>
    </row>
    <row r="13" spans="1:14">
      <c r="A13" s="11">
        <v>10</v>
      </c>
      <c r="B13" s="12" t="s">
        <v>23</v>
      </c>
      <c r="C13" s="12" t="s">
        <v>11</v>
      </c>
      <c r="D13" s="11">
        <v>13</v>
      </c>
      <c r="E13" s="11">
        <v>191</v>
      </c>
      <c r="F13" s="13">
        <f t="shared" si="0"/>
        <v>31.833333333333332</v>
      </c>
      <c r="G13" s="11">
        <v>7</v>
      </c>
      <c r="H13" s="11">
        <v>68</v>
      </c>
      <c r="I13" s="11">
        <f t="shared" si="1"/>
        <v>-8.4816753926701569</v>
      </c>
      <c r="J13" s="11">
        <v>270</v>
      </c>
      <c r="K13" s="12">
        <f t="shared" si="2"/>
        <v>69.620502655619916</v>
      </c>
    </row>
    <row r="14" spans="1:14">
      <c r="A14" s="11">
        <v>11</v>
      </c>
      <c r="B14" s="12" t="s">
        <v>23</v>
      </c>
      <c r="C14" s="12" t="s">
        <v>12</v>
      </c>
      <c r="D14" s="11">
        <v>6</v>
      </c>
      <c r="E14" s="11">
        <v>0</v>
      </c>
      <c r="F14" s="13">
        <f t="shared" si="0"/>
        <v>0</v>
      </c>
      <c r="G14" s="11">
        <v>0</v>
      </c>
      <c r="H14" s="11">
        <v>0</v>
      </c>
      <c r="I14" s="11" t="e">
        <f t="shared" si="1"/>
        <v>#DIV/0!</v>
      </c>
      <c r="J14" s="11">
        <v>0</v>
      </c>
      <c r="K14" s="12">
        <f t="shared" si="2"/>
        <v>0</v>
      </c>
    </row>
    <row r="15" spans="1:14">
      <c r="A15" s="11">
        <v>12</v>
      </c>
      <c r="B15" s="12" t="s">
        <v>23</v>
      </c>
      <c r="C15" s="12" t="s">
        <v>13</v>
      </c>
      <c r="D15" s="11">
        <v>6</v>
      </c>
      <c r="E15" s="11">
        <v>124</v>
      </c>
      <c r="F15" s="13">
        <f t="shared" si="0"/>
        <v>20.666666666666668</v>
      </c>
      <c r="G15" s="11">
        <v>6</v>
      </c>
      <c r="H15" s="11">
        <v>40</v>
      </c>
      <c r="I15" s="11">
        <f t="shared" si="1"/>
        <v>-9.0967741935483861</v>
      </c>
      <c r="J15" s="11">
        <v>188</v>
      </c>
      <c r="K15" s="12">
        <f t="shared" si="2"/>
        <v>45.421472114653426</v>
      </c>
    </row>
    <row r="16" spans="1:14">
      <c r="A16" s="11">
        <v>13</v>
      </c>
      <c r="B16" s="12" t="s">
        <v>23</v>
      </c>
      <c r="C16" s="12" t="s">
        <v>14</v>
      </c>
      <c r="D16" s="11">
        <v>10</v>
      </c>
      <c r="E16" s="11">
        <v>0</v>
      </c>
      <c r="F16" s="13">
        <f t="shared" si="0"/>
        <v>0</v>
      </c>
      <c r="G16" s="11">
        <v>0</v>
      </c>
      <c r="H16" s="11">
        <v>0</v>
      </c>
      <c r="I16" s="11" t="e">
        <f t="shared" si="1"/>
        <v>#DIV/0!</v>
      </c>
      <c r="J16" s="11">
        <v>0</v>
      </c>
      <c r="K16" s="12">
        <f t="shared" si="2"/>
        <v>0</v>
      </c>
    </row>
    <row r="17" spans="1:11">
      <c r="A17" s="11">
        <v>14</v>
      </c>
      <c r="B17" s="12" t="s">
        <v>23</v>
      </c>
      <c r="C17" s="12" t="s">
        <v>15</v>
      </c>
      <c r="D17" s="11">
        <v>6</v>
      </c>
      <c r="E17" s="11">
        <v>57</v>
      </c>
      <c r="F17" s="13">
        <f t="shared" si="0"/>
        <v>9.5</v>
      </c>
      <c r="G17" s="11">
        <v>4</v>
      </c>
      <c r="H17" s="11">
        <v>16</v>
      </c>
      <c r="I17" s="11">
        <f t="shared" si="1"/>
        <v>-9.3684210526315788</v>
      </c>
      <c r="J17" s="11">
        <v>89</v>
      </c>
      <c r="K17" s="12">
        <f t="shared" si="2"/>
        <v>20.789322262851329</v>
      </c>
    </row>
    <row r="18" spans="1:11">
      <c r="A18" s="11">
        <v>15</v>
      </c>
      <c r="B18" s="12" t="s">
        <v>23</v>
      </c>
      <c r="C18" s="12" t="s">
        <v>16</v>
      </c>
      <c r="D18" s="11">
        <v>3</v>
      </c>
      <c r="E18" s="11">
        <v>60</v>
      </c>
      <c r="F18" s="13">
        <f t="shared" si="0"/>
        <v>10</v>
      </c>
      <c r="G18" s="11">
        <v>2</v>
      </c>
      <c r="H18" s="11">
        <v>20</v>
      </c>
      <c r="I18" s="11">
        <f t="shared" si="1"/>
        <v>-9.5</v>
      </c>
      <c r="J18" s="11">
        <v>95</v>
      </c>
      <c r="K18" s="12">
        <f t="shared" si="2"/>
        <v>16.58487073953772</v>
      </c>
    </row>
    <row r="19" spans="1:11">
      <c r="A19" s="11">
        <v>16</v>
      </c>
      <c r="B19" s="12" t="s">
        <v>23</v>
      </c>
      <c r="C19" s="12" t="s">
        <v>17</v>
      </c>
      <c r="D19" s="11">
        <v>2</v>
      </c>
      <c r="E19" s="11">
        <v>36</v>
      </c>
      <c r="F19" s="13">
        <f t="shared" si="0"/>
        <v>6</v>
      </c>
      <c r="G19" s="11">
        <v>3</v>
      </c>
      <c r="H19" s="11">
        <v>16</v>
      </c>
      <c r="I19" s="11">
        <f t="shared" si="1"/>
        <v>-12.5</v>
      </c>
      <c r="J19" s="11">
        <v>75</v>
      </c>
      <c r="K19" s="12">
        <f t="shared" si="2"/>
        <v>15.620734213387765</v>
      </c>
    </row>
    <row r="20" spans="1:11">
      <c r="A20" s="11">
        <v>17</v>
      </c>
      <c r="B20" s="12" t="s">
        <v>23</v>
      </c>
      <c r="C20" s="12" t="s">
        <v>18</v>
      </c>
      <c r="D20" s="11">
        <v>1</v>
      </c>
      <c r="E20" s="11">
        <v>0</v>
      </c>
      <c r="F20" s="13">
        <f t="shared" si="0"/>
        <v>0</v>
      </c>
      <c r="G20" s="11">
        <v>0</v>
      </c>
      <c r="H20" s="11">
        <v>0</v>
      </c>
      <c r="I20" s="11" t="e">
        <f t="shared" si="1"/>
        <v>#DIV/0!</v>
      </c>
      <c r="J20" s="11">
        <v>0</v>
      </c>
      <c r="K20" s="12">
        <f t="shared" si="2"/>
        <v>0</v>
      </c>
    </row>
    <row r="21" spans="1:11">
      <c r="A21" s="11">
        <v>18</v>
      </c>
      <c r="B21" s="12" t="s">
        <v>23</v>
      </c>
      <c r="C21" s="12" t="s">
        <v>19</v>
      </c>
      <c r="D21" s="11">
        <v>1</v>
      </c>
      <c r="E21" s="11">
        <v>24</v>
      </c>
      <c r="F21" s="13">
        <f t="shared" si="0"/>
        <v>4</v>
      </c>
      <c r="G21" s="11">
        <v>0</v>
      </c>
      <c r="H21" s="11">
        <v>6</v>
      </c>
      <c r="I21" s="11">
        <f t="shared" si="1"/>
        <v>-12.25</v>
      </c>
      <c r="J21" s="11">
        <v>49</v>
      </c>
      <c r="K21" s="12">
        <f t="shared" si="2"/>
        <v>-2.0815149016179619</v>
      </c>
    </row>
    <row r="22" spans="1:11">
      <c r="A22" s="11">
        <v>19</v>
      </c>
      <c r="B22" s="12" t="s">
        <v>23</v>
      </c>
      <c r="C22" s="12" t="s">
        <v>20</v>
      </c>
      <c r="D22" s="11">
        <v>1</v>
      </c>
      <c r="E22" s="11">
        <v>0</v>
      </c>
      <c r="F22" s="13">
        <f t="shared" si="0"/>
        <v>0</v>
      </c>
      <c r="G22" s="11">
        <v>0</v>
      </c>
      <c r="H22" s="11">
        <v>0</v>
      </c>
      <c r="I22" s="11" t="e">
        <f t="shared" si="1"/>
        <v>#DIV/0!</v>
      </c>
      <c r="J22" s="11">
        <v>0</v>
      </c>
      <c r="K22" s="12">
        <f t="shared" si="2"/>
        <v>0</v>
      </c>
    </row>
    <row r="23" spans="1:11">
      <c r="A23" s="11">
        <v>20</v>
      </c>
      <c r="B23" s="12" t="s">
        <v>23</v>
      </c>
      <c r="C23" s="12" t="s">
        <v>21</v>
      </c>
      <c r="D23" s="11">
        <v>1</v>
      </c>
      <c r="E23" s="11">
        <v>0</v>
      </c>
      <c r="F23" s="13">
        <f t="shared" si="0"/>
        <v>0</v>
      </c>
      <c r="G23" s="11">
        <v>0</v>
      </c>
      <c r="H23" s="11">
        <v>0</v>
      </c>
      <c r="I23" s="11" t="e">
        <f t="shared" si="1"/>
        <v>#DIV/0!</v>
      </c>
      <c r="J23" s="11">
        <v>0</v>
      </c>
      <c r="K23" s="12">
        <f t="shared" si="2"/>
        <v>0</v>
      </c>
    </row>
    <row r="24" spans="1:11">
      <c r="A24" s="14">
        <v>21</v>
      </c>
      <c r="B24" s="15" t="s">
        <v>47</v>
      </c>
      <c r="C24" s="15" t="s">
        <v>219</v>
      </c>
      <c r="D24" s="15">
        <v>14</v>
      </c>
      <c r="E24" s="14">
        <v>0</v>
      </c>
      <c r="F24" s="16">
        <f t="shared" si="0"/>
        <v>0</v>
      </c>
      <c r="G24" s="15">
        <v>0</v>
      </c>
      <c r="H24" s="15">
        <v>0</v>
      </c>
      <c r="I24" s="14" t="e">
        <f t="shared" si="1"/>
        <v>#DIV/0!</v>
      </c>
      <c r="J24" s="14">
        <v>0</v>
      </c>
      <c r="K24" s="15">
        <f t="shared" si="2"/>
        <v>0</v>
      </c>
    </row>
    <row r="25" spans="1:11">
      <c r="A25" s="14">
        <v>22</v>
      </c>
      <c r="B25" s="15" t="s">
        <v>47</v>
      </c>
      <c r="C25" s="15" t="s">
        <v>26</v>
      </c>
      <c r="D25" s="15">
        <v>14</v>
      </c>
      <c r="E25" s="14">
        <v>316</v>
      </c>
      <c r="F25" s="16">
        <f t="shared" si="0"/>
        <v>52.666666666666664</v>
      </c>
      <c r="G25" s="15">
        <v>18</v>
      </c>
      <c r="H25" s="15">
        <v>118</v>
      </c>
      <c r="I25" s="14">
        <f t="shared" si="1"/>
        <v>-8.8481012658227858</v>
      </c>
      <c r="J25" s="14">
        <v>466</v>
      </c>
      <c r="K25" s="15">
        <f t="shared" si="2"/>
        <v>144.51055168757068</v>
      </c>
    </row>
    <row r="26" spans="1:11">
      <c r="A26" s="14">
        <v>23</v>
      </c>
      <c r="B26" s="15" t="s">
        <v>47</v>
      </c>
      <c r="C26" s="15" t="s">
        <v>27</v>
      </c>
      <c r="D26" s="15">
        <v>14</v>
      </c>
      <c r="E26" s="14">
        <v>0</v>
      </c>
      <c r="F26" s="16">
        <f t="shared" si="0"/>
        <v>0</v>
      </c>
      <c r="G26" s="15">
        <v>0</v>
      </c>
      <c r="H26" s="15">
        <v>0</v>
      </c>
      <c r="I26" s="14" t="e">
        <f t="shared" si="1"/>
        <v>#DIV/0!</v>
      </c>
      <c r="J26" s="14">
        <v>0</v>
      </c>
      <c r="K26" s="15">
        <f t="shared" si="2"/>
        <v>0</v>
      </c>
    </row>
    <row r="27" spans="1:11">
      <c r="A27" s="14">
        <v>24</v>
      </c>
      <c r="B27" s="15" t="s">
        <v>47</v>
      </c>
      <c r="C27" s="15" t="s">
        <v>28</v>
      </c>
      <c r="D27" s="15">
        <v>12</v>
      </c>
      <c r="E27" s="14">
        <v>96</v>
      </c>
      <c r="F27" s="16">
        <f t="shared" si="0"/>
        <v>16</v>
      </c>
      <c r="G27" s="15">
        <v>5</v>
      </c>
      <c r="H27" s="15">
        <v>32</v>
      </c>
      <c r="I27" s="14">
        <f t="shared" si="1"/>
        <v>-8.25</v>
      </c>
      <c r="J27" s="14">
        <v>132</v>
      </c>
      <c r="K27" s="15">
        <f t="shared" si="2"/>
        <v>36.529929007356621</v>
      </c>
    </row>
    <row r="28" spans="1:11">
      <c r="A28" s="14">
        <v>25</v>
      </c>
      <c r="B28" s="15" t="s">
        <v>47</v>
      </c>
      <c r="C28" s="15" t="s">
        <v>29</v>
      </c>
      <c r="D28" s="15">
        <v>10</v>
      </c>
      <c r="E28" s="14">
        <v>222</v>
      </c>
      <c r="F28" s="16">
        <f t="shared" si="0"/>
        <v>37</v>
      </c>
      <c r="G28" s="15">
        <v>12</v>
      </c>
      <c r="H28" s="15">
        <v>74</v>
      </c>
      <c r="I28" s="14">
        <f t="shared" si="1"/>
        <v>-7.1351351351351351</v>
      </c>
      <c r="J28" s="14">
        <v>264</v>
      </c>
      <c r="K28" s="15">
        <f t="shared" si="2"/>
        <v>92.29772417168742</v>
      </c>
    </row>
    <row r="29" spans="1:11">
      <c r="A29" s="14">
        <v>26</v>
      </c>
      <c r="B29" s="15" t="s">
        <v>47</v>
      </c>
      <c r="C29" s="15" t="s">
        <v>30</v>
      </c>
      <c r="D29" s="15">
        <v>9</v>
      </c>
      <c r="E29" s="14">
        <v>0</v>
      </c>
      <c r="F29" s="16">
        <f t="shared" si="0"/>
        <v>0</v>
      </c>
      <c r="G29" s="15">
        <v>0</v>
      </c>
      <c r="H29" s="15">
        <v>0</v>
      </c>
      <c r="I29" s="14" t="e">
        <f t="shared" si="1"/>
        <v>#DIV/0!</v>
      </c>
      <c r="J29" s="14">
        <v>0</v>
      </c>
      <c r="K29" s="15">
        <f t="shared" si="2"/>
        <v>0</v>
      </c>
    </row>
    <row r="30" spans="1:11">
      <c r="A30" s="14">
        <v>27</v>
      </c>
      <c r="B30" s="15" t="s">
        <v>47</v>
      </c>
      <c r="C30" s="15" t="s">
        <v>31</v>
      </c>
      <c r="D30" s="15">
        <v>13</v>
      </c>
      <c r="E30" s="14">
        <v>30</v>
      </c>
      <c r="F30" s="16">
        <f t="shared" si="0"/>
        <v>5</v>
      </c>
      <c r="G30" s="15">
        <v>1</v>
      </c>
      <c r="H30" s="15">
        <v>8</v>
      </c>
      <c r="I30" s="14">
        <f t="shared" si="1"/>
        <v>-11.6</v>
      </c>
      <c r="J30" s="14">
        <v>58</v>
      </c>
      <c r="K30" s="15">
        <f t="shared" si="2"/>
        <v>3.2357043288179312</v>
      </c>
    </row>
    <row r="31" spans="1:11">
      <c r="A31" s="14">
        <v>28</v>
      </c>
      <c r="B31" s="15" t="s">
        <v>47</v>
      </c>
      <c r="C31" s="15" t="s">
        <v>32</v>
      </c>
      <c r="D31" s="15">
        <v>5</v>
      </c>
      <c r="E31" s="14">
        <v>105</v>
      </c>
      <c r="F31" s="16">
        <f t="shared" si="0"/>
        <v>17.5</v>
      </c>
      <c r="G31" s="15">
        <v>7</v>
      </c>
      <c r="H31" s="15">
        <v>36</v>
      </c>
      <c r="I31" s="14">
        <f t="shared" si="1"/>
        <v>-9.5428571428571427</v>
      </c>
      <c r="J31" s="14">
        <v>167</v>
      </c>
      <c r="K31" s="15">
        <f t="shared" si="2"/>
        <v>45.800610932321845</v>
      </c>
    </row>
    <row r="32" spans="1:11">
      <c r="A32" s="14">
        <v>29</v>
      </c>
      <c r="B32" s="15" t="s">
        <v>47</v>
      </c>
      <c r="C32" s="15" t="s">
        <v>33</v>
      </c>
      <c r="D32" s="15">
        <v>8</v>
      </c>
      <c r="E32" s="14">
        <v>132</v>
      </c>
      <c r="F32" s="16">
        <f t="shared" si="0"/>
        <v>22</v>
      </c>
      <c r="G32" s="15">
        <v>6</v>
      </c>
      <c r="H32" s="15">
        <v>41</v>
      </c>
      <c r="I32" s="14">
        <f t="shared" si="1"/>
        <v>-7.8636363636363633</v>
      </c>
      <c r="J32" s="14">
        <v>173</v>
      </c>
      <c r="K32" s="15">
        <f t="shared" si="2"/>
        <v>46.796991104999606</v>
      </c>
    </row>
    <row r="33" spans="1:11">
      <c r="A33" s="14">
        <v>30</v>
      </c>
      <c r="B33" s="15" t="s">
        <v>47</v>
      </c>
      <c r="C33" s="15" t="s">
        <v>34</v>
      </c>
      <c r="D33" s="15">
        <v>6</v>
      </c>
      <c r="E33" s="14">
        <v>114</v>
      </c>
      <c r="F33" s="16">
        <f t="shared" si="0"/>
        <v>19</v>
      </c>
      <c r="G33" s="15">
        <v>4</v>
      </c>
      <c r="H33" s="15">
        <v>44</v>
      </c>
      <c r="I33" s="14">
        <f t="shared" si="1"/>
        <v>-10.736842105263158</v>
      </c>
      <c r="J33" s="14">
        <v>204</v>
      </c>
      <c r="K33" s="15">
        <f t="shared" si="2"/>
        <v>40.423605616613017</v>
      </c>
    </row>
    <row r="34" spans="1:11">
      <c r="A34" s="14">
        <v>31</v>
      </c>
      <c r="B34" s="15" t="s">
        <v>47</v>
      </c>
      <c r="C34" s="15" t="s">
        <v>35</v>
      </c>
      <c r="D34" s="15">
        <v>4</v>
      </c>
      <c r="E34" s="14">
        <v>84</v>
      </c>
      <c r="F34" s="16">
        <f t="shared" si="0"/>
        <v>14</v>
      </c>
      <c r="G34" s="15">
        <v>3</v>
      </c>
      <c r="H34" s="15">
        <v>31</v>
      </c>
      <c r="I34" s="14">
        <f t="shared" si="1"/>
        <v>-10.214285714285714</v>
      </c>
      <c r="J34" s="14">
        <v>143</v>
      </c>
      <c r="K34" s="15">
        <f t="shared" si="2"/>
        <v>27.726887012206312</v>
      </c>
    </row>
    <row r="35" spans="1:11">
      <c r="A35" s="14">
        <v>32</v>
      </c>
      <c r="B35" s="15" t="s">
        <v>47</v>
      </c>
      <c r="C35" s="15" t="s">
        <v>36</v>
      </c>
      <c r="D35" s="15">
        <v>7</v>
      </c>
      <c r="E35" s="14">
        <v>150</v>
      </c>
      <c r="F35" s="16">
        <f t="shared" si="0"/>
        <v>25</v>
      </c>
      <c r="G35" s="15">
        <v>4</v>
      </c>
      <c r="H35" s="15">
        <v>42</v>
      </c>
      <c r="I35" s="14">
        <f t="shared" si="1"/>
        <v>-9</v>
      </c>
      <c r="J35" s="14">
        <v>225</v>
      </c>
      <c r="K35" s="15">
        <f t="shared" si="2"/>
        <v>39.883267650425239</v>
      </c>
    </row>
    <row r="36" spans="1:11">
      <c r="A36" s="14">
        <v>33</v>
      </c>
      <c r="B36" s="15" t="s">
        <v>47</v>
      </c>
      <c r="C36" s="15" t="s">
        <v>37</v>
      </c>
      <c r="D36" s="15">
        <v>5</v>
      </c>
      <c r="E36" s="14">
        <v>0</v>
      </c>
      <c r="F36" s="16">
        <f t="shared" si="0"/>
        <v>0</v>
      </c>
      <c r="G36" s="15">
        <v>0</v>
      </c>
      <c r="H36" s="15">
        <v>0</v>
      </c>
      <c r="I36" s="14" t="e">
        <f t="shared" si="1"/>
        <v>#DIV/0!</v>
      </c>
      <c r="J36" s="14">
        <v>0</v>
      </c>
      <c r="K36" s="15">
        <f t="shared" si="2"/>
        <v>0</v>
      </c>
    </row>
    <row r="37" spans="1:11">
      <c r="A37" s="14">
        <v>34</v>
      </c>
      <c r="B37" s="15" t="s">
        <v>47</v>
      </c>
      <c r="C37" s="15" t="s">
        <v>38</v>
      </c>
      <c r="D37" s="15">
        <v>3</v>
      </c>
      <c r="E37" s="14">
        <v>72</v>
      </c>
      <c r="F37" s="16">
        <f t="shared" si="0"/>
        <v>12</v>
      </c>
      <c r="G37" s="15">
        <v>5</v>
      </c>
      <c r="H37" s="15">
        <v>30</v>
      </c>
      <c r="I37" s="14">
        <f t="shared" si="1"/>
        <v>-6.833333333333333</v>
      </c>
      <c r="J37" s="14">
        <v>82</v>
      </c>
      <c r="K37" s="15">
        <f t="shared" si="2"/>
        <v>35.821189419727588</v>
      </c>
    </row>
    <row r="38" spans="1:11">
      <c r="A38" s="14">
        <v>35</v>
      </c>
      <c r="B38" s="15" t="s">
        <v>47</v>
      </c>
      <c r="C38" s="15" t="s">
        <v>39</v>
      </c>
      <c r="D38" s="15">
        <v>4</v>
      </c>
      <c r="E38" s="14">
        <v>83</v>
      </c>
      <c r="F38" s="16">
        <f t="shared" si="0"/>
        <v>13.833333333333334</v>
      </c>
      <c r="G38" s="15">
        <v>3</v>
      </c>
      <c r="H38" s="15">
        <v>28</v>
      </c>
      <c r="I38" s="14">
        <f t="shared" si="1"/>
        <v>-10.409638554216867</v>
      </c>
      <c r="J38" s="14">
        <v>144</v>
      </c>
      <c r="K38" s="15">
        <f t="shared" si="2"/>
        <v>25.44334928599924</v>
      </c>
    </row>
    <row r="39" spans="1:11">
      <c r="A39" s="14">
        <v>36</v>
      </c>
      <c r="B39" s="15" t="s">
        <v>47</v>
      </c>
      <c r="C39" s="15" t="s">
        <v>40</v>
      </c>
      <c r="D39" s="15">
        <v>4</v>
      </c>
      <c r="E39" s="14">
        <v>71</v>
      </c>
      <c r="F39" s="16">
        <f t="shared" si="0"/>
        <v>11.833333333333334</v>
      </c>
      <c r="G39" s="15">
        <v>4</v>
      </c>
      <c r="H39" s="15">
        <v>22</v>
      </c>
      <c r="I39" s="14">
        <f t="shared" si="1"/>
        <v>-8.535211267605634</v>
      </c>
      <c r="J39" s="14">
        <v>101</v>
      </c>
      <c r="K39" s="15">
        <f t="shared" si="2"/>
        <v>25.58914014276283</v>
      </c>
    </row>
    <row r="40" spans="1:11">
      <c r="A40" s="14">
        <v>37</v>
      </c>
      <c r="B40" s="15" t="s">
        <v>47</v>
      </c>
      <c r="C40" s="15" t="s">
        <v>41</v>
      </c>
      <c r="D40" s="15">
        <v>5</v>
      </c>
      <c r="E40" s="14">
        <v>0</v>
      </c>
      <c r="F40" s="16">
        <f t="shared" si="0"/>
        <v>0</v>
      </c>
      <c r="G40" s="15">
        <v>0</v>
      </c>
      <c r="H40" s="15">
        <v>0</v>
      </c>
      <c r="I40" s="14" t="e">
        <f t="shared" si="1"/>
        <v>#DIV/0!</v>
      </c>
      <c r="J40" s="14">
        <v>0</v>
      </c>
      <c r="K40" s="15">
        <f t="shared" si="2"/>
        <v>0</v>
      </c>
    </row>
    <row r="41" spans="1:11">
      <c r="A41" s="14">
        <v>38</v>
      </c>
      <c r="B41" s="15" t="s">
        <v>47</v>
      </c>
      <c r="C41" s="15" t="s">
        <v>42</v>
      </c>
      <c r="D41" s="15">
        <v>6</v>
      </c>
      <c r="E41" s="14">
        <v>90</v>
      </c>
      <c r="F41" s="16">
        <f t="shared" si="0"/>
        <v>15</v>
      </c>
      <c r="G41" s="15">
        <v>3</v>
      </c>
      <c r="H41" s="15">
        <v>21</v>
      </c>
      <c r="I41" s="14">
        <f t="shared" si="1"/>
        <v>-10.733333333333333</v>
      </c>
      <c r="J41" s="14">
        <v>161</v>
      </c>
      <c r="K41" s="15">
        <f t="shared" si="2"/>
        <v>20.184589791095476</v>
      </c>
    </row>
    <row r="42" spans="1:11">
      <c r="A42" s="14">
        <v>39</v>
      </c>
      <c r="B42" s="15" t="s">
        <v>47</v>
      </c>
      <c r="C42" s="15" t="s">
        <v>43</v>
      </c>
      <c r="D42" s="15">
        <v>3</v>
      </c>
      <c r="E42" s="14">
        <v>0</v>
      </c>
      <c r="F42" s="16">
        <f t="shared" si="0"/>
        <v>0</v>
      </c>
      <c r="G42" s="15">
        <v>0</v>
      </c>
      <c r="H42" s="15">
        <v>0</v>
      </c>
      <c r="I42" s="14" t="e">
        <f t="shared" si="1"/>
        <v>#DIV/0!</v>
      </c>
      <c r="J42" s="14">
        <v>0</v>
      </c>
      <c r="K42" s="15">
        <f t="shared" si="2"/>
        <v>0</v>
      </c>
    </row>
    <row r="43" spans="1:11">
      <c r="A43" s="14">
        <v>40</v>
      </c>
      <c r="B43" s="15" t="s">
        <v>47</v>
      </c>
      <c r="C43" s="15" t="s">
        <v>44</v>
      </c>
      <c r="D43" s="15">
        <v>6</v>
      </c>
      <c r="E43" s="14">
        <v>0</v>
      </c>
      <c r="F43" s="16">
        <f t="shared" si="0"/>
        <v>0</v>
      </c>
      <c r="G43" s="15">
        <v>0</v>
      </c>
      <c r="H43" s="15">
        <v>0</v>
      </c>
      <c r="I43" s="14" t="e">
        <f t="shared" si="1"/>
        <v>#DIV/0!</v>
      </c>
      <c r="J43" s="14">
        <v>0</v>
      </c>
      <c r="K43" s="15">
        <f t="shared" si="2"/>
        <v>0</v>
      </c>
    </row>
    <row r="44" spans="1:11">
      <c r="A44" s="14">
        <v>41</v>
      </c>
      <c r="B44" s="15" t="s">
        <v>47</v>
      </c>
      <c r="C44" s="15" t="s">
        <v>45</v>
      </c>
      <c r="D44" s="15">
        <v>1</v>
      </c>
      <c r="E44" s="14">
        <v>18</v>
      </c>
      <c r="F44" s="16">
        <f t="shared" si="0"/>
        <v>3</v>
      </c>
      <c r="G44" s="15">
        <v>0</v>
      </c>
      <c r="H44" s="15">
        <v>7</v>
      </c>
      <c r="I44" s="14">
        <f t="shared" si="1"/>
        <v>-11.333333333333334</v>
      </c>
      <c r="J44" s="14">
        <v>34</v>
      </c>
      <c r="K44" s="15">
        <f t="shared" si="2"/>
        <v>-0.87244920720085428</v>
      </c>
    </row>
    <row r="45" spans="1:11">
      <c r="A45" s="14">
        <v>42</v>
      </c>
      <c r="B45" s="15" t="s">
        <v>47</v>
      </c>
      <c r="C45" s="15" t="s">
        <v>46</v>
      </c>
      <c r="D45" s="15">
        <v>1</v>
      </c>
      <c r="E45" s="14">
        <v>0</v>
      </c>
      <c r="F45" s="16">
        <f t="shared" si="0"/>
        <v>0</v>
      </c>
      <c r="G45" s="15">
        <v>0</v>
      </c>
      <c r="H45" s="15">
        <v>0</v>
      </c>
      <c r="I45" s="14" t="e">
        <f t="shared" si="1"/>
        <v>#DIV/0!</v>
      </c>
      <c r="J45" s="14">
        <v>0</v>
      </c>
      <c r="K45" s="15">
        <f t="shared" si="2"/>
        <v>0</v>
      </c>
    </row>
    <row r="46" spans="1:11">
      <c r="A46" s="19">
        <v>43</v>
      </c>
      <c r="B46" s="20" t="s">
        <v>64</v>
      </c>
      <c r="C46" s="20" t="s">
        <v>65</v>
      </c>
      <c r="D46" s="20">
        <v>14</v>
      </c>
      <c r="E46" s="19">
        <v>0</v>
      </c>
      <c r="F46" s="21">
        <f t="shared" si="0"/>
        <v>0</v>
      </c>
      <c r="G46" s="20">
        <v>0</v>
      </c>
      <c r="H46" s="20">
        <v>0</v>
      </c>
      <c r="I46" s="19" t="e">
        <f t="shared" si="1"/>
        <v>#DIV/0!</v>
      </c>
      <c r="J46" s="19">
        <v>0</v>
      </c>
      <c r="K46" s="20">
        <f t="shared" si="2"/>
        <v>0</v>
      </c>
    </row>
    <row r="47" spans="1:11">
      <c r="A47" s="19">
        <v>44</v>
      </c>
      <c r="B47" s="20" t="s">
        <v>64</v>
      </c>
      <c r="C47" s="20" t="s">
        <v>48</v>
      </c>
      <c r="D47" s="20">
        <v>14</v>
      </c>
      <c r="E47" s="19">
        <v>336</v>
      </c>
      <c r="F47" s="21">
        <f t="shared" si="0"/>
        <v>56</v>
      </c>
      <c r="G47" s="20">
        <v>24</v>
      </c>
      <c r="H47" s="20">
        <v>116</v>
      </c>
      <c r="I47" s="19">
        <f t="shared" si="1"/>
        <v>-8</v>
      </c>
      <c r="J47" s="19">
        <v>448</v>
      </c>
      <c r="K47" s="20">
        <f t="shared" si="2"/>
        <v>164.63165630459949</v>
      </c>
    </row>
    <row r="48" spans="1:11">
      <c r="A48" s="19">
        <v>45</v>
      </c>
      <c r="B48" s="20" t="s">
        <v>64</v>
      </c>
      <c r="C48" s="20" t="s">
        <v>49</v>
      </c>
      <c r="D48" s="20">
        <v>11</v>
      </c>
      <c r="E48" s="19">
        <v>0</v>
      </c>
      <c r="F48" s="21">
        <f t="shared" si="0"/>
        <v>0</v>
      </c>
      <c r="G48" s="20">
        <v>0</v>
      </c>
      <c r="H48" s="20">
        <v>0</v>
      </c>
      <c r="I48" s="19" t="e">
        <f t="shared" si="1"/>
        <v>#DIV/0!</v>
      </c>
      <c r="J48" s="19">
        <v>0</v>
      </c>
      <c r="K48" s="20">
        <f t="shared" si="2"/>
        <v>0</v>
      </c>
    </row>
    <row r="49" spans="1:11">
      <c r="A49" s="19">
        <v>46</v>
      </c>
      <c r="B49" s="20" t="s">
        <v>64</v>
      </c>
      <c r="C49" s="20" t="s">
        <v>50</v>
      </c>
      <c r="D49" s="20">
        <v>14</v>
      </c>
      <c r="E49" s="19">
        <v>304</v>
      </c>
      <c r="F49" s="21">
        <f t="shared" si="0"/>
        <v>50.666666666666664</v>
      </c>
      <c r="G49" s="20">
        <v>10</v>
      </c>
      <c r="H49" s="20">
        <v>77</v>
      </c>
      <c r="I49" s="19">
        <f t="shared" si="1"/>
        <v>-8.0921052631578956</v>
      </c>
      <c r="J49" s="19">
        <v>410</v>
      </c>
      <c r="K49" s="20">
        <f t="shared" si="2"/>
        <v>86.932214820861475</v>
      </c>
    </row>
    <row r="50" spans="1:11">
      <c r="A50" s="19">
        <v>47</v>
      </c>
      <c r="B50" s="20" t="s">
        <v>64</v>
      </c>
      <c r="C50" s="20" t="s">
        <v>51</v>
      </c>
      <c r="D50" s="20">
        <v>11</v>
      </c>
      <c r="E50" s="19">
        <v>248</v>
      </c>
      <c r="F50" s="21">
        <f t="shared" si="0"/>
        <v>41.333333333333336</v>
      </c>
      <c r="G50" s="20">
        <v>14</v>
      </c>
      <c r="H50" s="20">
        <v>93</v>
      </c>
      <c r="I50" s="19">
        <f t="shared" si="1"/>
        <v>-6.9919354838709671</v>
      </c>
      <c r="J50" s="19">
        <v>289</v>
      </c>
      <c r="K50" s="20">
        <f t="shared" si="2"/>
        <v>113.22766734163689</v>
      </c>
    </row>
    <row r="51" spans="1:11">
      <c r="A51" s="19">
        <v>48</v>
      </c>
      <c r="B51" s="20" t="s">
        <v>64</v>
      </c>
      <c r="C51" s="20" t="s">
        <v>52</v>
      </c>
      <c r="D51" s="20">
        <v>8</v>
      </c>
      <c r="E51" s="19">
        <v>157</v>
      </c>
      <c r="F51" s="21">
        <f t="shared" si="0"/>
        <v>26.166666666666668</v>
      </c>
      <c r="G51" s="20">
        <v>11</v>
      </c>
      <c r="H51" s="20">
        <v>80</v>
      </c>
      <c r="I51" s="19">
        <f t="shared" si="1"/>
        <v>-8.5222929936305736</v>
      </c>
      <c r="J51" s="19">
        <v>223</v>
      </c>
      <c r="K51" s="20">
        <f t="shared" si="2"/>
        <v>92.408220811969713</v>
      </c>
    </row>
    <row r="52" spans="1:11">
      <c r="A52" s="19">
        <v>49</v>
      </c>
      <c r="B52" s="20" t="s">
        <v>64</v>
      </c>
      <c r="C52" s="20" t="s">
        <v>53</v>
      </c>
      <c r="D52" s="20">
        <v>13</v>
      </c>
      <c r="E52" s="19">
        <v>0</v>
      </c>
      <c r="F52" s="21">
        <f t="shared" si="0"/>
        <v>0</v>
      </c>
      <c r="G52" s="20">
        <v>0</v>
      </c>
      <c r="H52" s="20">
        <v>0</v>
      </c>
      <c r="I52" s="19" t="e">
        <f t="shared" si="1"/>
        <v>#DIV/0!</v>
      </c>
      <c r="J52" s="19">
        <v>0</v>
      </c>
      <c r="K52" s="20">
        <f t="shared" si="2"/>
        <v>0</v>
      </c>
    </row>
    <row r="53" spans="1:11">
      <c r="A53" s="19">
        <v>50</v>
      </c>
      <c r="B53" s="20" t="s">
        <v>64</v>
      </c>
      <c r="C53" s="20" t="s">
        <v>54</v>
      </c>
      <c r="D53" s="20">
        <v>9</v>
      </c>
      <c r="E53" s="19">
        <v>178</v>
      </c>
      <c r="F53" s="21">
        <f t="shared" si="0"/>
        <v>29.666666666666668</v>
      </c>
      <c r="G53" s="20">
        <v>7</v>
      </c>
      <c r="H53" s="20">
        <v>50</v>
      </c>
      <c r="I53" s="19">
        <f t="shared" si="1"/>
        <v>-10.853932584269662</v>
      </c>
      <c r="J53" s="19">
        <v>322</v>
      </c>
      <c r="K53" s="20">
        <f t="shared" si="2"/>
        <v>55.288042533408998</v>
      </c>
    </row>
    <row r="54" spans="1:11">
      <c r="A54" s="19">
        <v>51</v>
      </c>
      <c r="B54" s="20" t="s">
        <v>64</v>
      </c>
      <c r="C54" s="20" t="s">
        <v>55</v>
      </c>
      <c r="D54" s="20">
        <v>9</v>
      </c>
      <c r="E54" s="19">
        <v>156</v>
      </c>
      <c r="F54" s="21">
        <f t="shared" si="0"/>
        <v>26</v>
      </c>
      <c r="G54" s="20">
        <v>3</v>
      </c>
      <c r="H54" s="20">
        <v>41</v>
      </c>
      <c r="I54" s="19">
        <f t="shared" si="1"/>
        <v>-8.384615384615385</v>
      </c>
      <c r="J54" s="19">
        <v>218</v>
      </c>
      <c r="K54" s="20">
        <f t="shared" si="2"/>
        <v>35.958528145936164</v>
      </c>
    </row>
    <row r="55" spans="1:11">
      <c r="A55" s="19">
        <v>52</v>
      </c>
      <c r="B55" s="20" t="s">
        <v>64</v>
      </c>
      <c r="C55" s="20" t="s">
        <v>56</v>
      </c>
      <c r="D55" s="20">
        <v>6</v>
      </c>
      <c r="E55" s="19">
        <v>132</v>
      </c>
      <c r="F55" s="21">
        <f t="shared" si="0"/>
        <v>22</v>
      </c>
      <c r="G55" s="20">
        <v>4</v>
      </c>
      <c r="H55" s="20">
        <v>47</v>
      </c>
      <c r="I55" s="19">
        <f t="shared" si="1"/>
        <v>-10.409090909090908</v>
      </c>
      <c r="J55" s="19">
        <v>229</v>
      </c>
      <c r="K55" s="20">
        <f t="shared" si="2"/>
        <v>42.776780470405193</v>
      </c>
    </row>
    <row r="56" spans="1:11">
      <c r="A56" s="19">
        <v>53</v>
      </c>
      <c r="B56" s="20" t="s">
        <v>64</v>
      </c>
      <c r="C56" s="20" t="s">
        <v>57</v>
      </c>
      <c r="D56" s="20">
        <v>7</v>
      </c>
      <c r="E56" s="19">
        <v>66</v>
      </c>
      <c r="F56" s="21">
        <f t="shared" si="0"/>
        <v>11</v>
      </c>
      <c r="G56" s="20">
        <v>3</v>
      </c>
      <c r="H56" s="20">
        <v>15</v>
      </c>
      <c r="I56" s="19">
        <f t="shared" si="1"/>
        <v>-10.909090909090908</v>
      </c>
      <c r="J56" s="19">
        <v>120</v>
      </c>
      <c r="K56" s="20">
        <f t="shared" si="2"/>
        <v>15.730569885401696</v>
      </c>
    </row>
    <row r="57" spans="1:11">
      <c r="A57" s="19">
        <v>54</v>
      </c>
      <c r="B57" s="20" t="s">
        <v>64</v>
      </c>
      <c r="C57" s="20" t="s">
        <v>58</v>
      </c>
      <c r="D57" s="20">
        <v>10</v>
      </c>
      <c r="E57" s="19">
        <v>0</v>
      </c>
      <c r="F57" s="21">
        <f t="shared" si="0"/>
        <v>0</v>
      </c>
      <c r="G57" s="20">
        <v>0</v>
      </c>
      <c r="H57" s="20">
        <v>0</v>
      </c>
      <c r="I57" s="19" t="e">
        <f t="shared" si="1"/>
        <v>#DIV/0!</v>
      </c>
      <c r="J57" s="19">
        <v>0</v>
      </c>
      <c r="K57" s="20">
        <f t="shared" si="2"/>
        <v>0</v>
      </c>
    </row>
    <row r="58" spans="1:11">
      <c r="A58" s="19">
        <v>55</v>
      </c>
      <c r="B58" s="20" t="s">
        <v>64</v>
      </c>
      <c r="C58" s="20" t="s">
        <v>59</v>
      </c>
      <c r="D58" s="20">
        <v>11</v>
      </c>
      <c r="E58" s="19">
        <v>0</v>
      </c>
      <c r="F58" s="21">
        <f t="shared" si="0"/>
        <v>0</v>
      </c>
      <c r="G58" s="20">
        <v>0</v>
      </c>
      <c r="H58" s="20">
        <v>0</v>
      </c>
      <c r="I58" s="19" t="e">
        <f t="shared" si="1"/>
        <v>#DIV/0!</v>
      </c>
      <c r="J58" s="19">
        <v>0</v>
      </c>
      <c r="K58" s="20">
        <f t="shared" si="2"/>
        <v>0</v>
      </c>
    </row>
    <row r="59" spans="1:11">
      <c r="A59" s="19">
        <v>56</v>
      </c>
      <c r="B59" s="20" t="s">
        <v>64</v>
      </c>
      <c r="C59" s="20" t="s">
        <v>60</v>
      </c>
      <c r="D59" s="20">
        <v>8</v>
      </c>
      <c r="E59" s="19">
        <v>12</v>
      </c>
      <c r="F59" s="21">
        <f t="shared" si="0"/>
        <v>2</v>
      </c>
      <c r="G59" s="20">
        <v>0</v>
      </c>
      <c r="H59" s="20">
        <v>0</v>
      </c>
      <c r="I59" s="19">
        <f t="shared" si="1"/>
        <v>-11.5</v>
      </c>
      <c r="J59" s="19">
        <v>23</v>
      </c>
      <c r="K59" s="20">
        <f t="shared" si="2"/>
        <v>-6.0486171427260267</v>
      </c>
    </row>
    <row r="60" spans="1:11">
      <c r="A60" s="19">
        <v>57</v>
      </c>
      <c r="B60" s="20" t="s">
        <v>64</v>
      </c>
      <c r="C60" s="20" t="s">
        <v>61</v>
      </c>
      <c r="D60" s="20">
        <v>5</v>
      </c>
      <c r="E60" s="19">
        <v>6</v>
      </c>
      <c r="F60" s="21">
        <f t="shared" si="0"/>
        <v>1</v>
      </c>
      <c r="G60" s="20">
        <v>0</v>
      </c>
      <c r="H60" s="20">
        <v>0</v>
      </c>
      <c r="I60" s="19">
        <f t="shared" si="1"/>
        <v>-10</v>
      </c>
      <c r="J60" s="19">
        <v>10</v>
      </c>
      <c r="K60" s="20">
        <f t="shared" si="2"/>
        <v>-5.2596670806313277</v>
      </c>
    </row>
    <row r="61" spans="1:11">
      <c r="A61" s="19">
        <v>58</v>
      </c>
      <c r="B61" s="20" t="s">
        <v>64</v>
      </c>
      <c r="C61" s="20" t="s">
        <v>62</v>
      </c>
      <c r="D61" s="20">
        <v>3</v>
      </c>
      <c r="E61" s="19">
        <v>0</v>
      </c>
      <c r="F61" s="21">
        <f t="shared" si="0"/>
        <v>0</v>
      </c>
      <c r="G61" s="20">
        <v>0</v>
      </c>
      <c r="H61" s="20">
        <v>0</v>
      </c>
      <c r="I61" s="19" t="e">
        <f t="shared" si="1"/>
        <v>#DIV/0!</v>
      </c>
      <c r="J61" s="19">
        <v>0</v>
      </c>
      <c r="K61" s="20">
        <f t="shared" si="2"/>
        <v>0</v>
      </c>
    </row>
    <row r="62" spans="1:11">
      <c r="A62" s="19">
        <v>59</v>
      </c>
      <c r="B62" s="20" t="s">
        <v>64</v>
      </c>
      <c r="C62" s="20" t="s">
        <v>63</v>
      </c>
      <c r="D62" s="20">
        <v>1</v>
      </c>
      <c r="E62" s="19">
        <v>0</v>
      </c>
      <c r="F62" s="21">
        <f t="shared" si="0"/>
        <v>0</v>
      </c>
      <c r="G62" s="20">
        <v>0</v>
      </c>
      <c r="H62" s="20">
        <v>0</v>
      </c>
      <c r="I62" s="19" t="e">
        <f t="shared" si="1"/>
        <v>#DIV/0!</v>
      </c>
      <c r="J62" s="19">
        <v>0</v>
      </c>
      <c r="K62" s="20">
        <f t="shared" si="2"/>
        <v>0</v>
      </c>
    </row>
    <row r="63" spans="1:11">
      <c r="A63" s="23">
        <v>60</v>
      </c>
      <c r="B63" s="24" t="s">
        <v>88</v>
      </c>
      <c r="C63" s="24" t="s">
        <v>211</v>
      </c>
      <c r="D63" s="24">
        <v>16</v>
      </c>
      <c r="E63" s="23">
        <v>366</v>
      </c>
      <c r="F63" s="26">
        <f t="shared" si="0"/>
        <v>61</v>
      </c>
      <c r="G63" s="24">
        <v>17</v>
      </c>
      <c r="H63" s="24">
        <v>137</v>
      </c>
      <c r="I63" s="23">
        <f t="shared" si="1"/>
        <v>-7.6557377049180326</v>
      </c>
      <c r="J63" s="23">
        <v>467</v>
      </c>
      <c r="K63" s="24">
        <f t="shared" si="2"/>
        <v>155.42787480686329</v>
      </c>
    </row>
    <row r="64" spans="1:11">
      <c r="A64" s="23">
        <v>61</v>
      </c>
      <c r="B64" s="24" t="s">
        <v>88</v>
      </c>
      <c r="C64" s="24" t="s">
        <v>73</v>
      </c>
      <c r="D64" s="24">
        <v>16</v>
      </c>
      <c r="E64" s="23">
        <v>227</v>
      </c>
      <c r="F64" s="26">
        <f t="shared" si="0"/>
        <v>37.833333333333336</v>
      </c>
      <c r="G64" s="24">
        <v>13</v>
      </c>
      <c r="H64" s="24">
        <v>76</v>
      </c>
      <c r="I64" s="23">
        <f t="shared" si="1"/>
        <v>-9.3832599118942728</v>
      </c>
      <c r="J64" s="23">
        <v>355</v>
      </c>
      <c r="K64" s="24">
        <f t="shared" si="2"/>
        <v>96.090626253735124</v>
      </c>
    </row>
    <row r="65" spans="1:11">
      <c r="A65" s="23">
        <v>62</v>
      </c>
      <c r="B65" s="24" t="s">
        <v>88</v>
      </c>
      <c r="C65" s="24" t="s">
        <v>74</v>
      </c>
      <c r="D65" s="24">
        <v>16</v>
      </c>
      <c r="E65" s="23">
        <v>0</v>
      </c>
      <c r="F65" s="26">
        <f t="shared" si="0"/>
        <v>0</v>
      </c>
      <c r="G65" s="24">
        <v>0</v>
      </c>
      <c r="H65" s="24">
        <v>0</v>
      </c>
      <c r="I65" s="23" t="e">
        <f t="shared" si="1"/>
        <v>#DIV/0!</v>
      </c>
      <c r="J65" s="23">
        <v>0</v>
      </c>
      <c r="K65" s="24">
        <f t="shared" si="2"/>
        <v>0</v>
      </c>
    </row>
    <row r="66" spans="1:11">
      <c r="A66" s="23">
        <v>63</v>
      </c>
      <c r="B66" s="24" t="s">
        <v>88</v>
      </c>
      <c r="C66" s="24" t="s">
        <v>75</v>
      </c>
      <c r="D66" s="24">
        <v>16</v>
      </c>
      <c r="E66" s="23">
        <v>0</v>
      </c>
      <c r="F66" s="26">
        <f t="shared" si="0"/>
        <v>0</v>
      </c>
      <c r="G66" s="24">
        <v>0</v>
      </c>
      <c r="H66" s="24">
        <v>0</v>
      </c>
      <c r="I66" s="23" t="e">
        <f t="shared" si="1"/>
        <v>#DIV/0!</v>
      </c>
      <c r="J66" s="23">
        <v>0</v>
      </c>
      <c r="K66" s="24">
        <f t="shared" si="2"/>
        <v>0</v>
      </c>
    </row>
    <row r="67" spans="1:11">
      <c r="A67" s="23">
        <v>64</v>
      </c>
      <c r="B67" s="24" t="s">
        <v>88</v>
      </c>
      <c r="C67" s="24" t="s">
        <v>76</v>
      </c>
      <c r="D67" s="24">
        <v>15</v>
      </c>
      <c r="E67" s="23">
        <v>294</v>
      </c>
      <c r="F67" s="26">
        <f t="shared" si="0"/>
        <v>49</v>
      </c>
      <c r="G67" s="24">
        <v>14</v>
      </c>
      <c r="H67" s="24">
        <v>110</v>
      </c>
      <c r="I67" s="23">
        <f t="shared" si="1"/>
        <v>-8.408163265306122</v>
      </c>
      <c r="J67" s="23">
        <v>412</v>
      </c>
      <c r="K67" s="24">
        <f t="shared" si="2"/>
        <v>124.8405809486749</v>
      </c>
    </row>
    <row r="68" spans="1:11">
      <c r="A68" s="23">
        <v>65</v>
      </c>
      <c r="B68" s="24" t="s">
        <v>88</v>
      </c>
      <c r="C68" s="24" t="s">
        <v>77</v>
      </c>
      <c r="D68" s="24">
        <v>16</v>
      </c>
      <c r="E68" s="23">
        <v>308</v>
      </c>
      <c r="F68" s="26">
        <f t="shared" si="0"/>
        <v>51.333333333333336</v>
      </c>
      <c r="G68" s="24">
        <v>17</v>
      </c>
      <c r="H68" s="24">
        <v>94</v>
      </c>
      <c r="I68" s="23">
        <f t="shared" si="1"/>
        <v>-8.1428571428571423</v>
      </c>
      <c r="J68" s="23">
        <v>418</v>
      </c>
      <c r="K68" s="24">
        <f t="shared" si="2"/>
        <v>123.91369574920977</v>
      </c>
    </row>
    <row r="69" spans="1:11">
      <c r="A69" s="23">
        <v>66</v>
      </c>
      <c r="B69" s="24" t="s">
        <v>88</v>
      </c>
      <c r="C69" s="24" t="s">
        <v>78</v>
      </c>
      <c r="D69" s="24">
        <v>16</v>
      </c>
      <c r="E69" s="23">
        <v>0</v>
      </c>
      <c r="F69" s="26">
        <f t="shared" ref="F69:F132" si="3">E69/6</f>
        <v>0</v>
      </c>
      <c r="G69" s="24">
        <v>0</v>
      </c>
      <c r="H69" s="24">
        <v>0</v>
      </c>
      <c r="I69" s="23" t="e">
        <f t="shared" ref="I69:I132" si="4">-J69/F69</f>
        <v>#DIV/0!</v>
      </c>
      <c r="J69" s="23">
        <v>0</v>
      </c>
      <c r="K69" s="24">
        <f t="shared" ref="K69:K132" si="5">IF(E69=0,0,SUMPRODUCT($E$2:$J$2,E69:J69))</f>
        <v>0</v>
      </c>
    </row>
    <row r="70" spans="1:11">
      <c r="A70" s="23">
        <v>67</v>
      </c>
      <c r="B70" s="24" t="s">
        <v>88</v>
      </c>
      <c r="C70" s="24" t="s">
        <v>79</v>
      </c>
      <c r="D70" s="24">
        <v>15</v>
      </c>
      <c r="E70" s="23">
        <v>37</v>
      </c>
      <c r="F70" s="26">
        <f t="shared" si="3"/>
        <v>6.166666666666667</v>
      </c>
      <c r="G70" s="24">
        <v>4</v>
      </c>
      <c r="H70" s="24">
        <v>17</v>
      </c>
      <c r="I70" s="23">
        <f t="shared" si="4"/>
        <v>-7.1351351351351351</v>
      </c>
      <c r="J70" s="23">
        <v>44</v>
      </c>
      <c r="K70" s="24">
        <f t="shared" si="5"/>
        <v>22.690885850399923</v>
      </c>
    </row>
    <row r="71" spans="1:11">
      <c r="A71" s="23">
        <v>68</v>
      </c>
      <c r="B71" s="24" t="s">
        <v>88</v>
      </c>
      <c r="C71" s="24" t="s">
        <v>80</v>
      </c>
      <c r="D71" s="24">
        <v>7</v>
      </c>
      <c r="E71" s="23">
        <v>168</v>
      </c>
      <c r="F71" s="26">
        <f t="shared" si="3"/>
        <v>28</v>
      </c>
      <c r="G71" s="24">
        <v>10</v>
      </c>
      <c r="H71" s="24">
        <v>60</v>
      </c>
      <c r="I71" s="23">
        <f t="shared" si="4"/>
        <v>-9.2857142857142865</v>
      </c>
      <c r="J71" s="23">
        <v>260</v>
      </c>
      <c r="K71" s="24">
        <f t="shared" si="5"/>
        <v>73.946613941446032</v>
      </c>
    </row>
    <row r="72" spans="1:11">
      <c r="A72" s="23">
        <v>69</v>
      </c>
      <c r="B72" s="24" t="s">
        <v>88</v>
      </c>
      <c r="C72" s="24" t="s">
        <v>81</v>
      </c>
      <c r="D72" s="24">
        <v>9</v>
      </c>
      <c r="E72" s="23">
        <v>168</v>
      </c>
      <c r="F72" s="26">
        <f t="shared" si="3"/>
        <v>28</v>
      </c>
      <c r="G72" s="24">
        <v>5</v>
      </c>
      <c r="H72" s="24">
        <v>64</v>
      </c>
      <c r="I72" s="23">
        <f t="shared" si="4"/>
        <v>-9.6428571428571423</v>
      </c>
      <c r="J72" s="23">
        <v>270</v>
      </c>
      <c r="K72" s="24">
        <f t="shared" si="5"/>
        <v>59.059077972621381</v>
      </c>
    </row>
    <row r="73" spans="1:11">
      <c r="A73" s="23">
        <v>70</v>
      </c>
      <c r="B73" s="24" t="s">
        <v>88</v>
      </c>
      <c r="C73" s="24" t="s">
        <v>82</v>
      </c>
      <c r="D73" s="24">
        <v>13</v>
      </c>
      <c r="E73" s="23">
        <v>0</v>
      </c>
      <c r="F73" s="26">
        <f t="shared" si="3"/>
        <v>0</v>
      </c>
      <c r="G73" s="24">
        <v>0</v>
      </c>
      <c r="H73" s="24">
        <v>0</v>
      </c>
      <c r="I73" s="23" t="e">
        <f t="shared" si="4"/>
        <v>#DIV/0!</v>
      </c>
      <c r="J73" s="23">
        <v>0</v>
      </c>
      <c r="K73" s="24">
        <f t="shared" si="5"/>
        <v>0</v>
      </c>
    </row>
    <row r="74" spans="1:11">
      <c r="A74" s="23">
        <v>71</v>
      </c>
      <c r="B74" s="24" t="s">
        <v>88</v>
      </c>
      <c r="C74" s="24" t="s">
        <v>83</v>
      </c>
      <c r="D74" s="24">
        <v>6</v>
      </c>
      <c r="E74" s="23">
        <v>126</v>
      </c>
      <c r="F74" s="26">
        <f t="shared" si="3"/>
        <v>21</v>
      </c>
      <c r="G74" s="24">
        <v>2</v>
      </c>
      <c r="H74" s="24">
        <v>46</v>
      </c>
      <c r="I74" s="23">
        <f t="shared" si="4"/>
        <v>-10.285714285714286</v>
      </c>
      <c r="J74" s="23">
        <v>216</v>
      </c>
      <c r="K74" s="24">
        <f t="shared" si="5"/>
        <v>35.071779362542529</v>
      </c>
    </row>
    <row r="75" spans="1:11">
      <c r="A75" s="23">
        <v>72</v>
      </c>
      <c r="B75" s="24" t="s">
        <v>88</v>
      </c>
      <c r="C75" s="24" t="s">
        <v>84</v>
      </c>
      <c r="D75" s="24">
        <v>5</v>
      </c>
      <c r="E75" s="23">
        <v>61</v>
      </c>
      <c r="F75" s="26">
        <f t="shared" si="3"/>
        <v>10.166666666666666</v>
      </c>
      <c r="G75" s="24">
        <v>6</v>
      </c>
      <c r="H75" s="24">
        <v>15</v>
      </c>
      <c r="I75" s="23">
        <f t="shared" si="4"/>
        <v>-11.606557377049182</v>
      </c>
      <c r="J75" s="23">
        <v>118</v>
      </c>
      <c r="K75" s="24">
        <f t="shared" si="5"/>
        <v>25.928171081694416</v>
      </c>
    </row>
    <row r="76" spans="1:11">
      <c r="A76" s="23">
        <v>73</v>
      </c>
      <c r="B76" s="24" t="s">
        <v>88</v>
      </c>
      <c r="C76" s="24" t="s">
        <v>85</v>
      </c>
      <c r="D76" s="24">
        <v>4</v>
      </c>
      <c r="E76" s="23">
        <v>42</v>
      </c>
      <c r="F76" s="26">
        <f t="shared" si="3"/>
        <v>7</v>
      </c>
      <c r="G76" s="24">
        <v>2</v>
      </c>
      <c r="H76" s="24">
        <v>7</v>
      </c>
      <c r="I76" s="23">
        <f t="shared" si="4"/>
        <v>-12.714285714285714</v>
      </c>
      <c r="J76" s="23">
        <v>89</v>
      </c>
      <c r="K76" s="24">
        <f t="shared" si="5"/>
        <v>5.4441793739504467</v>
      </c>
    </row>
    <row r="77" spans="1:11">
      <c r="A77" s="23">
        <v>74</v>
      </c>
      <c r="B77" s="24" t="s">
        <v>88</v>
      </c>
      <c r="C77" s="24" t="s">
        <v>86</v>
      </c>
      <c r="D77" s="24">
        <v>2</v>
      </c>
      <c r="E77" s="23">
        <v>23</v>
      </c>
      <c r="F77" s="26">
        <f t="shared" si="3"/>
        <v>3.8333333333333335</v>
      </c>
      <c r="G77" s="24">
        <v>2</v>
      </c>
      <c r="H77" s="24">
        <v>8</v>
      </c>
      <c r="I77" s="23">
        <f t="shared" si="4"/>
        <v>-16.956521739130434</v>
      </c>
      <c r="J77" s="23">
        <v>65</v>
      </c>
      <c r="K77" s="24">
        <f t="shared" si="5"/>
        <v>3.9398340024952745</v>
      </c>
    </row>
    <row r="78" spans="1:11">
      <c r="A78" s="23">
        <v>75</v>
      </c>
      <c r="B78" s="24" t="s">
        <v>88</v>
      </c>
      <c r="C78" s="24" t="s">
        <v>87</v>
      </c>
      <c r="D78" s="24">
        <v>4</v>
      </c>
      <c r="E78" s="23">
        <v>0</v>
      </c>
      <c r="F78" s="26">
        <f t="shared" si="3"/>
        <v>0</v>
      </c>
      <c r="G78" s="24">
        <v>0</v>
      </c>
      <c r="H78" s="24">
        <v>0</v>
      </c>
      <c r="I78" s="23" t="e">
        <f t="shared" si="4"/>
        <v>#DIV/0!</v>
      </c>
      <c r="J78" s="23">
        <v>0</v>
      </c>
      <c r="K78" s="24">
        <f t="shared" si="5"/>
        <v>0</v>
      </c>
    </row>
    <row r="79" spans="1:11">
      <c r="A79" s="27">
        <v>76</v>
      </c>
      <c r="B79" s="28" t="s">
        <v>104</v>
      </c>
      <c r="C79" s="28" t="s">
        <v>89</v>
      </c>
      <c r="D79" s="28">
        <v>13</v>
      </c>
      <c r="E79" s="27">
        <v>256</v>
      </c>
      <c r="F79" s="29">
        <f t="shared" si="3"/>
        <v>42.666666666666664</v>
      </c>
      <c r="G79" s="28">
        <v>18</v>
      </c>
      <c r="H79" s="28">
        <v>98</v>
      </c>
      <c r="I79" s="27">
        <f t="shared" si="4"/>
        <v>-8.9296875</v>
      </c>
      <c r="J79" s="27">
        <v>381</v>
      </c>
      <c r="K79" s="28">
        <f t="shared" si="5"/>
        <v>129.92904913737252</v>
      </c>
    </row>
    <row r="80" spans="1:11">
      <c r="A80" s="27">
        <v>77</v>
      </c>
      <c r="B80" s="28" t="s">
        <v>104</v>
      </c>
      <c r="C80" s="28" t="s">
        <v>90</v>
      </c>
      <c r="D80" s="28">
        <v>14</v>
      </c>
      <c r="E80" s="27">
        <v>241</v>
      </c>
      <c r="F80" s="29">
        <f t="shared" si="3"/>
        <v>40.166666666666664</v>
      </c>
      <c r="G80" s="28">
        <v>12</v>
      </c>
      <c r="H80" s="28">
        <v>85</v>
      </c>
      <c r="I80" s="27">
        <f t="shared" si="4"/>
        <v>-7.0705394190871376</v>
      </c>
      <c r="J80" s="27">
        <v>284</v>
      </c>
      <c r="K80" s="28">
        <f t="shared" si="5"/>
        <v>100.32792436676377</v>
      </c>
    </row>
    <row r="81" spans="1:11">
      <c r="A81" s="27">
        <v>78</v>
      </c>
      <c r="B81" s="28" t="s">
        <v>104</v>
      </c>
      <c r="C81" s="28" t="s">
        <v>91</v>
      </c>
      <c r="D81" s="28">
        <v>14</v>
      </c>
      <c r="E81" s="27">
        <v>0</v>
      </c>
      <c r="F81" s="29">
        <f t="shared" si="3"/>
        <v>0</v>
      </c>
      <c r="G81" s="28">
        <v>0</v>
      </c>
      <c r="H81" s="28">
        <v>0</v>
      </c>
      <c r="I81" s="27" t="e">
        <f t="shared" si="4"/>
        <v>#DIV/0!</v>
      </c>
      <c r="J81" s="27">
        <v>0</v>
      </c>
      <c r="K81" s="28">
        <f t="shared" si="5"/>
        <v>0</v>
      </c>
    </row>
    <row r="82" spans="1:11">
      <c r="A82" s="27">
        <v>79</v>
      </c>
      <c r="B82" s="28" t="s">
        <v>104</v>
      </c>
      <c r="C82" s="28" t="s">
        <v>92</v>
      </c>
      <c r="D82" s="28">
        <v>14</v>
      </c>
      <c r="E82" s="27">
        <v>324</v>
      </c>
      <c r="F82" s="29">
        <f t="shared" si="3"/>
        <v>54</v>
      </c>
      <c r="G82" s="28">
        <v>17</v>
      </c>
      <c r="H82" s="28">
        <v>133</v>
      </c>
      <c r="I82" s="27">
        <f t="shared" si="4"/>
        <v>-6.8888888888888893</v>
      </c>
      <c r="J82" s="27">
        <v>372</v>
      </c>
      <c r="K82" s="28">
        <f t="shared" si="5"/>
        <v>152.9234935727753</v>
      </c>
    </row>
    <row r="83" spans="1:11">
      <c r="A83" s="27">
        <v>80</v>
      </c>
      <c r="B83" s="28" t="s">
        <v>104</v>
      </c>
      <c r="C83" s="28" t="s">
        <v>93</v>
      </c>
      <c r="D83" s="28">
        <v>13</v>
      </c>
      <c r="E83" s="27">
        <v>0</v>
      </c>
      <c r="F83" s="29">
        <f t="shared" si="3"/>
        <v>0</v>
      </c>
      <c r="G83" s="28">
        <v>0</v>
      </c>
      <c r="H83" s="28">
        <v>0</v>
      </c>
      <c r="I83" s="27" t="e">
        <f t="shared" si="4"/>
        <v>#DIV/0!</v>
      </c>
      <c r="J83" s="27">
        <v>0</v>
      </c>
      <c r="K83" s="28">
        <f t="shared" si="5"/>
        <v>0</v>
      </c>
    </row>
    <row r="84" spans="1:11">
      <c r="A84" s="27">
        <v>81</v>
      </c>
      <c r="B84" s="28" t="s">
        <v>104</v>
      </c>
      <c r="C84" s="28" t="s">
        <v>94</v>
      </c>
      <c r="D84" s="28">
        <v>11</v>
      </c>
      <c r="E84" s="27">
        <v>240</v>
      </c>
      <c r="F84" s="29">
        <f t="shared" si="3"/>
        <v>40</v>
      </c>
      <c r="G84" s="28">
        <v>14</v>
      </c>
      <c r="H84" s="28">
        <v>103</v>
      </c>
      <c r="I84" s="27">
        <f t="shared" si="4"/>
        <v>-8.3000000000000007</v>
      </c>
      <c r="J84" s="27">
        <v>332</v>
      </c>
      <c r="K84" s="28">
        <f t="shared" si="5"/>
        <v>119.80896440774666</v>
      </c>
    </row>
    <row r="85" spans="1:11">
      <c r="A85" s="27">
        <v>82</v>
      </c>
      <c r="B85" s="28" t="s">
        <v>104</v>
      </c>
      <c r="C85" s="28" t="s">
        <v>95</v>
      </c>
      <c r="D85" s="28">
        <v>14</v>
      </c>
      <c r="E85" s="27">
        <v>264</v>
      </c>
      <c r="F85" s="29">
        <f t="shared" si="3"/>
        <v>44</v>
      </c>
      <c r="G85" s="28">
        <v>15</v>
      </c>
      <c r="H85" s="28">
        <v>87</v>
      </c>
      <c r="I85" s="27">
        <f t="shared" si="4"/>
        <v>-8.3636363636363633</v>
      </c>
      <c r="J85" s="27">
        <v>368</v>
      </c>
      <c r="K85" s="28">
        <f t="shared" si="5"/>
        <v>111.66610285278034</v>
      </c>
    </row>
    <row r="86" spans="1:11">
      <c r="A86" s="27">
        <v>83</v>
      </c>
      <c r="B86" s="28" t="s">
        <v>104</v>
      </c>
      <c r="C86" s="28" t="s">
        <v>96</v>
      </c>
      <c r="D86" s="28">
        <v>14</v>
      </c>
      <c r="E86" s="27">
        <v>0</v>
      </c>
      <c r="F86" s="29">
        <f t="shared" si="3"/>
        <v>0</v>
      </c>
      <c r="G86" s="28">
        <v>0</v>
      </c>
      <c r="H86" s="28">
        <v>0</v>
      </c>
      <c r="I86" s="27" t="e">
        <f t="shared" si="4"/>
        <v>#DIV/0!</v>
      </c>
      <c r="J86" s="27">
        <v>0</v>
      </c>
      <c r="K86" s="28">
        <f t="shared" si="5"/>
        <v>0</v>
      </c>
    </row>
    <row r="87" spans="1:11">
      <c r="A87" s="27">
        <v>84</v>
      </c>
      <c r="B87" s="28" t="s">
        <v>104</v>
      </c>
      <c r="C87" s="28" t="s">
        <v>97</v>
      </c>
      <c r="D87" s="28">
        <v>14</v>
      </c>
      <c r="E87" s="27">
        <v>0</v>
      </c>
      <c r="F87" s="29">
        <f t="shared" si="3"/>
        <v>0</v>
      </c>
      <c r="G87" s="28">
        <v>0</v>
      </c>
      <c r="H87" s="28">
        <v>0</v>
      </c>
      <c r="I87" s="27" t="e">
        <f t="shared" si="4"/>
        <v>#DIV/0!</v>
      </c>
      <c r="J87" s="27">
        <v>0</v>
      </c>
      <c r="K87" s="28">
        <f t="shared" si="5"/>
        <v>0</v>
      </c>
    </row>
    <row r="88" spans="1:11">
      <c r="A88" s="27">
        <v>85</v>
      </c>
      <c r="B88" s="28" t="s">
        <v>104</v>
      </c>
      <c r="C88" s="28" t="s">
        <v>98</v>
      </c>
      <c r="D88" s="28">
        <v>9</v>
      </c>
      <c r="E88" s="27">
        <v>102</v>
      </c>
      <c r="F88" s="29">
        <f t="shared" si="3"/>
        <v>17</v>
      </c>
      <c r="G88" s="28">
        <v>2</v>
      </c>
      <c r="H88" s="28">
        <v>24</v>
      </c>
      <c r="I88" s="27">
        <f t="shared" si="4"/>
        <v>-9.882352941176471</v>
      </c>
      <c r="J88" s="27">
        <v>168</v>
      </c>
      <c r="K88" s="28">
        <f t="shared" si="5"/>
        <v>19.291484003185818</v>
      </c>
    </row>
    <row r="89" spans="1:11">
      <c r="A89" s="27">
        <v>86</v>
      </c>
      <c r="B89" s="28" t="s">
        <v>104</v>
      </c>
      <c r="C89" s="28" t="s">
        <v>99</v>
      </c>
      <c r="D89" s="28">
        <v>7</v>
      </c>
      <c r="E89" s="27">
        <v>165</v>
      </c>
      <c r="F89" s="29">
        <f t="shared" si="3"/>
        <v>27.5</v>
      </c>
      <c r="G89" s="28">
        <v>7</v>
      </c>
      <c r="H89" s="28">
        <v>59</v>
      </c>
      <c r="I89" s="27">
        <f t="shared" si="4"/>
        <v>-8.3636363636363633</v>
      </c>
      <c r="J89" s="27">
        <v>230</v>
      </c>
      <c r="K89" s="28">
        <f t="shared" si="5"/>
        <v>63.140221346910664</v>
      </c>
    </row>
    <row r="90" spans="1:11">
      <c r="A90" s="27">
        <v>87</v>
      </c>
      <c r="B90" s="28" t="s">
        <v>104</v>
      </c>
      <c r="C90" s="28" t="s">
        <v>100</v>
      </c>
      <c r="D90" s="28">
        <v>9</v>
      </c>
      <c r="E90" s="27">
        <v>0</v>
      </c>
      <c r="F90" s="29">
        <f t="shared" si="3"/>
        <v>0</v>
      </c>
      <c r="G90" s="28">
        <v>0</v>
      </c>
      <c r="H90" s="28">
        <v>0</v>
      </c>
      <c r="I90" s="27" t="e">
        <f t="shared" si="4"/>
        <v>#DIV/0!</v>
      </c>
      <c r="J90" s="27">
        <v>0</v>
      </c>
      <c r="K90" s="28">
        <f t="shared" si="5"/>
        <v>0</v>
      </c>
    </row>
    <row r="91" spans="1:11">
      <c r="A91" s="27">
        <v>88</v>
      </c>
      <c r="B91" s="28" t="s">
        <v>104</v>
      </c>
      <c r="C91" s="28" t="s">
        <v>101</v>
      </c>
      <c r="D91" s="28">
        <v>6</v>
      </c>
      <c r="E91" s="27">
        <v>18</v>
      </c>
      <c r="F91" s="29">
        <f t="shared" si="3"/>
        <v>3</v>
      </c>
      <c r="G91" s="28">
        <v>0</v>
      </c>
      <c r="H91" s="28">
        <v>6</v>
      </c>
      <c r="I91" s="27">
        <f t="shared" si="4"/>
        <v>-12</v>
      </c>
      <c r="J91" s="27">
        <v>36</v>
      </c>
      <c r="K91" s="28">
        <f t="shared" si="5"/>
        <v>-1.9500232246021785</v>
      </c>
    </row>
    <row r="92" spans="1:11">
      <c r="A92" s="27">
        <v>89</v>
      </c>
      <c r="B92" s="28" t="s">
        <v>104</v>
      </c>
      <c r="C92" s="28" t="s">
        <v>102</v>
      </c>
      <c r="D92" s="28">
        <v>1</v>
      </c>
      <c r="E92" s="27">
        <v>24</v>
      </c>
      <c r="F92" s="29">
        <f t="shared" si="3"/>
        <v>4</v>
      </c>
      <c r="G92" s="28">
        <v>0</v>
      </c>
      <c r="H92" s="28">
        <v>6</v>
      </c>
      <c r="I92" s="27">
        <f t="shared" si="4"/>
        <v>-11.75</v>
      </c>
      <c r="J92" s="27">
        <v>47</v>
      </c>
      <c r="K92" s="28">
        <f t="shared" si="5"/>
        <v>-1.818531547586395</v>
      </c>
    </row>
    <row r="93" spans="1:11">
      <c r="A93" s="27">
        <v>90</v>
      </c>
      <c r="B93" s="28" t="s">
        <v>104</v>
      </c>
      <c r="C93" s="28" t="s">
        <v>103</v>
      </c>
      <c r="D93" s="28">
        <v>1</v>
      </c>
      <c r="E93" s="27">
        <v>12</v>
      </c>
      <c r="F93" s="29">
        <f t="shared" si="3"/>
        <v>2</v>
      </c>
      <c r="G93" s="28">
        <v>0</v>
      </c>
      <c r="H93" s="28">
        <v>5</v>
      </c>
      <c r="I93" s="27">
        <f t="shared" si="4"/>
        <v>-9.5</v>
      </c>
      <c r="J93" s="27">
        <v>19</v>
      </c>
      <c r="K93" s="28">
        <f t="shared" si="5"/>
        <v>-1.3620359998035823</v>
      </c>
    </row>
    <row r="94" spans="1:11">
      <c r="A94" s="31">
        <v>91</v>
      </c>
      <c r="B94" s="32" t="s">
        <v>124</v>
      </c>
      <c r="C94" s="32" t="s">
        <v>123</v>
      </c>
      <c r="D94" s="32">
        <v>13</v>
      </c>
      <c r="E94" s="31">
        <v>0</v>
      </c>
      <c r="F94" s="33">
        <f t="shared" si="3"/>
        <v>0</v>
      </c>
      <c r="G94" s="32">
        <v>0</v>
      </c>
      <c r="H94" s="32">
        <v>0</v>
      </c>
      <c r="I94" s="31" t="e">
        <f t="shared" si="4"/>
        <v>#DIV/0!</v>
      </c>
      <c r="J94" s="31">
        <v>0</v>
      </c>
      <c r="K94" s="32">
        <f t="shared" si="5"/>
        <v>0</v>
      </c>
    </row>
    <row r="95" spans="1:11">
      <c r="A95" s="31">
        <v>92</v>
      </c>
      <c r="B95" s="32" t="s">
        <v>124</v>
      </c>
      <c r="C95" s="32" t="s">
        <v>105</v>
      </c>
      <c r="D95" s="32">
        <v>15</v>
      </c>
      <c r="E95" s="31">
        <v>241</v>
      </c>
      <c r="F95" s="33">
        <f t="shared" si="3"/>
        <v>40.166666666666664</v>
      </c>
      <c r="G95" s="32">
        <v>11</v>
      </c>
      <c r="H95" s="32">
        <v>90</v>
      </c>
      <c r="I95" s="31">
        <f t="shared" si="4"/>
        <v>-7.7676348547717851</v>
      </c>
      <c r="J95" s="31">
        <v>312</v>
      </c>
      <c r="K95" s="32">
        <f t="shared" si="5"/>
        <v>100.07444132257066</v>
      </c>
    </row>
    <row r="96" spans="1:11">
      <c r="A96" s="31">
        <v>93</v>
      </c>
      <c r="B96" s="32" t="s">
        <v>124</v>
      </c>
      <c r="C96" s="32" t="s">
        <v>106</v>
      </c>
      <c r="D96" s="32">
        <v>13</v>
      </c>
      <c r="E96" s="31">
        <v>222</v>
      </c>
      <c r="F96" s="33">
        <f t="shared" si="3"/>
        <v>37</v>
      </c>
      <c r="G96" s="32">
        <v>8</v>
      </c>
      <c r="H96" s="32">
        <v>77</v>
      </c>
      <c r="I96" s="31">
        <f t="shared" si="4"/>
        <v>-8.1891891891891895</v>
      </c>
      <c r="J96" s="31">
        <v>303</v>
      </c>
      <c r="K96" s="32">
        <f t="shared" si="5"/>
        <v>79.838188348928185</v>
      </c>
    </row>
    <row r="97" spans="1:11">
      <c r="A97" s="31">
        <v>94</v>
      </c>
      <c r="B97" s="32" t="s">
        <v>124</v>
      </c>
      <c r="C97" s="32" t="s">
        <v>107</v>
      </c>
      <c r="D97" s="32">
        <v>15</v>
      </c>
      <c r="E97" s="31">
        <v>302</v>
      </c>
      <c r="F97" s="33">
        <f t="shared" si="3"/>
        <v>50.333333333333336</v>
      </c>
      <c r="G97" s="32">
        <v>11</v>
      </c>
      <c r="H97" s="32">
        <v>97</v>
      </c>
      <c r="I97" s="31">
        <f t="shared" si="4"/>
        <v>-9.6556291390728468</v>
      </c>
      <c r="J97" s="31">
        <v>486</v>
      </c>
      <c r="K97" s="32">
        <f t="shared" si="5"/>
        <v>104.16992600152949</v>
      </c>
    </row>
    <row r="98" spans="1:11">
      <c r="A98" s="31">
        <v>95</v>
      </c>
      <c r="B98" s="32" t="s">
        <v>124</v>
      </c>
      <c r="C98" s="32" t="s">
        <v>108</v>
      </c>
      <c r="D98" s="32">
        <v>10</v>
      </c>
      <c r="E98" s="31">
        <v>233</v>
      </c>
      <c r="F98" s="33">
        <f t="shared" si="3"/>
        <v>38.833333333333336</v>
      </c>
      <c r="G98" s="32">
        <v>15</v>
      </c>
      <c r="H98" s="32">
        <v>98</v>
      </c>
      <c r="I98" s="31">
        <f t="shared" si="4"/>
        <v>-8.3690987124463518</v>
      </c>
      <c r="J98" s="31">
        <v>325</v>
      </c>
      <c r="K98" s="32">
        <f t="shared" si="5"/>
        <v>119.65945483811005</v>
      </c>
    </row>
    <row r="99" spans="1:11">
      <c r="A99" s="31">
        <v>96</v>
      </c>
      <c r="B99" s="32" t="s">
        <v>124</v>
      </c>
      <c r="C99" s="32" t="s">
        <v>109</v>
      </c>
      <c r="D99" s="32">
        <v>15</v>
      </c>
      <c r="E99" s="31">
        <v>0</v>
      </c>
      <c r="F99" s="33">
        <f t="shared" si="3"/>
        <v>0</v>
      </c>
      <c r="G99" s="32">
        <v>0</v>
      </c>
      <c r="H99" s="32">
        <v>0</v>
      </c>
      <c r="I99" s="31" t="e">
        <f t="shared" si="4"/>
        <v>#DIV/0!</v>
      </c>
      <c r="J99" s="31">
        <v>0</v>
      </c>
      <c r="K99" s="32">
        <f t="shared" si="5"/>
        <v>0</v>
      </c>
    </row>
    <row r="100" spans="1:11">
      <c r="A100" s="31">
        <v>97</v>
      </c>
      <c r="B100" s="32" t="s">
        <v>124</v>
      </c>
      <c r="C100" s="32" t="s">
        <v>110</v>
      </c>
      <c r="D100" s="32">
        <v>11</v>
      </c>
      <c r="E100" s="31">
        <v>186</v>
      </c>
      <c r="F100" s="33">
        <f t="shared" si="3"/>
        <v>31</v>
      </c>
      <c r="G100" s="32">
        <v>11</v>
      </c>
      <c r="H100" s="32">
        <v>68</v>
      </c>
      <c r="I100" s="31">
        <f t="shared" si="4"/>
        <v>-7.612903225806452</v>
      </c>
      <c r="J100" s="31">
        <v>236</v>
      </c>
      <c r="K100" s="32">
        <f t="shared" si="5"/>
        <v>84.163375010187636</v>
      </c>
    </row>
    <row r="101" spans="1:11">
      <c r="A101" s="31">
        <v>98</v>
      </c>
      <c r="B101" s="32" t="s">
        <v>124</v>
      </c>
      <c r="C101" s="32" t="s">
        <v>111</v>
      </c>
      <c r="D101" s="32">
        <v>15</v>
      </c>
      <c r="E101" s="31">
        <v>0</v>
      </c>
      <c r="F101" s="33">
        <f t="shared" si="3"/>
        <v>0</v>
      </c>
      <c r="G101" s="32">
        <v>0</v>
      </c>
      <c r="H101" s="32">
        <v>0</v>
      </c>
      <c r="I101" s="31" t="e">
        <f t="shared" si="4"/>
        <v>#DIV/0!</v>
      </c>
      <c r="J101" s="31">
        <v>0</v>
      </c>
      <c r="K101" s="32">
        <f t="shared" si="5"/>
        <v>0</v>
      </c>
    </row>
    <row r="102" spans="1:11">
      <c r="A102" s="31">
        <v>99</v>
      </c>
      <c r="B102" s="32" t="s">
        <v>124</v>
      </c>
      <c r="C102" s="32" t="s">
        <v>112</v>
      </c>
      <c r="D102" s="32">
        <v>12</v>
      </c>
      <c r="E102" s="31">
        <v>0</v>
      </c>
      <c r="F102" s="33">
        <f t="shared" si="3"/>
        <v>0</v>
      </c>
      <c r="G102" s="32">
        <v>0</v>
      </c>
      <c r="H102" s="32">
        <v>0</v>
      </c>
      <c r="I102" s="31" t="e">
        <f t="shared" si="4"/>
        <v>#DIV/0!</v>
      </c>
      <c r="J102" s="31">
        <v>0</v>
      </c>
      <c r="K102" s="32">
        <f t="shared" si="5"/>
        <v>0</v>
      </c>
    </row>
    <row r="103" spans="1:11">
      <c r="A103" s="31">
        <v>100</v>
      </c>
      <c r="B103" s="32" t="s">
        <v>124</v>
      </c>
      <c r="C103" s="32" t="s">
        <v>113</v>
      </c>
      <c r="D103" s="32">
        <v>8</v>
      </c>
      <c r="E103" s="31">
        <v>119</v>
      </c>
      <c r="F103" s="33">
        <f t="shared" si="3"/>
        <v>19.833333333333332</v>
      </c>
      <c r="G103" s="32">
        <v>4</v>
      </c>
      <c r="H103" s="32">
        <v>54</v>
      </c>
      <c r="I103" s="31">
        <f t="shared" si="4"/>
        <v>-9.4789915966386555</v>
      </c>
      <c r="J103" s="31">
        <v>188</v>
      </c>
      <c r="K103" s="32">
        <f t="shared" si="5"/>
        <v>48.354488561462134</v>
      </c>
    </row>
    <row r="104" spans="1:11">
      <c r="A104" s="31">
        <v>101</v>
      </c>
      <c r="B104" s="32" t="s">
        <v>124</v>
      </c>
      <c r="C104" s="32" t="s">
        <v>114</v>
      </c>
      <c r="D104" s="32">
        <v>6</v>
      </c>
      <c r="E104" s="31">
        <v>138</v>
      </c>
      <c r="F104" s="33">
        <f t="shared" si="3"/>
        <v>23</v>
      </c>
      <c r="G104" s="32">
        <v>5</v>
      </c>
      <c r="H104" s="32">
        <v>51</v>
      </c>
      <c r="I104" s="31">
        <f t="shared" si="4"/>
        <v>-5.8695652173913047</v>
      </c>
      <c r="J104" s="31">
        <v>135</v>
      </c>
      <c r="K104" s="32">
        <f t="shared" si="5"/>
        <v>51.593619815549772</v>
      </c>
    </row>
    <row r="105" spans="1:11">
      <c r="A105" s="31">
        <v>102</v>
      </c>
      <c r="B105" s="32" t="s">
        <v>124</v>
      </c>
      <c r="C105" s="32" t="s">
        <v>115</v>
      </c>
      <c r="D105" s="32">
        <v>7</v>
      </c>
      <c r="E105" s="31">
        <v>126</v>
      </c>
      <c r="F105" s="33">
        <f t="shared" si="3"/>
        <v>21</v>
      </c>
      <c r="G105" s="32">
        <v>9</v>
      </c>
      <c r="H105" s="32">
        <v>34</v>
      </c>
      <c r="I105" s="31">
        <f t="shared" si="4"/>
        <v>-10.047619047619047</v>
      </c>
      <c r="J105" s="31">
        <v>211</v>
      </c>
      <c r="K105" s="32">
        <f t="shared" si="5"/>
        <v>51.124227443152854</v>
      </c>
    </row>
    <row r="106" spans="1:11">
      <c r="A106" s="31">
        <v>103</v>
      </c>
      <c r="B106" s="32" t="s">
        <v>124</v>
      </c>
      <c r="C106" s="32" t="s">
        <v>116</v>
      </c>
      <c r="D106" s="32">
        <v>7</v>
      </c>
      <c r="E106" s="31">
        <v>18</v>
      </c>
      <c r="F106" s="33">
        <f t="shared" si="3"/>
        <v>3</v>
      </c>
      <c r="G106" s="32">
        <v>1</v>
      </c>
      <c r="H106" s="32">
        <v>8</v>
      </c>
      <c r="I106" s="31">
        <f t="shared" si="4"/>
        <v>-6.333333333333333</v>
      </c>
      <c r="J106" s="31">
        <v>19</v>
      </c>
      <c r="K106" s="32">
        <f t="shared" si="5"/>
        <v>6.005795657950431</v>
      </c>
    </row>
    <row r="107" spans="1:11">
      <c r="A107" s="31">
        <v>104</v>
      </c>
      <c r="B107" s="32" t="s">
        <v>124</v>
      </c>
      <c r="C107" s="32" t="s">
        <v>117</v>
      </c>
      <c r="D107" s="32">
        <v>4</v>
      </c>
      <c r="E107" s="31">
        <v>0</v>
      </c>
      <c r="F107" s="33">
        <f t="shared" si="3"/>
        <v>0</v>
      </c>
      <c r="G107" s="32">
        <v>0</v>
      </c>
      <c r="H107" s="32">
        <v>0</v>
      </c>
      <c r="I107" s="31" t="e">
        <f t="shared" si="4"/>
        <v>#DIV/0!</v>
      </c>
      <c r="J107" s="31">
        <v>0</v>
      </c>
      <c r="K107" s="32">
        <f t="shared" si="5"/>
        <v>0</v>
      </c>
    </row>
    <row r="108" spans="1:11">
      <c r="A108" s="31">
        <v>105</v>
      </c>
      <c r="B108" s="32" t="s">
        <v>124</v>
      </c>
      <c r="C108" s="32" t="s">
        <v>118</v>
      </c>
      <c r="D108" s="32">
        <v>7</v>
      </c>
      <c r="E108" s="31">
        <v>12</v>
      </c>
      <c r="F108" s="33">
        <f t="shared" si="3"/>
        <v>2</v>
      </c>
      <c r="G108" s="32">
        <v>0</v>
      </c>
      <c r="H108" s="32">
        <v>2</v>
      </c>
      <c r="I108" s="31">
        <f t="shared" si="4"/>
        <v>-16.5</v>
      </c>
      <c r="J108" s="31">
        <v>33</v>
      </c>
      <c r="K108" s="32">
        <f t="shared" si="5"/>
        <v>-7.2245915923232191</v>
      </c>
    </row>
    <row r="109" spans="1:11">
      <c r="A109" s="31">
        <v>106</v>
      </c>
      <c r="B109" s="32" t="s">
        <v>124</v>
      </c>
      <c r="C109" s="32" t="s">
        <v>119</v>
      </c>
      <c r="D109" s="32">
        <v>3</v>
      </c>
      <c r="E109" s="31">
        <v>24</v>
      </c>
      <c r="F109" s="33">
        <f t="shared" si="3"/>
        <v>4</v>
      </c>
      <c r="G109" s="32">
        <v>1</v>
      </c>
      <c r="H109" s="32">
        <v>4</v>
      </c>
      <c r="I109" s="31">
        <f t="shared" si="4"/>
        <v>-10.5</v>
      </c>
      <c r="J109" s="31">
        <v>42</v>
      </c>
      <c r="K109" s="32">
        <f t="shared" si="5"/>
        <v>0.9065495262504335</v>
      </c>
    </row>
    <row r="110" spans="1:11">
      <c r="A110" s="31">
        <v>107</v>
      </c>
      <c r="B110" s="32" t="s">
        <v>124</v>
      </c>
      <c r="C110" s="32" t="s">
        <v>120</v>
      </c>
      <c r="D110" s="32">
        <v>1</v>
      </c>
      <c r="E110" s="31">
        <v>0</v>
      </c>
      <c r="F110" s="33">
        <f t="shared" si="3"/>
        <v>0</v>
      </c>
      <c r="G110" s="32">
        <v>0</v>
      </c>
      <c r="H110" s="32">
        <v>0</v>
      </c>
      <c r="I110" s="31" t="e">
        <f t="shared" si="4"/>
        <v>#DIV/0!</v>
      </c>
      <c r="J110" s="31">
        <v>0</v>
      </c>
      <c r="K110" s="32">
        <f t="shared" si="5"/>
        <v>0</v>
      </c>
    </row>
    <row r="111" spans="1:11">
      <c r="A111" s="31">
        <v>108</v>
      </c>
      <c r="B111" s="32" t="s">
        <v>124</v>
      </c>
      <c r="C111" s="32" t="s">
        <v>121</v>
      </c>
      <c r="D111" s="32">
        <v>2</v>
      </c>
      <c r="E111" s="31">
        <v>18</v>
      </c>
      <c r="F111" s="33">
        <f t="shared" si="3"/>
        <v>3</v>
      </c>
      <c r="G111" s="32">
        <v>0</v>
      </c>
      <c r="H111" s="32">
        <v>2</v>
      </c>
      <c r="I111" s="31">
        <f t="shared" si="4"/>
        <v>-9</v>
      </c>
      <c r="J111" s="31">
        <v>27</v>
      </c>
      <c r="K111" s="32">
        <f t="shared" si="5"/>
        <v>-3.2798412818497233</v>
      </c>
    </row>
    <row r="112" spans="1:11">
      <c r="A112" s="31">
        <v>109</v>
      </c>
      <c r="B112" s="32" t="s">
        <v>124</v>
      </c>
      <c r="C112" s="32" t="s">
        <v>122</v>
      </c>
      <c r="D112" s="32">
        <v>1</v>
      </c>
      <c r="E112" s="31">
        <v>6</v>
      </c>
      <c r="F112" s="33">
        <f t="shared" si="3"/>
        <v>1</v>
      </c>
      <c r="G112" s="32">
        <v>0</v>
      </c>
      <c r="H112" s="32">
        <v>1</v>
      </c>
      <c r="I112" s="31">
        <f t="shared" si="4"/>
        <v>-11</v>
      </c>
      <c r="J112" s="31">
        <v>11</v>
      </c>
      <c r="K112" s="32">
        <f t="shared" si="5"/>
        <v>-5.0587042433352245</v>
      </c>
    </row>
    <row r="113" spans="1:11">
      <c r="A113" s="35">
        <v>110</v>
      </c>
      <c r="B113" s="36" t="s">
        <v>145</v>
      </c>
      <c r="C113" s="36" t="s">
        <v>220</v>
      </c>
      <c r="D113" s="36">
        <v>14</v>
      </c>
      <c r="E113" s="35">
        <v>319</v>
      </c>
      <c r="F113" s="37">
        <f t="shared" si="3"/>
        <v>53.166666666666664</v>
      </c>
      <c r="G113" s="36">
        <v>20</v>
      </c>
      <c r="H113" s="36">
        <v>148</v>
      </c>
      <c r="I113" s="35">
        <f t="shared" si="4"/>
        <v>-7.862068965517242</v>
      </c>
      <c r="J113" s="35">
        <v>418</v>
      </c>
      <c r="K113" s="36">
        <f t="shared" si="5"/>
        <v>173.88002177033616</v>
      </c>
    </row>
    <row r="114" spans="1:11">
      <c r="A114" s="35">
        <v>111</v>
      </c>
      <c r="B114" s="36" t="s">
        <v>145</v>
      </c>
      <c r="C114" s="36" t="s">
        <v>126</v>
      </c>
      <c r="D114" s="36">
        <v>12</v>
      </c>
      <c r="E114" s="35">
        <v>0</v>
      </c>
      <c r="F114" s="37">
        <f t="shared" si="3"/>
        <v>0</v>
      </c>
      <c r="G114" s="36">
        <v>0</v>
      </c>
      <c r="H114" s="36">
        <v>0</v>
      </c>
      <c r="I114" s="35" t="e">
        <f t="shared" si="4"/>
        <v>#DIV/0!</v>
      </c>
      <c r="J114" s="35">
        <v>0</v>
      </c>
      <c r="K114" s="36">
        <f t="shared" si="5"/>
        <v>0</v>
      </c>
    </row>
    <row r="115" spans="1:11">
      <c r="A115" s="35">
        <v>112</v>
      </c>
      <c r="B115" s="36" t="s">
        <v>145</v>
      </c>
      <c r="C115" s="36" t="s">
        <v>127</v>
      </c>
      <c r="D115" s="36">
        <v>14</v>
      </c>
      <c r="E115" s="35">
        <v>0</v>
      </c>
      <c r="F115" s="37">
        <f t="shared" si="3"/>
        <v>0</v>
      </c>
      <c r="G115" s="36">
        <v>0</v>
      </c>
      <c r="H115" s="36">
        <v>0</v>
      </c>
      <c r="I115" s="35" t="e">
        <f t="shared" si="4"/>
        <v>#DIV/0!</v>
      </c>
      <c r="J115" s="35">
        <v>0</v>
      </c>
      <c r="K115" s="36">
        <f t="shared" si="5"/>
        <v>0</v>
      </c>
    </row>
    <row r="116" spans="1:11">
      <c r="A116" s="35">
        <v>113</v>
      </c>
      <c r="B116" s="36" t="s">
        <v>145</v>
      </c>
      <c r="C116" s="36" t="s">
        <v>128</v>
      </c>
      <c r="D116" s="36">
        <v>14</v>
      </c>
      <c r="E116" s="35">
        <v>300</v>
      </c>
      <c r="F116" s="37">
        <f t="shared" si="3"/>
        <v>50</v>
      </c>
      <c r="G116" s="36">
        <v>12</v>
      </c>
      <c r="H116" s="36">
        <v>128</v>
      </c>
      <c r="I116" s="35">
        <f t="shared" si="4"/>
        <v>-7.26</v>
      </c>
      <c r="J116" s="35">
        <v>363</v>
      </c>
      <c r="K116" s="36">
        <f t="shared" si="5"/>
        <v>131.48624485916042</v>
      </c>
    </row>
    <row r="117" spans="1:11">
      <c r="A117" s="35">
        <v>114</v>
      </c>
      <c r="B117" s="36" t="s">
        <v>145</v>
      </c>
      <c r="C117" s="36" t="s">
        <v>129</v>
      </c>
      <c r="D117" s="36">
        <v>11</v>
      </c>
      <c r="E117" s="35">
        <v>246</v>
      </c>
      <c r="F117" s="37">
        <f t="shared" si="3"/>
        <v>41</v>
      </c>
      <c r="G117" s="36">
        <v>11</v>
      </c>
      <c r="H117" s="36">
        <v>90</v>
      </c>
      <c r="I117" s="35">
        <f t="shared" si="4"/>
        <v>-8.9512195121951219</v>
      </c>
      <c r="J117" s="35">
        <v>367</v>
      </c>
      <c r="K117" s="36">
        <f t="shared" si="5"/>
        <v>99.451915196591685</v>
      </c>
    </row>
    <row r="118" spans="1:11">
      <c r="A118" s="35">
        <v>115</v>
      </c>
      <c r="B118" s="36" t="s">
        <v>145</v>
      </c>
      <c r="C118" s="36" t="s">
        <v>130</v>
      </c>
      <c r="D118" s="36">
        <v>8</v>
      </c>
      <c r="E118" s="35">
        <v>0</v>
      </c>
      <c r="F118" s="37">
        <f t="shared" si="3"/>
        <v>0</v>
      </c>
      <c r="G118" s="36">
        <v>0</v>
      </c>
      <c r="H118" s="36">
        <v>0</v>
      </c>
      <c r="I118" s="35" t="e">
        <f t="shared" si="4"/>
        <v>#DIV/0!</v>
      </c>
      <c r="J118" s="35">
        <v>0</v>
      </c>
      <c r="K118" s="36">
        <f t="shared" si="5"/>
        <v>0</v>
      </c>
    </row>
    <row r="119" spans="1:11">
      <c r="A119" s="35">
        <v>116</v>
      </c>
      <c r="B119" s="36" t="s">
        <v>145</v>
      </c>
      <c r="C119" s="36" t="s">
        <v>131</v>
      </c>
      <c r="D119" s="36">
        <v>8</v>
      </c>
      <c r="E119" s="35">
        <v>174</v>
      </c>
      <c r="F119" s="37">
        <f t="shared" si="3"/>
        <v>29</v>
      </c>
      <c r="G119" s="36">
        <v>5</v>
      </c>
      <c r="H119" s="36">
        <v>59</v>
      </c>
      <c r="I119" s="35">
        <f t="shared" si="4"/>
        <v>-9</v>
      </c>
      <c r="J119" s="35">
        <v>261</v>
      </c>
      <c r="K119" s="36">
        <f t="shared" si="5"/>
        <v>55.762551701008633</v>
      </c>
    </row>
    <row r="120" spans="1:11">
      <c r="A120" s="35">
        <v>117</v>
      </c>
      <c r="B120" s="36" t="s">
        <v>145</v>
      </c>
      <c r="C120" s="36" t="s">
        <v>132</v>
      </c>
      <c r="D120" s="36">
        <v>14</v>
      </c>
      <c r="E120" s="35">
        <v>0</v>
      </c>
      <c r="F120" s="37">
        <f t="shared" si="3"/>
        <v>0</v>
      </c>
      <c r="G120" s="36">
        <v>0</v>
      </c>
      <c r="H120" s="36">
        <v>0</v>
      </c>
      <c r="I120" s="35" t="e">
        <f t="shared" si="4"/>
        <v>#DIV/0!</v>
      </c>
      <c r="J120" s="35">
        <v>0</v>
      </c>
      <c r="K120" s="36">
        <f t="shared" si="5"/>
        <v>0</v>
      </c>
    </row>
    <row r="121" spans="1:11">
      <c r="A121" s="35">
        <v>118</v>
      </c>
      <c r="B121" s="36" t="s">
        <v>145</v>
      </c>
      <c r="C121" s="36" t="s">
        <v>133</v>
      </c>
      <c r="D121" s="36">
        <v>9</v>
      </c>
      <c r="E121" s="35">
        <v>90</v>
      </c>
      <c r="F121" s="37">
        <f t="shared" si="3"/>
        <v>15</v>
      </c>
      <c r="G121" s="36">
        <v>2</v>
      </c>
      <c r="H121" s="36">
        <v>26</v>
      </c>
      <c r="I121" s="35">
        <f t="shared" si="4"/>
        <v>-8.6</v>
      </c>
      <c r="J121" s="35">
        <v>129</v>
      </c>
      <c r="K121" s="36">
        <f t="shared" si="5"/>
        <v>21.419818048949956</v>
      </c>
    </row>
    <row r="122" spans="1:11">
      <c r="A122" s="35">
        <v>119</v>
      </c>
      <c r="B122" s="36" t="s">
        <v>145</v>
      </c>
      <c r="C122" s="36" t="s">
        <v>134</v>
      </c>
      <c r="D122" s="36">
        <v>5</v>
      </c>
      <c r="E122" s="35">
        <v>110</v>
      </c>
      <c r="F122" s="37">
        <f t="shared" si="3"/>
        <v>18.333333333333332</v>
      </c>
      <c r="G122" s="36">
        <v>8</v>
      </c>
      <c r="H122" s="36">
        <v>47</v>
      </c>
      <c r="I122" s="35">
        <f t="shared" si="4"/>
        <v>-10.363636363636365</v>
      </c>
      <c r="J122" s="35">
        <v>190</v>
      </c>
      <c r="K122" s="36">
        <f t="shared" si="5"/>
        <v>56.886615165949962</v>
      </c>
    </row>
    <row r="123" spans="1:11">
      <c r="A123" s="35">
        <v>120</v>
      </c>
      <c r="B123" s="36" t="s">
        <v>145</v>
      </c>
      <c r="C123" s="36" t="s">
        <v>135</v>
      </c>
      <c r="D123" s="36">
        <v>5</v>
      </c>
      <c r="E123" s="35">
        <v>79</v>
      </c>
      <c r="F123" s="37">
        <f t="shared" si="3"/>
        <v>13.166666666666666</v>
      </c>
      <c r="G123" s="36">
        <v>3</v>
      </c>
      <c r="H123" s="36">
        <v>27</v>
      </c>
      <c r="I123" s="35">
        <f t="shared" si="4"/>
        <v>-7.3670886075949369</v>
      </c>
      <c r="J123" s="35">
        <v>97</v>
      </c>
      <c r="K123" s="36">
        <f t="shared" si="5"/>
        <v>26.316699720182399</v>
      </c>
    </row>
    <row r="124" spans="1:11">
      <c r="A124" s="35">
        <v>121</v>
      </c>
      <c r="B124" s="36" t="s">
        <v>145</v>
      </c>
      <c r="C124" s="36" t="s">
        <v>136</v>
      </c>
      <c r="D124" s="36">
        <v>6</v>
      </c>
      <c r="E124" s="35">
        <v>0</v>
      </c>
      <c r="F124" s="37">
        <f t="shared" si="3"/>
        <v>0</v>
      </c>
      <c r="G124" s="36">
        <v>0</v>
      </c>
      <c r="H124" s="36">
        <v>0</v>
      </c>
      <c r="I124" s="35" t="e">
        <f t="shared" si="4"/>
        <v>#DIV/0!</v>
      </c>
      <c r="J124" s="35">
        <v>0</v>
      </c>
      <c r="K124" s="36">
        <f t="shared" si="5"/>
        <v>0</v>
      </c>
    </row>
    <row r="125" spans="1:11">
      <c r="A125" s="35">
        <v>122</v>
      </c>
      <c r="B125" s="36" t="s">
        <v>145</v>
      </c>
      <c r="C125" s="36" t="s">
        <v>137</v>
      </c>
      <c r="D125" s="36">
        <v>7</v>
      </c>
      <c r="E125" s="35">
        <v>120</v>
      </c>
      <c r="F125" s="37">
        <f t="shared" si="3"/>
        <v>20</v>
      </c>
      <c r="G125" s="36">
        <v>4</v>
      </c>
      <c r="H125" s="36">
        <v>29</v>
      </c>
      <c r="I125" s="35">
        <f t="shared" si="4"/>
        <v>-9.6</v>
      </c>
      <c r="J125" s="35">
        <v>192</v>
      </c>
      <c r="K125" s="36">
        <f t="shared" si="5"/>
        <v>30.117603535917304</v>
      </c>
    </row>
    <row r="126" spans="1:11">
      <c r="A126" s="35">
        <v>123</v>
      </c>
      <c r="B126" s="36" t="s">
        <v>145</v>
      </c>
      <c r="C126" s="36" t="s">
        <v>138</v>
      </c>
      <c r="D126" s="36">
        <v>6</v>
      </c>
      <c r="E126" s="35">
        <v>0</v>
      </c>
      <c r="F126" s="37">
        <f t="shared" si="3"/>
        <v>0</v>
      </c>
      <c r="G126" s="36">
        <v>0</v>
      </c>
      <c r="H126" s="36">
        <v>0</v>
      </c>
      <c r="I126" s="35" t="e">
        <f t="shared" si="4"/>
        <v>#DIV/0!</v>
      </c>
      <c r="J126" s="35">
        <v>0</v>
      </c>
      <c r="K126" s="36">
        <f t="shared" si="5"/>
        <v>0</v>
      </c>
    </row>
    <row r="127" spans="1:11">
      <c r="A127" s="35">
        <v>124</v>
      </c>
      <c r="B127" s="36" t="s">
        <v>145</v>
      </c>
      <c r="C127" s="36" t="s">
        <v>139</v>
      </c>
      <c r="D127" s="36">
        <v>2</v>
      </c>
      <c r="E127" s="35">
        <v>42</v>
      </c>
      <c r="F127" s="37">
        <f t="shared" si="3"/>
        <v>7</v>
      </c>
      <c r="G127" s="36">
        <v>3</v>
      </c>
      <c r="H127" s="36">
        <v>20</v>
      </c>
      <c r="I127" s="35">
        <f t="shared" si="4"/>
        <v>-7.5714285714285712</v>
      </c>
      <c r="J127" s="35">
        <v>53</v>
      </c>
      <c r="K127" s="36">
        <f t="shared" si="5"/>
        <v>21.12071688456443</v>
      </c>
    </row>
    <row r="128" spans="1:11">
      <c r="A128" s="35">
        <v>125</v>
      </c>
      <c r="B128" s="36" t="s">
        <v>145</v>
      </c>
      <c r="C128" s="36" t="s">
        <v>140</v>
      </c>
      <c r="D128" s="36">
        <v>3</v>
      </c>
      <c r="E128" s="35">
        <v>52</v>
      </c>
      <c r="F128" s="37">
        <f t="shared" si="3"/>
        <v>8.6666666666666661</v>
      </c>
      <c r="G128" s="36">
        <v>3</v>
      </c>
      <c r="H128" s="36">
        <v>16</v>
      </c>
      <c r="I128" s="35">
        <f t="shared" si="4"/>
        <v>-13.26923076923077</v>
      </c>
      <c r="J128" s="35">
        <v>115</v>
      </c>
      <c r="K128" s="36">
        <f t="shared" si="5"/>
        <v>15.216144437954586</v>
      </c>
    </row>
    <row r="129" spans="1:11">
      <c r="A129" s="35">
        <v>126</v>
      </c>
      <c r="B129" s="36" t="s">
        <v>145</v>
      </c>
      <c r="C129" s="36" t="s">
        <v>141</v>
      </c>
      <c r="D129" s="36">
        <v>7</v>
      </c>
      <c r="E129" s="35">
        <v>0</v>
      </c>
      <c r="F129" s="37">
        <f t="shared" si="3"/>
        <v>0</v>
      </c>
      <c r="G129" s="36">
        <v>0</v>
      </c>
      <c r="H129" s="36">
        <v>0</v>
      </c>
      <c r="I129" s="35" t="e">
        <f t="shared" si="4"/>
        <v>#DIV/0!</v>
      </c>
      <c r="J129" s="35">
        <v>0</v>
      </c>
      <c r="K129" s="36">
        <f t="shared" si="5"/>
        <v>0</v>
      </c>
    </row>
    <row r="130" spans="1:11">
      <c r="A130" s="35">
        <v>127</v>
      </c>
      <c r="B130" s="36" t="s">
        <v>145</v>
      </c>
      <c r="C130" s="36" t="s">
        <v>142</v>
      </c>
      <c r="D130" s="36">
        <v>3</v>
      </c>
      <c r="E130" s="35">
        <v>65</v>
      </c>
      <c r="F130" s="37">
        <f t="shared" si="3"/>
        <v>10.833333333333334</v>
      </c>
      <c r="G130" s="36">
        <v>2</v>
      </c>
      <c r="H130" s="36">
        <v>18</v>
      </c>
      <c r="I130" s="35">
        <f t="shared" si="4"/>
        <v>-9.8769230769230756</v>
      </c>
      <c r="J130" s="35">
        <v>107</v>
      </c>
      <c r="K130" s="36">
        <f t="shared" si="5"/>
        <v>14.932762658856991</v>
      </c>
    </row>
    <row r="131" spans="1:11">
      <c r="A131" s="35">
        <v>128</v>
      </c>
      <c r="B131" s="36" t="s">
        <v>145</v>
      </c>
      <c r="C131" s="36" t="s">
        <v>143</v>
      </c>
      <c r="D131" s="36">
        <v>4</v>
      </c>
      <c r="E131" s="35">
        <v>0</v>
      </c>
      <c r="F131" s="37">
        <f t="shared" si="3"/>
        <v>0</v>
      </c>
      <c r="G131" s="36">
        <v>0</v>
      </c>
      <c r="H131" s="36">
        <v>0</v>
      </c>
      <c r="I131" s="35" t="e">
        <f t="shared" si="4"/>
        <v>#DIV/0!</v>
      </c>
      <c r="J131" s="35">
        <v>0</v>
      </c>
      <c r="K131" s="36">
        <f t="shared" si="5"/>
        <v>0</v>
      </c>
    </row>
    <row r="132" spans="1:11">
      <c r="A132" s="35">
        <v>129</v>
      </c>
      <c r="B132" s="36" t="s">
        <v>145</v>
      </c>
      <c r="C132" s="36" t="s">
        <v>144</v>
      </c>
      <c r="D132" s="36">
        <v>2</v>
      </c>
      <c r="E132" s="35">
        <v>24</v>
      </c>
      <c r="F132" s="37">
        <f t="shared" si="3"/>
        <v>4</v>
      </c>
      <c r="G132" s="36">
        <v>1</v>
      </c>
      <c r="H132" s="36">
        <v>9</v>
      </c>
      <c r="I132" s="35">
        <f t="shared" si="4"/>
        <v>-12.25</v>
      </c>
      <c r="J132" s="35">
        <v>49</v>
      </c>
      <c r="K132" s="36">
        <f t="shared" si="5"/>
        <v>3.6207555139361283</v>
      </c>
    </row>
    <row r="133" spans="1:11">
      <c r="A133" s="38">
        <v>130</v>
      </c>
      <c r="B133" s="39" t="s">
        <v>165</v>
      </c>
      <c r="C133" s="39" t="s">
        <v>166</v>
      </c>
      <c r="D133" s="39">
        <v>17</v>
      </c>
      <c r="E133" s="38"/>
      <c r="F133" s="40">
        <f t="shared" ref="F133:F152" si="6">E133/6</f>
        <v>0</v>
      </c>
      <c r="G133" s="39">
        <v>21</v>
      </c>
      <c r="H133" s="39">
        <v>167</v>
      </c>
      <c r="I133" s="38" t="e">
        <f t="shared" ref="I133:I152" si="7">-J133/F133</f>
        <v>#DIV/0!</v>
      </c>
      <c r="J133" s="38"/>
      <c r="K133" s="39">
        <f t="shared" ref="K133:K152" si="8">IF(E133=0,0,SUMPRODUCT($E$2:$J$2,E133:J133))</f>
        <v>0</v>
      </c>
    </row>
    <row r="134" spans="1:11">
      <c r="A134" s="38">
        <v>131</v>
      </c>
      <c r="B134" s="39" t="s">
        <v>165</v>
      </c>
      <c r="C134" s="39" t="s">
        <v>146</v>
      </c>
      <c r="D134" s="39">
        <v>17</v>
      </c>
      <c r="E134" s="38"/>
      <c r="F134" s="40">
        <f t="shared" si="6"/>
        <v>0</v>
      </c>
      <c r="G134" s="39">
        <v>0</v>
      </c>
      <c r="H134" s="39">
        <v>0</v>
      </c>
      <c r="I134" s="38" t="e">
        <f t="shared" si="7"/>
        <v>#DIV/0!</v>
      </c>
      <c r="J134" s="38"/>
      <c r="K134" s="39">
        <f t="shared" si="8"/>
        <v>0</v>
      </c>
    </row>
    <row r="135" spans="1:11">
      <c r="A135" s="38">
        <v>132</v>
      </c>
      <c r="B135" s="39" t="s">
        <v>165</v>
      </c>
      <c r="C135" s="39" t="s">
        <v>147</v>
      </c>
      <c r="D135" s="39">
        <v>17</v>
      </c>
      <c r="E135" s="38"/>
      <c r="F135" s="40">
        <f t="shared" si="6"/>
        <v>0</v>
      </c>
      <c r="G135" s="39">
        <v>14</v>
      </c>
      <c r="H135" s="39">
        <v>98</v>
      </c>
      <c r="I135" s="38" t="e">
        <f t="shared" si="7"/>
        <v>#DIV/0!</v>
      </c>
      <c r="J135" s="38"/>
      <c r="K135" s="39">
        <f t="shared" si="8"/>
        <v>0</v>
      </c>
    </row>
    <row r="136" spans="1:11">
      <c r="A136" s="38">
        <v>133</v>
      </c>
      <c r="B136" s="39" t="s">
        <v>165</v>
      </c>
      <c r="C136" s="39" t="s">
        <v>148</v>
      </c>
      <c r="D136" s="39">
        <v>16</v>
      </c>
      <c r="E136" s="38"/>
      <c r="F136" s="40">
        <f t="shared" si="6"/>
        <v>0</v>
      </c>
      <c r="G136" s="39">
        <v>0</v>
      </c>
      <c r="H136" s="39">
        <v>0</v>
      </c>
      <c r="I136" s="38" t="e">
        <f t="shared" si="7"/>
        <v>#DIV/0!</v>
      </c>
      <c r="J136" s="38"/>
      <c r="K136" s="39">
        <f t="shared" si="8"/>
        <v>0</v>
      </c>
    </row>
    <row r="137" spans="1:11">
      <c r="A137" s="38">
        <v>134</v>
      </c>
      <c r="B137" s="39" t="s">
        <v>165</v>
      </c>
      <c r="C137" s="39" t="s">
        <v>149</v>
      </c>
      <c r="D137" s="39">
        <v>17</v>
      </c>
      <c r="E137" s="38"/>
      <c r="F137" s="40">
        <f t="shared" si="6"/>
        <v>0</v>
      </c>
      <c r="G137" s="39">
        <v>21</v>
      </c>
      <c r="H137" s="39">
        <v>131</v>
      </c>
      <c r="I137" s="38" t="e">
        <f t="shared" si="7"/>
        <v>#DIV/0!</v>
      </c>
      <c r="J137" s="38"/>
      <c r="K137" s="39">
        <f t="shared" si="8"/>
        <v>0</v>
      </c>
    </row>
    <row r="138" spans="1:11">
      <c r="A138" s="38">
        <v>135</v>
      </c>
      <c r="B138" s="39" t="s">
        <v>165</v>
      </c>
      <c r="C138" s="39" t="s">
        <v>150</v>
      </c>
      <c r="D138" s="39">
        <v>12</v>
      </c>
      <c r="E138" s="38"/>
      <c r="F138" s="40">
        <f t="shared" si="6"/>
        <v>0</v>
      </c>
      <c r="G138" s="39">
        <v>9</v>
      </c>
      <c r="H138" s="39">
        <v>124</v>
      </c>
      <c r="I138" s="38" t="e">
        <f t="shared" si="7"/>
        <v>#DIV/0!</v>
      </c>
      <c r="J138" s="38"/>
      <c r="K138" s="39">
        <f t="shared" si="8"/>
        <v>0</v>
      </c>
    </row>
    <row r="139" spans="1:11">
      <c r="A139" s="38">
        <v>136</v>
      </c>
      <c r="B139" s="39" t="s">
        <v>165</v>
      </c>
      <c r="C139" s="39" t="s">
        <v>151</v>
      </c>
      <c r="D139" s="39">
        <v>12</v>
      </c>
      <c r="E139" s="38"/>
      <c r="F139" s="40">
        <f t="shared" si="6"/>
        <v>0</v>
      </c>
      <c r="G139" s="39">
        <v>12</v>
      </c>
      <c r="H139" s="39">
        <v>116</v>
      </c>
      <c r="I139" s="38" t="e">
        <f t="shared" si="7"/>
        <v>#DIV/0!</v>
      </c>
      <c r="J139" s="38"/>
      <c r="K139" s="39">
        <f t="shared" si="8"/>
        <v>0</v>
      </c>
    </row>
    <row r="140" spans="1:11">
      <c r="A140" s="38">
        <v>137</v>
      </c>
      <c r="B140" s="39" t="s">
        <v>165</v>
      </c>
      <c r="C140" s="39" t="s">
        <v>152</v>
      </c>
      <c r="D140" s="39">
        <v>15</v>
      </c>
      <c r="E140" s="38"/>
      <c r="F140" s="40">
        <f t="shared" si="6"/>
        <v>0</v>
      </c>
      <c r="G140" s="39">
        <v>1</v>
      </c>
      <c r="H140" s="39">
        <v>2</v>
      </c>
      <c r="I140" s="38" t="e">
        <f t="shared" si="7"/>
        <v>#DIV/0!</v>
      </c>
      <c r="J140" s="38"/>
      <c r="K140" s="39">
        <f t="shared" si="8"/>
        <v>0</v>
      </c>
    </row>
    <row r="141" spans="1:11">
      <c r="A141" s="38">
        <v>138</v>
      </c>
      <c r="B141" s="39" t="s">
        <v>165</v>
      </c>
      <c r="C141" s="39" t="s">
        <v>153</v>
      </c>
      <c r="D141" s="39">
        <v>15</v>
      </c>
      <c r="E141" s="38"/>
      <c r="F141" s="40">
        <f t="shared" si="6"/>
        <v>0</v>
      </c>
      <c r="G141" s="39">
        <v>0</v>
      </c>
      <c r="H141" s="39">
        <v>0</v>
      </c>
      <c r="I141" s="38" t="e">
        <f t="shared" si="7"/>
        <v>#DIV/0!</v>
      </c>
      <c r="J141" s="38"/>
      <c r="K141" s="39">
        <f t="shared" si="8"/>
        <v>0</v>
      </c>
    </row>
    <row r="142" spans="1:11">
      <c r="A142" s="38">
        <v>139</v>
      </c>
      <c r="B142" s="39" t="s">
        <v>165</v>
      </c>
      <c r="C142" s="39" t="s">
        <v>154</v>
      </c>
      <c r="D142" s="39">
        <v>4</v>
      </c>
      <c r="E142" s="38"/>
      <c r="F142" s="40">
        <f t="shared" si="6"/>
        <v>0</v>
      </c>
      <c r="G142" s="39">
        <v>5</v>
      </c>
      <c r="H142" s="39">
        <v>23</v>
      </c>
      <c r="I142" s="38" t="e">
        <f t="shared" si="7"/>
        <v>#DIV/0!</v>
      </c>
      <c r="J142" s="38"/>
      <c r="K142" s="39">
        <f t="shared" si="8"/>
        <v>0</v>
      </c>
    </row>
    <row r="143" spans="1:11">
      <c r="A143" s="38">
        <v>140</v>
      </c>
      <c r="B143" s="39" t="s">
        <v>165</v>
      </c>
      <c r="C143" s="39" t="s">
        <v>155</v>
      </c>
      <c r="D143" s="39">
        <v>4</v>
      </c>
      <c r="E143" s="38"/>
      <c r="F143" s="40">
        <f t="shared" si="6"/>
        <v>0</v>
      </c>
      <c r="G143" s="39">
        <v>5</v>
      </c>
      <c r="H143" s="39">
        <v>47</v>
      </c>
      <c r="I143" s="38" t="e">
        <f t="shared" si="7"/>
        <v>#DIV/0!</v>
      </c>
      <c r="J143" s="38"/>
      <c r="K143" s="39">
        <f t="shared" si="8"/>
        <v>0</v>
      </c>
    </row>
    <row r="144" spans="1:11">
      <c r="A144" s="38">
        <v>141</v>
      </c>
      <c r="B144" s="39" t="s">
        <v>165</v>
      </c>
      <c r="C144" s="39" t="s">
        <v>156</v>
      </c>
      <c r="D144" s="39">
        <v>11</v>
      </c>
      <c r="E144" s="38"/>
      <c r="F144" s="40">
        <f t="shared" si="6"/>
        <v>0</v>
      </c>
      <c r="G144" s="39">
        <v>0</v>
      </c>
      <c r="H144" s="39">
        <v>0</v>
      </c>
      <c r="I144" s="38" t="e">
        <f t="shared" si="7"/>
        <v>#DIV/0!</v>
      </c>
      <c r="J144" s="38"/>
      <c r="K144" s="39">
        <f t="shared" si="8"/>
        <v>0</v>
      </c>
    </row>
    <row r="145" spans="1:11">
      <c r="A145" s="38">
        <v>142</v>
      </c>
      <c r="B145" s="39" t="s">
        <v>165</v>
      </c>
      <c r="C145" s="39" t="s">
        <v>157</v>
      </c>
      <c r="D145" s="39">
        <v>6</v>
      </c>
      <c r="E145" s="38"/>
      <c r="F145" s="40">
        <f t="shared" si="6"/>
        <v>0</v>
      </c>
      <c r="G145" s="39">
        <v>0</v>
      </c>
      <c r="H145" s="39">
        <v>0</v>
      </c>
      <c r="I145" s="38" t="e">
        <f t="shared" si="7"/>
        <v>#DIV/0!</v>
      </c>
      <c r="J145" s="38"/>
      <c r="K145" s="39">
        <f t="shared" si="8"/>
        <v>0</v>
      </c>
    </row>
    <row r="146" spans="1:11">
      <c r="A146" s="38">
        <v>143</v>
      </c>
      <c r="B146" s="39" t="s">
        <v>165</v>
      </c>
      <c r="C146" s="39" t="s">
        <v>158</v>
      </c>
      <c r="D146" s="39">
        <v>4</v>
      </c>
      <c r="E146" s="38"/>
      <c r="F146" s="40">
        <f t="shared" si="6"/>
        <v>0</v>
      </c>
      <c r="G146" s="39">
        <v>5</v>
      </c>
      <c r="H146" s="39">
        <v>17</v>
      </c>
      <c r="I146" s="38" t="e">
        <f t="shared" si="7"/>
        <v>#DIV/0!</v>
      </c>
      <c r="J146" s="38"/>
      <c r="K146" s="39">
        <f t="shared" si="8"/>
        <v>0</v>
      </c>
    </row>
    <row r="147" spans="1:11">
      <c r="A147" s="38">
        <v>144</v>
      </c>
      <c r="B147" s="39" t="s">
        <v>165</v>
      </c>
      <c r="C147" s="39" t="s">
        <v>159</v>
      </c>
      <c r="D147" s="39">
        <v>6</v>
      </c>
      <c r="E147" s="38"/>
      <c r="F147" s="40">
        <f t="shared" si="6"/>
        <v>0</v>
      </c>
      <c r="G147" s="39">
        <v>0</v>
      </c>
      <c r="H147" s="39">
        <v>0</v>
      </c>
      <c r="I147" s="38" t="e">
        <f t="shared" si="7"/>
        <v>#DIV/0!</v>
      </c>
      <c r="J147" s="38"/>
      <c r="K147" s="39">
        <f t="shared" si="8"/>
        <v>0</v>
      </c>
    </row>
    <row r="148" spans="1:11">
      <c r="A148" s="38">
        <v>145</v>
      </c>
      <c r="B148" s="39" t="s">
        <v>165</v>
      </c>
      <c r="C148" s="39" t="s">
        <v>160</v>
      </c>
      <c r="D148" s="39">
        <v>9</v>
      </c>
      <c r="E148" s="38"/>
      <c r="F148" s="40">
        <f t="shared" si="6"/>
        <v>0</v>
      </c>
      <c r="G148" s="39">
        <v>0</v>
      </c>
      <c r="H148" s="39">
        <v>6</v>
      </c>
      <c r="I148" s="38" t="e">
        <f t="shared" si="7"/>
        <v>#DIV/0!</v>
      </c>
      <c r="J148" s="38"/>
      <c r="K148" s="39">
        <f t="shared" si="8"/>
        <v>0</v>
      </c>
    </row>
    <row r="149" spans="1:11">
      <c r="A149" s="38">
        <v>146</v>
      </c>
      <c r="B149" s="39" t="s">
        <v>165</v>
      </c>
      <c r="C149" s="39" t="s">
        <v>161</v>
      </c>
      <c r="D149" s="39">
        <v>2</v>
      </c>
      <c r="E149" s="38"/>
      <c r="F149" s="40">
        <f t="shared" si="6"/>
        <v>0</v>
      </c>
      <c r="G149" s="39">
        <v>1</v>
      </c>
      <c r="H149" s="39">
        <v>12</v>
      </c>
      <c r="I149" s="38" t="e">
        <f t="shared" si="7"/>
        <v>#DIV/0!</v>
      </c>
      <c r="J149" s="38"/>
      <c r="K149" s="39">
        <f t="shared" si="8"/>
        <v>0</v>
      </c>
    </row>
    <row r="150" spans="1:11">
      <c r="A150" s="38">
        <v>147</v>
      </c>
      <c r="B150" s="39" t="s">
        <v>165</v>
      </c>
      <c r="C150" s="39" t="s">
        <v>162</v>
      </c>
      <c r="D150" s="39">
        <v>1</v>
      </c>
      <c r="E150" s="38"/>
      <c r="F150" s="40">
        <f t="shared" si="6"/>
        <v>0</v>
      </c>
      <c r="G150" s="39">
        <v>0</v>
      </c>
      <c r="H150" s="39">
        <v>11</v>
      </c>
      <c r="I150" s="38" t="e">
        <f t="shared" si="7"/>
        <v>#DIV/0!</v>
      </c>
      <c r="J150" s="38"/>
      <c r="K150" s="39">
        <f t="shared" si="8"/>
        <v>0</v>
      </c>
    </row>
    <row r="151" spans="1:11">
      <c r="A151" s="38">
        <v>148</v>
      </c>
      <c r="B151" s="39" t="s">
        <v>165</v>
      </c>
      <c r="C151" s="39" t="s">
        <v>163</v>
      </c>
      <c r="D151" s="39">
        <v>1</v>
      </c>
      <c r="E151" s="38"/>
      <c r="F151" s="40">
        <f t="shared" si="6"/>
        <v>0</v>
      </c>
      <c r="G151" s="39">
        <v>0</v>
      </c>
      <c r="H151" s="39">
        <v>7</v>
      </c>
      <c r="I151" s="38" t="e">
        <f t="shared" si="7"/>
        <v>#DIV/0!</v>
      </c>
      <c r="J151" s="38"/>
      <c r="K151" s="39">
        <f t="shared" si="8"/>
        <v>0</v>
      </c>
    </row>
    <row r="152" spans="1:11">
      <c r="A152" s="38">
        <v>149</v>
      </c>
      <c r="B152" s="39" t="s">
        <v>165</v>
      </c>
      <c r="C152" s="39" t="s">
        <v>164</v>
      </c>
      <c r="D152" s="39">
        <v>1</v>
      </c>
      <c r="E152" s="38"/>
      <c r="F152" s="40">
        <f t="shared" si="6"/>
        <v>0</v>
      </c>
      <c r="G152" s="39">
        <v>0</v>
      </c>
      <c r="H152" s="39">
        <v>0</v>
      </c>
      <c r="I152" s="38" t="e">
        <f t="shared" si="7"/>
        <v>#DIV/0!</v>
      </c>
      <c r="J152" s="38"/>
      <c r="K152" s="39">
        <f t="shared" si="8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F94A-435F-0949-803B-F19F5B403025}">
  <dimension ref="A1:X30"/>
  <sheetViews>
    <sheetView topLeftCell="A3" workbookViewId="0">
      <selection activeCell="O29" sqref="O29:X30"/>
    </sheetView>
  </sheetViews>
  <sheetFormatPr baseColWidth="10" defaultRowHeight="16"/>
  <sheetData>
    <row r="1" spans="1:9">
      <c r="A1" t="s">
        <v>183</v>
      </c>
    </row>
    <row r="2" spans="1:9" ht="17" thickBot="1"/>
    <row r="3" spans="1:9">
      <c r="A3" s="10" t="s">
        <v>184</v>
      </c>
      <c r="B3" s="10"/>
    </row>
    <row r="4" spans="1:9">
      <c r="A4" s="7" t="s">
        <v>185</v>
      </c>
      <c r="B4" s="7">
        <v>0.96975158214862434</v>
      </c>
    </row>
    <row r="5" spans="1:9">
      <c r="A5" s="7" t="s">
        <v>186</v>
      </c>
      <c r="B5" s="7">
        <v>0.94041813107976002</v>
      </c>
    </row>
    <row r="6" spans="1:9">
      <c r="A6" s="7" t="s">
        <v>187</v>
      </c>
      <c r="B6" s="7">
        <v>0.9349519045733159</v>
      </c>
    </row>
    <row r="7" spans="1:9">
      <c r="A7" s="7" t="s">
        <v>188</v>
      </c>
      <c r="B7" s="7">
        <v>7.4349016247066748</v>
      </c>
    </row>
    <row r="8" spans="1:9" ht="17" thickBot="1">
      <c r="A8" s="8" t="s">
        <v>189</v>
      </c>
      <c r="B8" s="8">
        <v>120</v>
      </c>
    </row>
    <row r="10" spans="1:9" ht="17" thickBot="1">
      <c r="A10" t="s">
        <v>190</v>
      </c>
    </row>
    <row r="11" spans="1:9">
      <c r="A11" s="9"/>
      <c r="B11" s="9" t="s">
        <v>195</v>
      </c>
      <c r="C11" s="9" t="s">
        <v>196</v>
      </c>
      <c r="D11" s="9" t="s">
        <v>197</v>
      </c>
      <c r="E11" s="9" t="s">
        <v>169</v>
      </c>
      <c r="F11" s="9" t="s">
        <v>198</v>
      </c>
    </row>
    <row r="12" spans="1:9">
      <c r="A12" s="7" t="s">
        <v>191</v>
      </c>
      <c r="B12" s="7">
        <v>10</v>
      </c>
      <c r="C12" s="7">
        <v>95100.723923571815</v>
      </c>
      <c r="D12" s="7">
        <v>9510.0723923571823</v>
      </c>
      <c r="E12" s="7">
        <v>172.04155919465066</v>
      </c>
      <c r="F12" s="7">
        <v>6.0526108125923208E-62</v>
      </c>
    </row>
    <row r="13" spans="1:9">
      <c r="A13" s="7" t="s">
        <v>192</v>
      </c>
      <c r="B13" s="7">
        <v>109</v>
      </c>
      <c r="C13" s="7">
        <v>6025.2760764281893</v>
      </c>
      <c r="D13" s="7">
        <v>55.277762169065959</v>
      </c>
      <c r="E13" s="7"/>
      <c r="F13" s="7"/>
    </row>
    <row r="14" spans="1:9" ht="17" thickBot="1">
      <c r="A14" s="8" t="s">
        <v>193</v>
      </c>
      <c r="B14" s="8">
        <v>119</v>
      </c>
      <c r="C14" s="8">
        <v>101126</v>
      </c>
      <c r="D14" s="8"/>
      <c r="E14" s="8"/>
      <c r="F14" s="8"/>
    </row>
    <row r="15" spans="1:9" ht="17" thickBot="1"/>
    <row r="16" spans="1:9">
      <c r="A16" s="9"/>
      <c r="B16" s="9" t="s">
        <v>199</v>
      </c>
      <c r="C16" s="9" t="s">
        <v>188</v>
      </c>
      <c r="D16" s="9" t="s">
        <v>200</v>
      </c>
      <c r="E16" s="9" t="s">
        <v>201</v>
      </c>
      <c r="F16" s="9" t="s">
        <v>202</v>
      </c>
      <c r="G16" s="9" t="s">
        <v>203</v>
      </c>
      <c r="H16" s="9" t="s">
        <v>204</v>
      </c>
      <c r="I16" s="9" t="s">
        <v>205</v>
      </c>
    </row>
    <row r="17" spans="1:24">
      <c r="A17" s="7" t="s">
        <v>194</v>
      </c>
      <c r="B17" s="7">
        <v>0</v>
      </c>
      <c r="C17" s="7">
        <v>0.67871055544727577</v>
      </c>
      <c r="D17" s="7">
        <v>0</v>
      </c>
      <c r="E17" s="7">
        <v>1</v>
      </c>
      <c r="F17" s="7">
        <v>-1.3451822558374931</v>
      </c>
      <c r="G17" s="7">
        <v>1.3451822558374931</v>
      </c>
      <c r="H17" s="7">
        <v>-1.3451822558374931</v>
      </c>
      <c r="I17" s="7">
        <v>1.3451822558374931</v>
      </c>
    </row>
    <row r="18" spans="1:24">
      <c r="A18" s="7" t="s">
        <v>169</v>
      </c>
      <c r="B18" s="7">
        <v>0.76196814434111781</v>
      </c>
      <c r="C18" s="7">
        <v>0.25288627308845235</v>
      </c>
      <c r="D18" s="7">
        <v>3.0130862186995939</v>
      </c>
      <c r="E18" s="7">
        <v>3.2159308249763959E-3</v>
      </c>
      <c r="F18" s="7">
        <v>0.26075577247918247</v>
      </c>
      <c r="G18" s="7">
        <v>1.2631805162030532</v>
      </c>
      <c r="H18" s="7">
        <v>0.26075577247918247</v>
      </c>
      <c r="I18" s="7">
        <v>1.2631805162030532</v>
      </c>
    </row>
    <row r="19" spans="1:24">
      <c r="A19" s="7" t="s">
        <v>170</v>
      </c>
      <c r="B19" s="7">
        <v>1.583515768814399</v>
      </c>
      <c r="C19" s="7">
        <v>0.3777527650038775</v>
      </c>
      <c r="D19" s="7">
        <v>4.1919369373726356</v>
      </c>
      <c r="E19" s="7">
        <v>5.6449996310870469E-5</v>
      </c>
      <c r="F19" s="7">
        <v>0.83482206941864734</v>
      </c>
      <c r="G19" s="7">
        <v>2.3322094682101508</v>
      </c>
      <c r="H19" s="7">
        <v>0.83482206941864734</v>
      </c>
      <c r="I19" s="7">
        <v>2.3322094682101508</v>
      </c>
    </row>
    <row r="20" spans="1:24">
      <c r="A20" s="7" t="s">
        <v>24</v>
      </c>
      <c r="B20" s="7">
        <v>8.5001883682039064E-2</v>
      </c>
      <c r="C20" s="7">
        <v>4.5223412130461063E-2</v>
      </c>
      <c r="D20" s="7">
        <v>1.8795990766204145</v>
      </c>
      <c r="E20" s="7">
        <v>6.2833178514653629E-2</v>
      </c>
      <c r="F20" s="7">
        <v>-4.6294489354893886E-3</v>
      </c>
      <c r="G20" s="7">
        <v>0.17463321629956752</v>
      </c>
      <c r="H20" s="7">
        <v>-4.6294489354893886E-3</v>
      </c>
      <c r="I20" s="7">
        <v>0.17463321629956752</v>
      </c>
    </row>
    <row r="21" spans="1:24">
      <c r="A21" s="7" t="s">
        <v>68</v>
      </c>
      <c r="B21" s="7">
        <v>0.8152642950951039</v>
      </c>
      <c r="C21" s="7">
        <v>0.55429428421706683</v>
      </c>
      <c r="D21" s="7">
        <v>1.4708149052026644</v>
      </c>
      <c r="E21" s="7">
        <v>0.1442221655328694</v>
      </c>
      <c r="F21" s="7">
        <v>-0.28332895596987839</v>
      </c>
      <c r="G21" s="7">
        <v>1.9138575461600862</v>
      </c>
      <c r="H21" s="7">
        <v>-0.28332895596987839</v>
      </c>
      <c r="I21" s="7">
        <v>1.9138575461600862</v>
      </c>
    </row>
    <row r="22" spans="1:24">
      <c r="A22" s="7" t="s">
        <v>69</v>
      </c>
      <c r="B22" s="7">
        <v>7.7436367037714546E-2</v>
      </c>
      <c r="C22" s="7">
        <v>0.15192387821083797</v>
      </c>
      <c r="D22" s="7">
        <v>0.50970504406324701</v>
      </c>
      <c r="E22" s="7">
        <v>0.61128858139538456</v>
      </c>
      <c r="F22" s="7">
        <v>-0.22367182049085155</v>
      </c>
      <c r="G22" s="7">
        <v>0.37854455456628067</v>
      </c>
      <c r="H22" s="7">
        <v>-0.22367182049085155</v>
      </c>
      <c r="I22" s="7">
        <v>0.37854455456628067</v>
      </c>
    </row>
    <row r="23" spans="1:24">
      <c r="A23" s="7" t="s">
        <v>70</v>
      </c>
      <c r="B23" s="7">
        <v>-1.1528254604318473</v>
      </c>
      <c r="C23" s="7">
        <v>0.49709711384335231</v>
      </c>
      <c r="D23" s="7">
        <v>-2.319115175541195</v>
      </c>
      <c r="E23" s="7">
        <v>2.2253099148339547E-2</v>
      </c>
      <c r="F23" s="7">
        <v>-2.1380557793112085</v>
      </c>
      <c r="G23" s="7">
        <v>-0.16759514155248623</v>
      </c>
      <c r="H23" s="7">
        <v>-2.1380557793112085</v>
      </c>
      <c r="I23" s="7">
        <v>-0.16759514155248623</v>
      </c>
    </row>
    <row r="24" spans="1:24">
      <c r="A24" s="7" t="s">
        <v>171</v>
      </c>
      <c r="B24" s="7">
        <v>2.1239759016662738</v>
      </c>
      <c r="C24" s="7">
        <v>1.1286021639134727</v>
      </c>
      <c r="D24" s="7">
        <v>1.8819527106888607</v>
      </c>
      <c r="E24" s="7">
        <v>6.2509711703592152E-2</v>
      </c>
      <c r="F24" s="7">
        <v>-0.11287689605647744</v>
      </c>
      <c r="G24" s="7">
        <v>4.3608286993890246</v>
      </c>
      <c r="H24" s="7">
        <v>-0.11287689605647744</v>
      </c>
      <c r="I24" s="7">
        <v>4.3608286993890246</v>
      </c>
    </row>
    <row r="25" spans="1:24">
      <c r="A25" s="7" t="s">
        <v>207</v>
      </c>
      <c r="B25" s="7">
        <v>0.47906873407054773</v>
      </c>
      <c r="C25" s="7">
        <v>0.17476277515346444</v>
      </c>
      <c r="D25" s="7">
        <v>2.7412515831810467</v>
      </c>
      <c r="E25" s="7">
        <v>7.1548144929210536E-3</v>
      </c>
      <c r="F25" s="7">
        <v>0.1326945953002539</v>
      </c>
      <c r="G25" s="7">
        <v>0.82544287284084161</v>
      </c>
      <c r="H25" s="7">
        <v>0.1326945953002539</v>
      </c>
      <c r="I25" s="7">
        <v>0.82544287284084161</v>
      </c>
    </row>
    <row r="26" spans="1:24">
      <c r="A26" s="7" t="s">
        <v>208</v>
      </c>
      <c r="B26" s="7">
        <v>0.59241630788788591</v>
      </c>
      <c r="C26" s="7">
        <v>0.29454208145452598</v>
      </c>
      <c r="D26" s="7">
        <v>2.011312967445531</v>
      </c>
      <c r="E26" s="7">
        <v>4.6760249900457997E-2</v>
      </c>
      <c r="F26" s="7">
        <v>8.6434780856995408E-3</v>
      </c>
      <c r="G26" s="7">
        <v>1.1761891376900722</v>
      </c>
      <c r="H26" s="7">
        <v>8.6434780856995408E-3</v>
      </c>
      <c r="I26" s="7">
        <v>1.1761891376900722</v>
      </c>
    </row>
    <row r="27" spans="1:24" ht="17" thickBot="1">
      <c r="A27" s="8" t="s">
        <v>209</v>
      </c>
      <c r="B27" s="8">
        <v>0.91353454519195987</v>
      </c>
      <c r="C27" s="8">
        <v>9.159924975242599E-2</v>
      </c>
      <c r="D27" s="8">
        <v>9.9731662394731035</v>
      </c>
      <c r="E27" s="8">
        <v>4.912137597362015E-17</v>
      </c>
      <c r="F27" s="8">
        <v>0.73198781009839875</v>
      </c>
      <c r="G27" s="8">
        <v>1.095081280285521</v>
      </c>
      <c r="H27" s="8">
        <v>0.73198781009839875</v>
      </c>
      <c r="I27" s="8">
        <v>1.095081280285521</v>
      </c>
    </row>
    <row r="29" spans="1:24" ht="17" thickBot="1">
      <c r="O29" s="7" t="s">
        <v>169</v>
      </c>
      <c r="P29" s="7" t="s">
        <v>170</v>
      </c>
      <c r="Q29" s="7" t="s">
        <v>24</v>
      </c>
      <c r="R29" s="7" t="s">
        <v>68</v>
      </c>
      <c r="S29" s="7" t="s">
        <v>69</v>
      </c>
      <c r="T29" s="7" t="s">
        <v>70</v>
      </c>
      <c r="U29" s="7" t="s">
        <v>171</v>
      </c>
      <c r="V29" s="7" t="s">
        <v>207</v>
      </c>
      <c r="W29" s="7" t="s">
        <v>208</v>
      </c>
      <c r="X29" s="8" t="s">
        <v>209</v>
      </c>
    </row>
    <row r="30" spans="1:24" ht="17" thickBot="1">
      <c r="O30" s="7">
        <v>0.76196814434111781</v>
      </c>
      <c r="P30" s="7">
        <v>1.583515768814399</v>
      </c>
      <c r="Q30" s="7">
        <v>8.5001883682039064E-2</v>
      </c>
      <c r="R30" s="7">
        <v>0.8152642950951039</v>
      </c>
      <c r="S30" s="7">
        <v>7.7436367037714546E-2</v>
      </c>
      <c r="T30" s="7">
        <v>-1.1528254604318473</v>
      </c>
      <c r="U30" s="7">
        <v>2.1239759016662738</v>
      </c>
      <c r="V30" s="7">
        <v>0.47906873407054773</v>
      </c>
      <c r="W30" s="7">
        <v>0.59241630788788591</v>
      </c>
      <c r="X30" s="8">
        <v>0.91353454519195987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863D-8AFB-9C46-8852-94A56442CC0B}">
  <dimension ref="A1:T152"/>
  <sheetViews>
    <sheetView workbookViewId="0">
      <selection activeCell="Q23" sqref="Q23"/>
    </sheetView>
  </sheetViews>
  <sheetFormatPr baseColWidth="10" defaultRowHeight="16"/>
  <cols>
    <col min="1" max="1" width="4.1640625" style="1" bestFit="1" customWidth="1"/>
    <col min="2" max="2" width="5.83203125" style="1" bestFit="1" customWidth="1"/>
    <col min="3" max="3" width="19.6640625" style="1" bestFit="1" customWidth="1"/>
    <col min="4" max="4" width="3.1640625" style="1" bestFit="1" customWidth="1"/>
    <col min="5" max="6" width="4.1640625" style="1" bestFit="1" customWidth="1"/>
    <col min="7" max="7" width="4.1640625" style="1" customWidth="1"/>
    <col min="8" max="10" width="12.1640625" style="1" bestFit="1" customWidth="1"/>
    <col min="11" max="11" width="4.1640625" style="1" bestFit="1" customWidth="1"/>
    <col min="12" max="13" width="12.1640625" style="1" bestFit="1" customWidth="1"/>
    <col min="14" max="14" width="11.83203125" style="1" bestFit="1" customWidth="1"/>
    <col min="15" max="18" width="12.1640625" style="1" bestFit="1" customWidth="1"/>
    <col min="19" max="16384" width="10.83203125" style="1"/>
  </cols>
  <sheetData>
    <row r="1" spans="1:20">
      <c r="H1" s="7" t="s">
        <v>169</v>
      </c>
      <c r="I1" s="7" t="s">
        <v>170</v>
      </c>
      <c r="J1" s="7" t="s">
        <v>24</v>
      </c>
      <c r="L1" s="7" t="s">
        <v>68</v>
      </c>
      <c r="M1" s="7" t="s">
        <v>69</v>
      </c>
      <c r="N1" s="7" t="s">
        <v>70</v>
      </c>
      <c r="O1" s="7" t="s">
        <v>171</v>
      </c>
      <c r="P1" s="7" t="s">
        <v>207</v>
      </c>
      <c r="Q1" s="7" t="s">
        <v>209</v>
      </c>
      <c r="R1" s="7" t="s">
        <v>208</v>
      </c>
    </row>
    <row r="2" spans="1:20">
      <c r="H2" s="7">
        <v>0.76196814434111781</v>
      </c>
      <c r="I2" s="7">
        <v>1.583515768814399</v>
      </c>
      <c r="J2" s="7">
        <v>8.5001883682039064E-2</v>
      </c>
      <c r="L2" s="7">
        <v>0.8152642950951039</v>
      </c>
      <c r="M2" s="7">
        <v>7.7436367037714546E-2</v>
      </c>
      <c r="N2" s="7">
        <v>-1.1528254604318473</v>
      </c>
      <c r="O2" s="7">
        <v>2.1239759016662738</v>
      </c>
      <c r="P2" s="7">
        <v>0.47906873407054773</v>
      </c>
      <c r="Q2" s="7">
        <v>0.91353454519195987</v>
      </c>
      <c r="R2" s="7">
        <v>0.59241630788788591</v>
      </c>
    </row>
    <row r="3" spans="1:20">
      <c r="A3" s="1" t="s">
        <v>71</v>
      </c>
      <c r="B3" s="1" t="s">
        <v>22</v>
      </c>
      <c r="C3" s="1" t="s">
        <v>1</v>
      </c>
      <c r="D3" s="1" t="s">
        <v>66</v>
      </c>
      <c r="E3" s="1" t="s">
        <v>67</v>
      </c>
      <c r="F3" s="1" t="s">
        <v>210</v>
      </c>
      <c r="G3" s="1" t="s">
        <v>213</v>
      </c>
      <c r="H3" s="1" t="s">
        <v>169</v>
      </c>
      <c r="I3" s="1" t="s">
        <v>170</v>
      </c>
      <c r="J3" s="1" t="s">
        <v>24</v>
      </c>
      <c r="K3" s="1" t="s">
        <v>178</v>
      </c>
      <c r="L3" s="1" t="s">
        <v>68</v>
      </c>
      <c r="M3" s="1" t="s">
        <v>69</v>
      </c>
      <c r="N3" s="1" t="s">
        <v>70</v>
      </c>
      <c r="O3" s="1" t="s">
        <v>171</v>
      </c>
      <c r="P3" s="1" t="s">
        <v>180</v>
      </c>
      <c r="Q3" s="1" t="s">
        <v>182</v>
      </c>
      <c r="R3" s="1" t="s">
        <v>179</v>
      </c>
      <c r="S3" s="1" t="s">
        <v>212</v>
      </c>
      <c r="T3" s="1" t="s">
        <v>214</v>
      </c>
    </row>
    <row r="4" spans="1:20">
      <c r="A4" s="3">
        <v>1</v>
      </c>
      <c r="B4" s="1" t="s">
        <v>23</v>
      </c>
      <c r="C4" s="2" t="s">
        <v>2</v>
      </c>
      <c r="D4" s="3">
        <v>15</v>
      </c>
      <c r="E4" s="3">
        <v>555</v>
      </c>
      <c r="F4" s="3">
        <v>359</v>
      </c>
      <c r="G4" s="3">
        <v>1</v>
      </c>
      <c r="H4" s="3">
        <v>44</v>
      </c>
      <c r="I4" s="3">
        <v>35</v>
      </c>
      <c r="J4" s="3">
        <f t="shared" ref="J4:J35" si="0">E4-(H4*4) - (I4*6)</f>
        <v>169</v>
      </c>
      <c r="K4" s="3">
        <v>168</v>
      </c>
      <c r="L4" s="3">
        <v>6</v>
      </c>
      <c r="M4" s="3">
        <v>57</v>
      </c>
      <c r="N4" s="3">
        <v>3</v>
      </c>
      <c r="O4" s="3">
        <v>0</v>
      </c>
      <c r="P4" s="1">
        <f>E4/(D4-G4)</f>
        <v>39.642857142857146</v>
      </c>
      <c r="Q4" s="1">
        <f t="shared" ref="Q4:Q35" si="1">100*E4/F4</f>
        <v>154.59610027855155</v>
      </c>
      <c r="R4" s="1">
        <f>K4/L4</f>
        <v>28</v>
      </c>
      <c r="S4" s="1">
        <f>SUMPRODUCT($H$2:$R$2,H4:R4)</f>
        <v>285.97013907584869</v>
      </c>
      <c r="T4" s="1">
        <f>SUMPRODUCT($H$2:$Q$2,H4:Q4)</f>
        <v>269.38248245498789</v>
      </c>
    </row>
    <row r="5" spans="1:20">
      <c r="A5" s="3">
        <v>2</v>
      </c>
      <c r="B5" s="1" t="s">
        <v>23</v>
      </c>
      <c r="C5" s="2" t="s">
        <v>3</v>
      </c>
      <c r="D5" s="3">
        <v>16</v>
      </c>
      <c r="E5" s="3">
        <v>602</v>
      </c>
      <c r="F5" s="3"/>
      <c r="G5" s="3"/>
      <c r="H5" s="3">
        <v>53</v>
      </c>
      <c r="I5" s="3">
        <v>34</v>
      </c>
      <c r="J5" s="3">
        <f t="shared" si="0"/>
        <v>186</v>
      </c>
      <c r="K5" s="3"/>
      <c r="L5" s="3">
        <v>0</v>
      </c>
      <c r="M5" s="3">
        <v>0</v>
      </c>
      <c r="N5" s="3">
        <v>2</v>
      </c>
      <c r="O5" s="3">
        <v>0</v>
      </c>
      <c r="P5" s="1">
        <f t="shared" ref="P5:P62" si="2">E5/(D5-G5)</f>
        <v>37.625</v>
      </c>
      <c r="Q5" s="1" t="e">
        <f t="shared" si="1"/>
        <v>#DIV/0!</v>
      </c>
      <c r="R5" s="1" t="e">
        <f t="shared" ref="R5:R62" si="3">K5/L5</f>
        <v>#DIV/0!</v>
      </c>
      <c r="S5" s="1" t="e">
        <f t="shared" ref="S5:S36" si="4">SUMPRODUCT($H$2:$Q$2,H5:R5)</f>
        <v>#DIV/0!</v>
      </c>
    </row>
    <row r="6" spans="1:20">
      <c r="A6" s="3">
        <v>3</v>
      </c>
      <c r="B6" s="1" t="s">
        <v>23</v>
      </c>
      <c r="C6" s="2" t="s">
        <v>4</v>
      </c>
      <c r="D6" s="3">
        <v>16</v>
      </c>
      <c r="E6" s="3">
        <v>141</v>
      </c>
      <c r="F6" s="3"/>
      <c r="G6" s="3"/>
      <c r="H6" s="3">
        <v>8</v>
      </c>
      <c r="I6" s="3">
        <v>10</v>
      </c>
      <c r="J6" s="3">
        <f t="shared" si="0"/>
        <v>49</v>
      </c>
      <c r="K6" s="3"/>
      <c r="L6" s="3">
        <v>14</v>
      </c>
      <c r="M6" s="3">
        <v>90</v>
      </c>
      <c r="N6" s="3">
        <v>9</v>
      </c>
      <c r="O6" s="3">
        <v>0</v>
      </c>
      <c r="P6" s="1">
        <f t="shared" si="2"/>
        <v>8.8125</v>
      </c>
      <c r="Q6" s="1" t="e">
        <f t="shared" si="1"/>
        <v>#DIV/0!</v>
      </c>
      <c r="R6" s="1">
        <f t="shared" si="3"/>
        <v>0</v>
      </c>
      <c r="S6" s="1" t="e">
        <f t="shared" si="4"/>
        <v>#DIV/0!</v>
      </c>
    </row>
    <row r="7" spans="1:20">
      <c r="A7" s="3">
        <v>4</v>
      </c>
      <c r="B7" s="1" t="s">
        <v>23</v>
      </c>
      <c r="C7" s="2" t="s">
        <v>5</v>
      </c>
      <c r="D7" s="3">
        <v>16</v>
      </c>
      <c r="E7" s="3">
        <v>455</v>
      </c>
      <c r="F7" s="3"/>
      <c r="G7" s="3"/>
      <c r="H7" s="3">
        <v>24</v>
      </c>
      <c r="I7" s="3">
        <v>30</v>
      </c>
      <c r="J7" s="3">
        <f t="shared" si="0"/>
        <v>179</v>
      </c>
      <c r="K7" s="3"/>
      <c r="L7" s="3">
        <v>0</v>
      </c>
      <c r="M7" s="3">
        <v>0</v>
      </c>
      <c r="N7" s="3">
        <v>11</v>
      </c>
      <c r="O7" s="3">
        <v>3</v>
      </c>
      <c r="P7" s="1">
        <f t="shared" si="2"/>
        <v>28.4375</v>
      </c>
      <c r="Q7" s="1" t="e">
        <f t="shared" si="1"/>
        <v>#DIV/0!</v>
      </c>
      <c r="R7" s="1" t="e">
        <f t="shared" si="3"/>
        <v>#DIV/0!</v>
      </c>
      <c r="S7" s="1" t="e">
        <f t="shared" si="4"/>
        <v>#DIV/0!</v>
      </c>
    </row>
    <row r="8" spans="1:20">
      <c r="A8" s="3">
        <v>5</v>
      </c>
      <c r="B8" s="1" t="s">
        <v>23</v>
      </c>
      <c r="C8" s="2" t="s">
        <v>6</v>
      </c>
      <c r="D8" s="3">
        <v>13</v>
      </c>
      <c r="E8" s="3">
        <v>15</v>
      </c>
      <c r="F8" s="3"/>
      <c r="G8" s="3"/>
      <c r="H8" s="3">
        <v>3</v>
      </c>
      <c r="I8" s="3">
        <v>0</v>
      </c>
      <c r="J8" s="3">
        <f t="shared" si="0"/>
        <v>3</v>
      </c>
      <c r="K8" s="3"/>
      <c r="L8" s="3">
        <v>16</v>
      </c>
      <c r="M8" s="3">
        <v>113</v>
      </c>
      <c r="N8" s="3">
        <v>4</v>
      </c>
      <c r="O8" s="3">
        <v>0</v>
      </c>
      <c r="P8" s="1">
        <f t="shared" si="2"/>
        <v>1.1538461538461537</v>
      </c>
      <c r="Q8" s="1" t="e">
        <f t="shared" si="1"/>
        <v>#DIV/0!</v>
      </c>
      <c r="R8" s="1">
        <f t="shared" si="3"/>
        <v>0</v>
      </c>
      <c r="S8" s="1" t="e">
        <f t="shared" si="4"/>
        <v>#DIV/0!</v>
      </c>
    </row>
    <row r="9" spans="1:20">
      <c r="A9" s="3">
        <v>6</v>
      </c>
      <c r="B9" s="1" t="s">
        <v>23</v>
      </c>
      <c r="C9" s="2" t="s">
        <v>7</v>
      </c>
      <c r="D9" s="3">
        <v>15</v>
      </c>
      <c r="E9" s="3">
        <v>445</v>
      </c>
      <c r="F9" s="3"/>
      <c r="G9" s="3"/>
      <c r="H9" s="3">
        <v>46</v>
      </c>
      <c r="I9" s="3">
        <v>12</v>
      </c>
      <c r="J9" s="3">
        <f t="shared" si="0"/>
        <v>189</v>
      </c>
      <c r="K9" s="3"/>
      <c r="L9" s="3">
        <v>0</v>
      </c>
      <c r="M9" s="3">
        <v>0</v>
      </c>
      <c r="N9" s="3">
        <v>9</v>
      </c>
      <c r="O9" s="3">
        <v>0</v>
      </c>
      <c r="P9" s="1">
        <f t="shared" si="2"/>
        <v>29.666666666666668</v>
      </c>
      <c r="Q9" s="1" t="e">
        <f t="shared" si="1"/>
        <v>#DIV/0!</v>
      </c>
      <c r="R9" s="1" t="e">
        <f t="shared" si="3"/>
        <v>#DIV/0!</v>
      </c>
      <c r="S9" s="1" t="e">
        <f t="shared" si="4"/>
        <v>#DIV/0!</v>
      </c>
    </row>
    <row r="10" spans="1:20">
      <c r="A10" s="3">
        <v>7</v>
      </c>
      <c r="B10" s="1" t="s">
        <v>23</v>
      </c>
      <c r="C10" s="2" t="s">
        <v>8</v>
      </c>
      <c r="D10" s="3">
        <v>12</v>
      </c>
      <c r="E10" s="3">
        <v>50</v>
      </c>
      <c r="F10" s="3"/>
      <c r="G10" s="3"/>
      <c r="H10" s="3">
        <v>1</v>
      </c>
      <c r="I10" s="3">
        <v>4</v>
      </c>
      <c r="J10" s="3">
        <f t="shared" si="0"/>
        <v>22</v>
      </c>
      <c r="K10" s="3"/>
      <c r="L10" s="3">
        <v>10</v>
      </c>
      <c r="M10" s="3">
        <v>117</v>
      </c>
      <c r="N10" s="3">
        <v>1</v>
      </c>
      <c r="O10" s="3">
        <v>0</v>
      </c>
      <c r="P10" s="1">
        <f t="shared" si="2"/>
        <v>4.166666666666667</v>
      </c>
      <c r="Q10" s="1" t="e">
        <f t="shared" si="1"/>
        <v>#DIV/0!</v>
      </c>
      <c r="R10" s="1">
        <f t="shared" si="3"/>
        <v>0</v>
      </c>
      <c r="S10" s="1" t="e">
        <f t="shared" si="4"/>
        <v>#DIV/0!</v>
      </c>
    </row>
    <row r="11" spans="1:20">
      <c r="A11" s="3">
        <v>8</v>
      </c>
      <c r="B11" s="1" t="s">
        <v>23</v>
      </c>
      <c r="C11" s="2" t="s">
        <v>9</v>
      </c>
      <c r="D11" s="3">
        <v>16</v>
      </c>
      <c r="E11" s="3">
        <v>89</v>
      </c>
      <c r="F11" s="3"/>
      <c r="G11" s="3"/>
      <c r="H11" s="3">
        <v>3</v>
      </c>
      <c r="I11" s="3">
        <v>4</v>
      </c>
      <c r="J11" s="3">
        <f t="shared" si="0"/>
        <v>53</v>
      </c>
      <c r="K11" s="3"/>
      <c r="L11" s="3">
        <v>11</v>
      </c>
      <c r="M11" s="3">
        <v>82</v>
      </c>
      <c r="N11" s="3">
        <v>11</v>
      </c>
      <c r="O11" s="3">
        <v>0</v>
      </c>
      <c r="P11" s="1">
        <f t="shared" si="2"/>
        <v>5.5625</v>
      </c>
      <c r="Q11" s="1" t="e">
        <f t="shared" si="1"/>
        <v>#DIV/0!</v>
      </c>
      <c r="R11" s="1">
        <f t="shared" si="3"/>
        <v>0</v>
      </c>
      <c r="S11" s="1" t="e">
        <f t="shared" si="4"/>
        <v>#DIV/0!</v>
      </c>
    </row>
    <row r="12" spans="1:20">
      <c r="A12" s="3">
        <v>9</v>
      </c>
      <c r="B12" s="1" t="s">
        <v>23</v>
      </c>
      <c r="C12" s="2" t="s">
        <v>10</v>
      </c>
      <c r="D12" s="3">
        <v>7</v>
      </c>
      <c r="E12" s="3">
        <v>0</v>
      </c>
      <c r="F12" s="3"/>
      <c r="G12" s="3"/>
      <c r="H12" s="3">
        <v>0</v>
      </c>
      <c r="I12" s="3">
        <v>0</v>
      </c>
      <c r="J12" s="3">
        <f t="shared" si="0"/>
        <v>0</v>
      </c>
      <c r="K12" s="3"/>
      <c r="L12" s="3">
        <v>11</v>
      </c>
      <c r="M12" s="3">
        <v>79</v>
      </c>
      <c r="N12" s="3">
        <v>1</v>
      </c>
      <c r="O12" s="3">
        <v>0</v>
      </c>
      <c r="P12" s="1">
        <f t="shared" si="2"/>
        <v>0</v>
      </c>
      <c r="Q12" s="1" t="e">
        <f t="shared" si="1"/>
        <v>#DIV/0!</v>
      </c>
      <c r="R12" s="1">
        <f t="shared" si="3"/>
        <v>0</v>
      </c>
      <c r="S12" s="1" t="e">
        <f t="shared" si="4"/>
        <v>#DIV/0!</v>
      </c>
    </row>
    <row r="13" spans="1:20">
      <c r="A13" s="3">
        <v>10</v>
      </c>
      <c r="B13" s="1" t="s">
        <v>23</v>
      </c>
      <c r="C13" s="2" t="s">
        <v>11</v>
      </c>
      <c r="D13" s="3">
        <v>13</v>
      </c>
      <c r="E13" s="3">
        <v>29</v>
      </c>
      <c r="F13" s="3"/>
      <c r="G13" s="3"/>
      <c r="H13" s="3">
        <v>3</v>
      </c>
      <c r="I13" s="3">
        <v>1</v>
      </c>
      <c r="J13" s="3">
        <f t="shared" si="0"/>
        <v>11</v>
      </c>
      <c r="K13" s="3"/>
      <c r="L13" s="3">
        <v>7</v>
      </c>
      <c r="M13" s="3">
        <v>68</v>
      </c>
      <c r="N13" s="3">
        <v>4</v>
      </c>
      <c r="O13" s="3">
        <v>0</v>
      </c>
      <c r="P13" s="1">
        <f t="shared" si="2"/>
        <v>2.2307692307692308</v>
      </c>
      <c r="Q13" s="1" t="e">
        <f t="shared" si="1"/>
        <v>#DIV/0!</v>
      </c>
      <c r="R13" s="1">
        <f t="shared" si="3"/>
        <v>0</v>
      </c>
      <c r="S13" s="1" t="e">
        <f t="shared" si="4"/>
        <v>#DIV/0!</v>
      </c>
    </row>
    <row r="14" spans="1:20">
      <c r="A14" s="3">
        <v>11</v>
      </c>
      <c r="B14" s="1" t="s">
        <v>23</v>
      </c>
      <c r="C14" s="2" t="s">
        <v>12</v>
      </c>
      <c r="D14" s="3">
        <v>6</v>
      </c>
      <c r="E14" s="3">
        <v>162</v>
      </c>
      <c r="F14" s="3"/>
      <c r="G14" s="3"/>
      <c r="H14" s="3">
        <v>17</v>
      </c>
      <c r="I14" s="3">
        <v>6</v>
      </c>
      <c r="J14" s="3">
        <f t="shared" si="0"/>
        <v>58</v>
      </c>
      <c r="K14" s="3"/>
      <c r="L14" s="3">
        <v>0</v>
      </c>
      <c r="M14" s="3">
        <v>0</v>
      </c>
      <c r="N14" s="3">
        <v>1</v>
      </c>
      <c r="O14" s="3">
        <v>0</v>
      </c>
      <c r="P14" s="1">
        <f t="shared" si="2"/>
        <v>27</v>
      </c>
      <c r="Q14" s="1" t="e">
        <f t="shared" si="1"/>
        <v>#DIV/0!</v>
      </c>
      <c r="R14" s="1" t="e">
        <f t="shared" si="3"/>
        <v>#DIV/0!</v>
      </c>
      <c r="S14" s="1" t="e">
        <f t="shared" si="4"/>
        <v>#DIV/0!</v>
      </c>
    </row>
    <row r="15" spans="1:20">
      <c r="A15" s="3">
        <v>12</v>
      </c>
      <c r="B15" s="1" t="s">
        <v>23</v>
      </c>
      <c r="C15" s="2" t="s">
        <v>13</v>
      </c>
      <c r="D15" s="3">
        <v>6</v>
      </c>
      <c r="E15" s="3">
        <v>2</v>
      </c>
      <c r="F15" s="3"/>
      <c r="G15" s="3"/>
      <c r="H15" s="3">
        <v>0</v>
      </c>
      <c r="I15" s="3">
        <v>0</v>
      </c>
      <c r="J15" s="3">
        <f t="shared" si="0"/>
        <v>2</v>
      </c>
      <c r="K15" s="3"/>
      <c r="L15" s="3">
        <v>6</v>
      </c>
      <c r="M15" s="3">
        <v>40</v>
      </c>
      <c r="N15" s="3">
        <v>2</v>
      </c>
      <c r="O15" s="3">
        <v>0</v>
      </c>
      <c r="P15" s="1">
        <f t="shared" si="2"/>
        <v>0.33333333333333331</v>
      </c>
      <c r="Q15" s="1" t="e">
        <f t="shared" si="1"/>
        <v>#DIV/0!</v>
      </c>
      <c r="R15" s="1">
        <f t="shared" si="3"/>
        <v>0</v>
      </c>
      <c r="S15" s="1" t="e">
        <f t="shared" si="4"/>
        <v>#DIV/0!</v>
      </c>
    </row>
    <row r="16" spans="1:20">
      <c r="A16" s="3">
        <v>13</v>
      </c>
      <c r="B16" s="1" t="s">
        <v>23</v>
      </c>
      <c r="C16" s="2" t="s">
        <v>14</v>
      </c>
      <c r="D16" s="3">
        <v>10</v>
      </c>
      <c r="E16" s="3">
        <v>108</v>
      </c>
      <c r="F16" s="3"/>
      <c r="G16" s="3"/>
      <c r="H16" s="3">
        <v>8</v>
      </c>
      <c r="I16" s="3">
        <v>5</v>
      </c>
      <c r="J16" s="3">
        <f t="shared" si="0"/>
        <v>46</v>
      </c>
      <c r="K16" s="3"/>
      <c r="L16" s="3">
        <v>0</v>
      </c>
      <c r="M16" s="3">
        <v>0</v>
      </c>
      <c r="N16" s="3">
        <v>5</v>
      </c>
      <c r="O16" s="3">
        <v>0</v>
      </c>
      <c r="P16" s="1">
        <f t="shared" si="2"/>
        <v>10.8</v>
      </c>
      <c r="Q16" s="1" t="e">
        <f t="shared" si="1"/>
        <v>#DIV/0!</v>
      </c>
      <c r="R16" s="1" t="e">
        <f t="shared" si="3"/>
        <v>#DIV/0!</v>
      </c>
      <c r="S16" s="1" t="e">
        <f t="shared" si="4"/>
        <v>#DIV/0!</v>
      </c>
    </row>
    <row r="17" spans="1:19">
      <c r="A17" s="3">
        <v>14</v>
      </c>
      <c r="B17" s="1" t="s">
        <v>23</v>
      </c>
      <c r="C17" s="2" t="s">
        <v>15</v>
      </c>
      <c r="D17" s="3">
        <v>6</v>
      </c>
      <c r="E17" s="3">
        <v>0</v>
      </c>
      <c r="F17" s="3"/>
      <c r="G17" s="3"/>
      <c r="H17" s="3">
        <v>0</v>
      </c>
      <c r="I17" s="3">
        <v>0</v>
      </c>
      <c r="J17" s="3">
        <f t="shared" si="0"/>
        <v>0</v>
      </c>
      <c r="K17" s="3"/>
      <c r="L17" s="3">
        <v>4</v>
      </c>
      <c r="M17" s="3">
        <v>16</v>
      </c>
      <c r="N17" s="3">
        <v>3</v>
      </c>
      <c r="O17" s="3">
        <v>0</v>
      </c>
      <c r="P17" s="1">
        <f t="shared" si="2"/>
        <v>0</v>
      </c>
      <c r="Q17" s="1" t="e">
        <f t="shared" si="1"/>
        <v>#DIV/0!</v>
      </c>
      <c r="R17" s="1">
        <f t="shared" si="3"/>
        <v>0</v>
      </c>
      <c r="S17" s="1" t="e">
        <f t="shared" si="4"/>
        <v>#DIV/0!</v>
      </c>
    </row>
    <row r="18" spans="1:19">
      <c r="A18" s="3">
        <v>15</v>
      </c>
      <c r="B18" s="1" t="s">
        <v>23</v>
      </c>
      <c r="C18" s="2" t="s">
        <v>16</v>
      </c>
      <c r="D18" s="3">
        <v>3</v>
      </c>
      <c r="E18" s="3">
        <v>0</v>
      </c>
      <c r="F18" s="3"/>
      <c r="G18" s="3"/>
      <c r="H18" s="3">
        <v>0</v>
      </c>
      <c r="I18" s="3">
        <v>0</v>
      </c>
      <c r="J18" s="3">
        <f t="shared" si="0"/>
        <v>0</v>
      </c>
      <c r="K18" s="3"/>
      <c r="L18" s="3">
        <v>2</v>
      </c>
      <c r="M18" s="3">
        <v>20</v>
      </c>
      <c r="N18" s="3">
        <v>2</v>
      </c>
      <c r="O18" s="3">
        <v>0</v>
      </c>
      <c r="P18" s="1">
        <f t="shared" si="2"/>
        <v>0</v>
      </c>
      <c r="Q18" s="1" t="e">
        <f t="shared" si="1"/>
        <v>#DIV/0!</v>
      </c>
      <c r="R18" s="1">
        <f t="shared" si="3"/>
        <v>0</v>
      </c>
      <c r="S18" s="1" t="e">
        <f t="shared" si="4"/>
        <v>#DIV/0!</v>
      </c>
    </row>
    <row r="19" spans="1:19">
      <c r="A19" s="3">
        <v>16</v>
      </c>
      <c r="B19" s="1" t="s">
        <v>23</v>
      </c>
      <c r="C19" s="2" t="s">
        <v>17</v>
      </c>
      <c r="D19" s="3">
        <v>2</v>
      </c>
      <c r="E19" s="3">
        <v>0</v>
      </c>
      <c r="F19" s="3"/>
      <c r="G19" s="3"/>
      <c r="H19" s="3">
        <v>0</v>
      </c>
      <c r="I19" s="3">
        <v>0</v>
      </c>
      <c r="J19" s="3">
        <f t="shared" si="0"/>
        <v>0</v>
      </c>
      <c r="K19" s="3"/>
      <c r="L19" s="3">
        <v>3</v>
      </c>
      <c r="M19" s="3">
        <v>16</v>
      </c>
      <c r="N19" s="3">
        <v>0</v>
      </c>
      <c r="O19" s="3">
        <v>0</v>
      </c>
      <c r="P19" s="1">
        <f t="shared" si="2"/>
        <v>0</v>
      </c>
      <c r="Q19" s="1" t="e">
        <f t="shared" si="1"/>
        <v>#DIV/0!</v>
      </c>
      <c r="R19" s="1">
        <f t="shared" si="3"/>
        <v>0</v>
      </c>
      <c r="S19" s="1" t="e">
        <f t="shared" si="4"/>
        <v>#DIV/0!</v>
      </c>
    </row>
    <row r="20" spans="1:19">
      <c r="A20" s="3">
        <v>17</v>
      </c>
      <c r="B20" s="1" t="s">
        <v>23</v>
      </c>
      <c r="C20" s="2" t="s">
        <v>18</v>
      </c>
      <c r="D20" s="3">
        <v>1</v>
      </c>
      <c r="E20" s="3">
        <v>24</v>
      </c>
      <c r="F20" s="3"/>
      <c r="G20" s="3"/>
      <c r="H20" s="3">
        <v>1</v>
      </c>
      <c r="I20" s="3">
        <v>2</v>
      </c>
      <c r="J20" s="3">
        <f t="shared" si="0"/>
        <v>8</v>
      </c>
      <c r="K20" s="3"/>
      <c r="L20" s="3">
        <v>0</v>
      </c>
      <c r="M20" s="3">
        <v>0</v>
      </c>
      <c r="N20" s="3">
        <v>0</v>
      </c>
      <c r="O20" s="3">
        <v>0</v>
      </c>
      <c r="P20" s="1">
        <f t="shared" si="2"/>
        <v>24</v>
      </c>
      <c r="Q20" s="1" t="e">
        <f t="shared" si="1"/>
        <v>#DIV/0!</v>
      </c>
      <c r="R20" s="1" t="e">
        <f t="shared" si="3"/>
        <v>#DIV/0!</v>
      </c>
      <c r="S20" s="1" t="e">
        <f t="shared" si="4"/>
        <v>#DIV/0!</v>
      </c>
    </row>
    <row r="21" spans="1:19">
      <c r="A21" s="3">
        <v>18</v>
      </c>
      <c r="B21" s="1" t="s">
        <v>23</v>
      </c>
      <c r="C21" s="2" t="s">
        <v>19</v>
      </c>
      <c r="D21" s="3">
        <v>1</v>
      </c>
      <c r="E21" s="3">
        <v>1</v>
      </c>
      <c r="F21" s="3"/>
      <c r="G21" s="3"/>
      <c r="H21" s="3">
        <v>0</v>
      </c>
      <c r="I21" s="3">
        <v>0</v>
      </c>
      <c r="J21" s="3">
        <f t="shared" si="0"/>
        <v>1</v>
      </c>
      <c r="K21" s="3"/>
      <c r="L21" s="3">
        <v>0</v>
      </c>
      <c r="M21" s="3">
        <v>6</v>
      </c>
      <c r="N21" s="3">
        <v>1</v>
      </c>
      <c r="O21" s="3">
        <v>0</v>
      </c>
      <c r="P21" s="1">
        <f t="shared" si="2"/>
        <v>1</v>
      </c>
      <c r="Q21" s="1" t="e">
        <f t="shared" si="1"/>
        <v>#DIV/0!</v>
      </c>
      <c r="R21" s="1" t="e">
        <f t="shared" si="3"/>
        <v>#DIV/0!</v>
      </c>
      <c r="S21" s="1" t="e">
        <f t="shared" si="4"/>
        <v>#DIV/0!</v>
      </c>
    </row>
    <row r="22" spans="1:19">
      <c r="A22" s="3">
        <v>19</v>
      </c>
      <c r="B22" s="1" t="s">
        <v>23</v>
      </c>
      <c r="C22" s="2" t="s">
        <v>20</v>
      </c>
      <c r="D22" s="3">
        <v>1</v>
      </c>
      <c r="E22" s="3">
        <v>8</v>
      </c>
      <c r="F22" s="3"/>
      <c r="G22" s="3"/>
      <c r="H22" s="3">
        <v>0</v>
      </c>
      <c r="I22" s="3">
        <v>1</v>
      </c>
      <c r="J22" s="3">
        <f t="shared" si="0"/>
        <v>2</v>
      </c>
      <c r="K22" s="3"/>
      <c r="L22" s="3">
        <v>0</v>
      </c>
      <c r="M22" s="3">
        <v>0</v>
      </c>
      <c r="N22" s="3">
        <v>0</v>
      </c>
      <c r="O22" s="3">
        <v>0</v>
      </c>
      <c r="P22" s="1">
        <f t="shared" si="2"/>
        <v>8</v>
      </c>
      <c r="Q22" s="1" t="e">
        <f t="shared" si="1"/>
        <v>#DIV/0!</v>
      </c>
      <c r="R22" s="1" t="e">
        <f t="shared" si="3"/>
        <v>#DIV/0!</v>
      </c>
      <c r="S22" s="1" t="e">
        <f t="shared" si="4"/>
        <v>#DIV/0!</v>
      </c>
    </row>
    <row r="23" spans="1:19">
      <c r="A23" s="3">
        <v>20</v>
      </c>
      <c r="B23" s="1" t="s">
        <v>23</v>
      </c>
      <c r="C23" s="2" t="s">
        <v>21</v>
      </c>
      <c r="D23" s="3">
        <v>1</v>
      </c>
      <c r="E23" s="3">
        <v>12</v>
      </c>
      <c r="F23" s="3"/>
      <c r="G23" s="3"/>
      <c r="H23" s="3">
        <v>0</v>
      </c>
      <c r="I23" s="3">
        <v>1</v>
      </c>
      <c r="J23" s="3">
        <f t="shared" si="0"/>
        <v>6</v>
      </c>
      <c r="K23" s="3"/>
      <c r="L23" s="3">
        <v>0</v>
      </c>
      <c r="M23" s="3">
        <v>0</v>
      </c>
      <c r="N23" s="3">
        <v>0</v>
      </c>
      <c r="O23" s="3">
        <v>0</v>
      </c>
      <c r="P23" s="1">
        <f t="shared" si="2"/>
        <v>12</v>
      </c>
      <c r="Q23" s="1" t="e">
        <f t="shared" si="1"/>
        <v>#DIV/0!</v>
      </c>
      <c r="R23" s="1" t="e">
        <f t="shared" si="3"/>
        <v>#DIV/0!</v>
      </c>
      <c r="S23" s="1" t="e">
        <f t="shared" si="4"/>
        <v>#DIV/0!</v>
      </c>
    </row>
    <row r="24" spans="1:19">
      <c r="A24" s="3">
        <v>21</v>
      </c>
      <c r="B24" s="1" t="s">
        <v>47</v>
      </c>
      <c r="C24" s="1" t="s">
        <v>25</v>
      </c>
      <c r="D24" s="1">
        <v>14</v>
      </c>
      <c r="E24" s="3">
        <v>684</v>
      </c>
      <c r="F24" s="3"/>
      <c r="G24" s="3"/>
      <c r="H24" s="1">
        <v>68</v>
      </c>
      <c r="I24" s="1">
        <v>37</v>
      </c>
      <c r="J24" s="3">
        <f t="shared" si="0"/>
        <v>190</v>
      </c>
      <c r="K24" s="3"/>
      <c r="L24" s="1">
        <v>0</v>
      </c>
      <c r="M24" s="1">
        <v>0</v>
      </c>
      <c r="N24" s="1">
        <v>4</v>
      </c>
      <c r="O24" s="1">
        <v>2</v>
      </c>
      <c r="P24" s="1">
        <f t="shared" si="2"/>
        <v>48.857142857142854</v>
      </c>
      <c r="Q24" s="1" t="e">
        <f t="shared" si="1"/>
        <v>#DIV/0!</v>
      </c>
      <c r="R24" s="1" t="e">
        <f t="shared" si="3"/>
        <v>#DIV/0!</v>
      </c>
      <c r="S24" s="1" t="e">
        <f t="shared" si="4"/>
        <v>#DIV/0!</v>
      </c>
    </row>
    <row r="25" spans="1:19">
      <c r="A25" s="3">
        <v>22</v>
      </c>
      <c r="B25" s="1" t="s">
        <v>47</v>
      </c>
      <c r="C25" s="1" t="s">
        <v>26</v>
      </c>
      <c r="D25" s="1">
        <v>14</v>
      </c>
      <c r="E25" s="3">
        <v>0</v>
      </c>
      <c r="F25" s="3"/>
      <c r="G25" s="3"/>
      <c r="H25" s="1">
        <v>0</v>
      </c>
      <c r="I25" s="1">
        <v>0</v>
      </c>
      <c r="J25" s="3">
        <f t="shared" si="0"/>
        <v>0</v>
      </c>
      <c r="K25" s="3"/>
      <c r="L25" s="1">
        <v>18</v>
      </c>
      <c r="M25" s="1">
        <v>118</v>
      </c>
      <c r="N25" s="1">
        <v>9</v>
      </c>
      <c r="O25" s="1">
        <v>0</v>
      </c>
      <c r="P25" s="1">
        <f t="shared" si="2"/>
        <v>0</v>
      </c>
      <c r="Q25" s="1" t="e">
        <f t="shared" si="1"/>
        <v>#DIV/0!</v>
      </c>
      <c r="R25" s="1">
        <f t="shared" si="3"/>
        <v>0</v>
      </c>
      <c r="S25" s="1" t="e">
        <f t="shared" si="4"/>
        <v>#DIV/0!</v>
      </c>
    </row>
    <row r="26" spans="1:19">
      <c r="A26" s="3">
        <v>23</v>
      </c>
      <c r="B26" s="1" t="s">
        <v>47</v>
      </c>
      <c r="C26" s="1" t="s">
        <v>27</v>
      </c>
      <c r="D26" s="1">
        <v>14</v>
      </c>
      <c r="E26" s="3">
        <v>411</v>
      </c>
      <c r="F26" s="3"/>
      <c r="G26" s="3"/>
      <c r="H26" s="1">
        <v>29</v>
      </c>
      <c r="I26" s="1">
        <v>21</v>
      </c>
      <c r="J26" s="3">
        <f t="shared" si="0"/>
        <v>169</v>
      </c>
      <c r="K26" s="3"/>
      <c r="L26" s="1">
        <v>0</v>
      </c>
      <c r="M26" s="1">
        <v>0</v>
      </c>
      <c r="N26" s="1">
        <v>5</v>
      </c>
      <c r="O26" s="1">
        <v>0</v>
      </c>
      <c r="P26" s="1">
        <f t="shared" si="2"/>
        <v>29.357142857142858</v>
      </c>
      <c r="Q26" s="1" t="e">
        <f t="shared" si="1"/>
        <v>#DIV/0!</v>
      </c>
      <c r="R26" s="1" t="e">
        <f t="shared" si="3"/>
        <v>#DIV/0!</v>
      </c>
      <c r="S26" s="1" t="e">
        <f t="shared" si="4"/>
        <v>#DIV/0!</v>
      </c>
    </row>
    <row r="27" spans="1:19">
      <c r="A27" s="3">
        <v>24</v>
      </c>
      <c r="B27" s="1" t="s">
        <v>47</v>
      </c>
      <c r="C27" s="1" t="s">
        <v>28</v>
      </c>
      <c r="D27" s="1">
        <v>12</v>
      </c>
      <c r="E27" s="3">
        <v>169</v>
      </c>
      <c r="F27" s="3"/>
      <c r="G27" s="3"/>
      <c r="H27" s="1">
        <v>14</v>
      </c>
      <c r="I27" s="1">
        <v>9</v>
      </c>
      <c r="J27" s="3">
        <f t="shared" si="0"/>
        <v>59</v>
      </c>
      <c r="K27" s="3"/>
      <c r="L27" s="1">
        <v>5</v>
      </c>
      <c r="M27" s="1">
        <v>32</v>
      </c>
      <c r="N27" s="1">
        <v>4</v>
      </c>
      <c r="O27" s="1">
        <v>0</v>
      </c>
      <c r="P27" s="1">
        <f t="shared" si="2"/>
        <v>14.083333333333334</v>
      </c>
      <c r="Q27" s="1" t="e">
        <f t="shared" si="1"/>
        <v>#DIV/0!</v>
      </c>
      <c r="R27" s="1">
        <f t="shared" si="3"/>
        <v>0</v>
      </c>
      <c r="S27" s="1" t="e">
        <f t="shared" si="4"/>
        <v>#DIV/0!</v>
      </c>
    </row>
    <row r="28" spans="1:19">
      <c r="A28" s="3">
        <v>25</v>
      </c>
      <c r="B28" s="1" t="s">
        <v>47</v>
      </c>
      <c r="C28" s="1" t="s">
        <v>29</v>
      </c>
      <c r="D28" s="1">
        <v>10</v>
      </c>
      <c r="E28" s="3">
        <v>1</v>
      </c>
      <c r="F28" s="3"/>
      <c r="G28" s="3"/>
      <c r="H28" s="1">
        <v>0</v>
      </c>
      <c r="I28" s="1">
        <v>0</v>
      </c>
      <c r="J28" s="3">
        <f t="shared" si="0"/>
        <v>1</v>
      </c>
      <c r="K28" s="3"/>
      <c r="L28" s="1">
        <v>12</v>
      </c>
      <c r="M28" s="1">
        <v>74</v>
      </c>
      <c r="N28" s="1">
        <v>0</v>
      </c>
      <c r="O28" s="1">
        <v>0</v>
      </c>
      <c r="P28" s="1">
        <f t="shared" si="2"/>
        <v>0.1</v>
      </c>
      <c r="Q28" s="1" t="e">
        <f t="shared" si="1"/>
        <v>#DIV/0!</v>
      </c>
      <c r="R28" s="1">
        <f t="shared" si="3"/>
        <v>0</v>
      </c>
      <c r="S28" s="1" t="e">
        <f t="shared" si="4"/>
        <v>#DIV/0!</v>
      </c>
    </row>
    <row r="29" spans="1:19">
      <c r="A29" s="3">
        <v>26</v>
      </c>
      <c r="B29" s="1" t="s">
        <v>47</v>
      </c>
      <c r="C29" s="1" t="s">
        <v>30</v>
      </c>
      <c r="D29" s="1">
        <v>9</v>
      </c>
      <c r="E29" s="3">
        <v>245</v>
      </c>
      <c r="F29" s="3"/>
      <c r="G29" s="3"/>
      <c r="H29" s="1">
        <v>27</v>
      </c>
      <c r="I29" s="1">
        <v>10</v>
      </c>
      <c r="J29" s="3">
        <f t="shared" si="0"/>
        <v>77</v>
      </c>
      <c r="K29" s="3"/>
      <c r="L29" s="1">
        <v>0</v>
      </c>
      <c r="M29" s="1">
        <v>0</v>
      </c>
      <c r="N29" s="1">
        <v>4</v>
      </c>
      <c r="O29" s="1">
        <v>0</v>
      </c>
      <c r="P29" s="1">
        <f t="shared" si="2"/>
        <v>27.222222222222221</v>
      </c>
      <c r="Q29" s="1" t="e">
        <f t="shared" si="1"/>
        <v>#DIV/0!</v>
      </c>
      <c r="R29" s="1" t="e">
        <f t="shared" si="3"/>
        <v>#DIV/0!</v>
      </c>
      <c r="S29" s="1" t="e">
        <f t="shared" si="4"/>
        <v>#DIV/0!</v>
      </c>
    </row>
    <row r="30" spans="1:19">
      <c r="A30" s="3">
        <v>27</v>
      </c>
      <c r="B30" s="1" t="s">
        <v>47</v>
      </c>
      <c r="C30" s="1" t="s">
        <v>31</v>
      </c>
      <c r="D30" s="1">
        <v>13</v>
      </c>
      <c r="E30" s="3">
        <v>212</v>
      </c>
      <c r="F30" s="3"/>
      <c r="G30" s="3"/>
      <c r="H30" s="1">
        <v>11</v>
      </c>
      <c r="I30" s="1">
        <v>11</v>
      </c>
      <c r="J30" s="3">
        <f t="shared" si="0"/>
        <v>102</v>
      </c>
      <c r="K30" s="3"/>
      <c r="L30" s="1">
        <v>1</v>
      </c>
      <c r="M30" s="1">
        <v>8</v>
      </c>
      <c r="N30" s="1">
        <v>6</v>
      </c>
      <c r="O30" s="1">
        <v>0</v>
      </c>
      <c r="P30" s="1">
        <f t="shared" si="2"/>
        <v>16.307692307692307</v>
      </c>
      <c r="Q30" s="1" t="e">
        <f t="shared" si="1"/>
        <v>#DIV/0!</v>
      </c>
      <c r="R30" s="1">
        <f t="shared" si="3"/>
        <v>0</v>
      </c>
      <c r="S30" s="1" t="e">
        <f t="shared" si="4"/>
        <v>#DIV/0!</v>
      </c>
    </row>
    <row r="31" spans="1:19">
      <c r="A31" s="3">
        <v>28</v>
      </c>
      <c r="B31" s="1" t="s">
        <v>47</v>
      </c>
      <c r="C31" s="1" t="s">
        <v>32</v>
      </c>
      <c r="D31" s="1">
        <v>5</v>
      </c>
      <c r="E31" s="3">
        <v>60</v>
      </c>
      <c r="F31" s="3"/>
      <c r="G31" s="3"/>
      <c r="H31" s="1">
        <v>1</v>
      </c>
      <c r="I31" s="1">
        <v>6</v>
      </c>
      <c r="J31" s="3">
        <f t="shared" si="0"/>
        <v>20</v>
      </c>
      <c r="K31" s="3"/>
      <c r="L31" s="1">
        <v>7</v>
      </c>
      <c r="M31" s="1">
        <v>36</v>
      </c>
      <c r="N31" s="1">
        <v>0</v>
      </c>
      <c r="O31" s="1">
        <v>0</v>
      </c>
      <c r="P31" s="1">
        <f t="shared" si="2"/>
        <v>12</v>
      </c>
      <c r="Q31" s="1" t="e">
        <f t="shared" si="1"/>
        <v>#DIV/0!</v>
      </c>
      <c r="R31" s="1">
        <f t="shared" si="3"/>
        <v>0</v>
      </c>
      <c r="S31" s="1" t="e">
        <f t="shared" si="4"/>
        <v>#DIV/0!</v>
      </c>
    </row>
    <row r="32" spans="1:19">
      <c r="A32" s="3">
        <v>29</v>
      </c>
      <c r="B32" s="1" t="s">
        <v>47</v>
      </c>
      <c r="C32" s="1" t="s">
        <v>33</v>
      </c>
      <c r="D32" s="1">
        <v>8</v>
      </c>
      <c r="E32" s="1">
        <v>50</v>
      </c>
      <c r="H32" s="1">
        <v>5</v>
      </c>
      <c r="I32" s="1">
        <v>1</v>
      </c>
      <c r="J32" s="3">
        <f t="shared" si="0"/>
        <v>24</v>
      </c>
      <c r="K32" s="3"/>
      <c r="L32" s="1">
        <v>6</v>
      </c>
      <c r="M32" s="1">
        <v>41</v>
      </c>
      <c r="N32" s="1">
        <v>2</v>
      </c>
      <c r="O32" s="1">
        <v>0</v>
      </c>
      <c r="P32" s="1">
        <f t="shared" si="2"/>
        <v>6.25</v>
      </c>
      <c r="Q32" s="1" t="e">
        <f t="shared" si="1"/>
        <v>#DIV/0!</v>
      </c>
      <c r="R32" s="1">
        <f t="shared" si="3"/>
        <v>0</v>
      </c>
      <c r="S32" s="1" t="e">
        <f t="shared" si="4"/>
        <v>#DIV/0!</v>
      </c>
    </row>
    <row r="33" spans="1:19">
      <c r="A33" s="3">
        <v>30</v>
      </c>
      <c r="B33" s="1" t="s">
        <v>47</v>
      </c>
      <c r="C33" s="1" t="s">
        <v>34</v>
      </c>
      <c r="D33" s="1">
        <v>6</v>
      </c>
      <c r="E33" s="1">
        <v>0</v>
      </c>
      <c r="H33" s="1">
        <v>0</v>
      </c>
      <c r="I33" s="1">
        <v>0</v>
      </c>
      <c r="J33" s="3">
        <f t="shared" si="0"/>
        <v>0</v>
      </c>
      <c r="K33" s="3"/>
      <c r="L33" s="1">
        <v>4</v>
      </c>
      <c r="M33" s="1">
        <v>44</v>
      </c>
      <c r="N33" s="1">
        <v>3</v>
      </c>
      <c r="O33" s="1">
        <v>0</v>
      </c>
      <c r="P33" s="1">
        <f t="shared" si="2"/>
        <v>0</v>
      </c>
      <c r="Q33" s="1" t="e">
        <f t="shared" si="1"/>
        <v>#DIV/0!</v>
      </c>
      <c r="R33" s="1">
        <f t="shared" si="3"/>
        <v>0</v>
      </c>
      <c r="S33" s="1" t="e">
        <f t="shared" si="4"/>
        <v>#DIV/0!</v>
      </c>
    </row>
    <row r="34" spans="1:19">
      <c r="A34" s="3">
        <v>31</v>
      </c>
      <c r="B34" s="1" t="s">
        <v>47</v>
      </c>
      <c r="C34" s="1" t="s">
        <v>35</v>
      </c>
      <c r="D34" s="1">
        <v>4</v>
      </c>
      <c r="E34" s="1">
        <v>46</v>
      </c>
      <c r="H34" s="1">
        <v>3</v>
      </c>
      <c r="I34" s="1">
        <v>2</v>
      </c>
      <c r="J34" s="3">
        <f t="shared" si="0"/>
        <v>22</v>
      </c>
      <c r="K34" s="3"/>
      <c r="L34" s="1">
        <v>3</v>
      </c>
      <c r="M34" s="1">
        <v>31</v>
      </c>
      <c r="N34" s="1">
        <v>2</v>
      </c>
      <c r="O34" s="1">
        <v>0</v>
      </c>
      <c r="P34" s="1">
        <f t="shared" si="2"/>
        <v>11.5</v>
      </c>
      <c r="Q34" s="1" t="e">
        <f t="shared" si="1"/>
        <v>#DIV/0!</v>
      </c>
      <c r="R34" s="1">
        <f t="shared" si="3"/>
        <v>0</v>
      </c>
      <c r="S34" s="1" t="e">
        <f t="shared" si="4"/>
        <v>#DIV/0!</v>
      </c>
    </row>
    <row r="35" spans="1:19">
      <c r="A35" s="3">
        <v>32</v>
      </c>
      <c r="B35" s="1" t="s">
        <v>47</v>
      </c>
      <c r="C35" s="1" t="s">
        <v>36</v>
      </c>
      <c r="D35" s="1">
        <v>7</v>
      </c>
      <c r="E35" s="1">
        <v>1</v>
      </c>
      <c r="H35" s="1">
        <v>0</v>
      </c>
      <c r="I35" s="1">
        <v>0</v>
      </c>
      <c r="J35" s="3">
        <f t="shared" si="0"/>
        <v>1</v>
      </c>
      <c r="K35" s="3"/>
      <c r="L35" s="1">
        <v>4</v>
      </c>
      <c r="M35" s="1">
        <v>42</v>
      </c>
      <c r="N35" s="1">
        <v>2</v>
      </c>
      <c r="O35" s="1">
        <v>0</v>
      </c>
      <c r="P35" s="1">
        <f t="shared" si="2"/>
        <v>0.14285714285714285</v>
      </c>
      <c r="Q35" s="1" t="e">
        <f t="shared" si="1"/>
        <v>#DIV/0!</v>
      </c>
      <c r="R35" s="1">
        <f t="shared" si="3"/>
        <v>0</v>
      </c>
      <c r="S35" s="1" t="e">
        <f t="shared" si="4"/>
        <v>#DIV/0!</v>
      </c>
    </row>
    <row r="36" spans="1:19">
      <c r="A36" s="3">
        <v>33</v>
      </c>
      <c r="B36" s="1" t="s">
        <v>47</v>
      </c>
      <c r="C36" s="1" t="s">
        <v>37</v>
      </c>
      <c r="D36" s="1">
        <v>5</v>
      </c>
      <c r="E36" s="1">
        <v>120</v>
      </c>
      <c r="H36" s="1">
        <v>9</v>
      </c>
      <c r="I36" s="1">
        <v>7</v>
      </c>
      <c r="J36" s="3">
        <f t="shared" ref="J36:J67" si="5">E36-(H36*4) - (I36*6)</f>
        <v>42</v>
      </c>
      <c r="K36" s="3"/>
      <c r="L36" s="1">
        <v>0</v>
      </c>
      <c r="M36" s="1">
        <v>0</v>
      </c>
      <c r="N36" s="1">
        <v>4</v>
      </c>
      <c r="O36" s="1">
        <v>0</v>
      </c>
      <c r="P36" s="1">
        <f t="shared" si="2"/>
        <v>24</v>
      </c>
      <c r="Q36" s="1" t="e">
        <f t="shared" ref="Q36:Q62" si="6">100*E36/F36</f>
        <v>#DIV/0!</v>
      </c>
      <c r="R36" s="1" t="e">
        <f t="shared" si="3"/>
        <v>#DIV/0!</v>
      </c>
      <c r="S36" s="1" t="e">
        <f t="shared" si="4"/>
        <v>#DIV/0!</v>
      </c>
    </row>
    <row r="37" spans="1:19">
      <c r="A37" s="3">
        <v>34</v>
      </c>
      <c r="B37" s="1" t="s">
        <v>47</v>
      </c>
      <c r="C37" s="1" t="s">
        <v>38</v>
      </c>
      <c r="D37" s="1">
        <v>3</v>
      </c>
      <c r="E37" s="1">
        <v>0</v>
      </c>
      <c r="H37" s="1">
        <v>0</v>
      </c>
      <c r="I37" s="1">
        <v>0</v>
      </c>
      <c r="J37" s="3">
        <f t="shared" si="5"/>
        <v>0</v>
      </c>
      <c r="K37" s="3"/>
      <c r="L37" s="1">
        <v>5</v>
      </c>
      <c r="M37" s="1">
        <v>30</v>
      </c>
      <c r="N37" s="1">
        <v>0</v>
      </c>
      <c r="O37" s="1">
        <v>0</v>
      </c>
      <c r="P37" s="1">
        <f t="shared" si="2"/>
        <v>0</v>
      </c>
      <c r="Q37" s="1" t="e">
        <f t="shared" si="6"/>
        <v>#DIV/0!</v>
      </c>
      <c r="R37" s="1">
        <f t="shared" si="3"/>
        <v>0</v>
      </c>
      <c r="S37" s="1" t="e">
        <f t="shared" ref="S37:S68" si="7">SUMPRODUCT($H$2:$Q$2,H37:R37)</f>
        <v>#DIV/0!</v>
      </c>
    </row>
    <row r="38" spans="1:19">
      <c r="A38" s="3">
        <v>35</v>
      </c>
      <c r="B38" s="1" t="s">
        <v>47</v>
      </c>
      <c r="C38" s="1" t="s">
        <v>39</v>
      </c>
      <c r="D38" s="1">
        <v>4</v>
      </c>
      <c r="E38" s="1">
        <v>7</v>
      </c>
      <c r="H38" s="1">
        <v>1</v>
      </c>
      <c r="I38" s="1">
        <v>0</v>
      </c>
      <c r="J38" s="3">
        <f t="shared" si="5"/>
        <v>3</v>
      </c>
      <c r="K38" s="3"/>
      <c r="L38" s="1">
        <v>3</v>
      </c>
      <c r="M38" s="1">
        <v>28</v>
      </c>
      <c r="N38" s="1">
        <v>2</v>
      </c>
      <c r="O38" s="1">
        <v>0</v>
      </c>
      <c r="P38" s="1">
        <f t="shared" si="2"/>
        <v>1.75</v>
      </c>
      <c r="Q38" s="1" t="e">
        <f t="shared" si="6"/>
        <v>#DIV/0!</v>
      </c>
      <c r="R38" s="1">
        <f t="shared" si="3"/>
        <v>0</v>
      </c>
      <c r="S38" s="1" t="e">
        <f t="shared" si="7"/>
        <v>#DIV/0!</v>
      </c>
    </row>
    <row r="39" spans="1:19">
      <c r="A39" s="3">
        <v>36</v>
      </c>
      <c r="B39" s="1" t="s">
        <v>47</v>
      </c>
      <c r="C39" s="1" t="s">
        <v>40</v>
      </c>
      <c r="D39" s="1">
        <v>4</v>
      </c>
      <c r="E39" s="1">
        <v>26</v>
      </c>
      <c r="H39" s="1">
        <v>0</v>
      </c>
      <c r="I39" s="1">
        <v>1</v>
      </c>
      <c r="J39" s="3">
        <f t="shared" si="5"/>
        <v>20</v>
      </c>
      <c r="K39" s="3"/>
      <c r="L39" s="1">
        <v>4</v>
      </c>
      <c r="M39" s="1">
        <v>22</v>
      </c>
      <c r="N39" s="1">
        <v>0</v>
      </c>
      <c r="O39" s="1">
        <v>0</v>
      </c>
      <c r="P39" s="1">
        <f t="shared" si="2"/>
        <v>6.5</v>
      </c>
      <c r="Q39" s="1" t="e">
        <f t="shared" si="6"/>
        <v>#DIV/0!</v>
      </c>
      <c r="R39" s="1">
        <f t="shared" si="3"/>
        <v>0</v>
      </c>
      <c r="S39" s="1" t="e">
        <f t="shared" si="7"/>
        <v>#DIV/0!</v>
      </c>
    </row>
    <row r="40" spans="1:19">
      <c r="A40" s="3">
        <v>37</v>
      </c>
      <c r="B40" s="1" t="s">
        <v>47</v>
      </c>
      <c r="C40" s="1" t="s">
        <v>41</v>
      </c>
      <c r="D40" s="1">
        <v>5</v>
      </c>
      <c r="E40" s="1">
        <v>63</v>
      </c>
      <c r="H40" s="1">
        <v>7</v>
      </c>
      <c r="I40" s="1">
        <v>4</v>
      </c>
      <c r="J40" s="3">
        <f t="shared" si="5"/>
        <v>11</v>
      </c>
      <c r="K40" s="3"/>
      <c r="L40" s="1">
        <v>0</v>
      </c>
      <c r="M40" s="1">
        <v>0</v>
      </c>
      <c r="N40" s="1">
        <v>2</v>
      </c>
      <c r="O40" s="1">
        <v>0</v>
      </c>
      <c r="P40" s="1">
        <f t="shared" si="2"/>
        <v>12.6</v>
      </c>
      <c r="Q40" s="1" t="e">
        <f t="shared" si="6"/>
        <v>#DIV/0!</v>
      </c>
      <c r="R40" s="1" t="e">
        <f t="shared" si="3"/>
        <v>#DIV/0!</v>
      </c>
      <c r="S40" s="1" t="e">
        <f t="shared" si="7"/>
        <v>#DIV/0!</v>
      </c>
    </row>
    <row r="41" spans="1:19">
      <c r="A41" s="3">
        <v>38</v>
      </c>
      <c r="B41" s="1" t="s">
        <v>47</v>
      </c>
      <c r="C41" s="1" t="s">
        <v>42</v>
      </c>
      <c r="D41" s="1">
        <v>6</v>
      </c>
      <c r="E41" s="1">
        <v>6</v>
      </c>
      <c r="H41" s="1">
        <v>0</v>
      </c>
      <c r="I41" s="1">
        <v>0</v>
      </c>
      <c r="J41" s="3">
        <f t="shared" si="5"/>
        <v>6</v>
      </c>
      <c r="K41" s="3"/>
      <c r="L41" s="1">
        <v>3</v>
      </c>
      <c r="M41" s="1">
        <v>21</v>
      </c>
      <c r="N41" s="1">
        <v>1</v>
      </c>
      <c r="O41" s="1">
        <v>0</v>
      </c>
      <c r="P41" s="1">
        <f t="shared" si="2"/>
        <v>1</v>
      </c>
      <c r="Q41" s="1" t="e">
        <f t="shared" si="6"/>
        <v>#DIV/0!</v>
      </c>
      <c r="R41" s="1">
        <f t="shared" si="3"/>
        <v>0</v>
      </c>
      <c r="S41" s="1" t="e">
        <f t="shared" si="7"/>
        <v>#DIV/0!</v>
      </c>
    </row>
    <row r="42" spans="1:19">
      <c r="A42" s="3">
        <v>39</v>
      </c>
      <c r="B42" s="1" t="s">
        <v>47</v>
      </c>
      <c r="C42" s="1" t="s">
        <v>43</v>
      </c>
      <c r="D42" s="1">
        <v>3</v>
      </c>
      <c r="E42" s="1">
        <v>63</v>
      </c>
      <c r="H42" s="1">
        <v>3</v>
      </c>
      <c r="I42" s="1">
        <v>5</v>
      </c>
      <c r="J42" s="3">
        <f t="shared" si="5"/>
        <v>21</v>
      </c>
      <c r="K42" s="3"/>
      <c r="L42" s="1">
        <v>0</v>
      </c>
      <c r="M42" s="1">
        <v>0</v>
      </c>
      <c r="N42" s="1">
        <v>1</v>
      </c>
      <c r="O42" s="1">
        <v>0</v>
      </c>
      <c r="P42" s="1">
        <f t="shared" si="2"/>
        <v>21</v>
      </c>
      <c r="Q42" s="1" t="e">
        <f t="shared" si="6"/>
        <v>#DIV/0!</v>
      </c>
      <c r="R42" s="1" t="e">
        <f t="shared" si="3"/>
        <v>#DIV/0!</v>
      </c>
      <c r="S42" s="1" t="e">
        <f t="shared" si="7"/>
        <v>#DIV/0!</v>
      </c>
    </row>
    <row r="43" spans="1:19">
      <c r="A43" s="3">
        <v>40</v>
      </c>
      <c r="B43" s="1" t="s">
        <v>47</v>
      </c>
      <c r="C43" s="1" t="s">
        <v>44</v>
      </c>
      <c r="D43" s="1">
        <v>6</v>
      </c>
      <c r="E43" s="1">
        <v>85</v>
      </c>
      <c r="H43" s="1">
        <v>8</v>
      </c>
      <c r="I43" s="1">
        <v>1</v>
      </c>
      <c r="J43" s="3">
        <f t="shared" si="5"/>
        <v>47</v>
      </c>
      <c r="K43" s="3"/>
      <c r="L43" s="1">
        <v>0</v>
      </c>
      <c r="M43" s="1">
        <v>0</v>
      </c>
      <c r="N43" s="1">
        <v>1</v>
      </c>
      <c r="O43" s="1">
        <v>0</v>
      </c>
      <c r="P43" s="1">
        <f t="shared" si="2"/>
        <v>14.166666666666666</v>
      </c>
      <c r="Q43" s="1" t="e">
        <f t="shared" si="6"/>
        <v>#DIV/0!</v>
      </c>
      <c r="R43" s="1" t="e">
        <f t="shared" si="3"/>
        <v>#DIV/0!</v>
      </c>
      <c r="S43" s="1" t="e">
        <f t="shared" si="7"/>
        <v>#DIV/0!</v>
      </c>
    </row>
    <row r="44" spans="1:19">
      <c r="A44" s="3">
        <v>41</v>
      </c>
      <c r="B44" s="1" t="s">
        <v>47</v>
      </c>
      <c r="C44" s="1" t="s">
        <v>45</v>
      </c>
      <c r="D44" s="1">
        <v>1</v>
      </c>
      <c r="E44" s="1">
        <v>0</v>
      </c>
      <c r="H44" s="1">
        <v>0</v>
      </c>
      <c r="I44" s="1">
        <v>0</v>
      </c>
      <c r="J44" s="3">
        <f t="shared" si="5"/>
        <v>0</v>
      </c>
      <c r="K44" s="3"/>
      <c r="L44" s="1">
        <v>0</v>
      </c>
      <c r="M44" s="1">
        <v>7</v>
      </c>
      <c r="N44" s="1">
        <v>0</v>
      </c>
      <c r="O44" s="1">
        <v>0</v>
      </c>
      <c r="P44" s="1">
        <f t="shared" si="2"/>
        <v>0</v>
      </c>
      <c r="Q44" s="1" t="e">
        <f t="shared" si="6"/>
        <v>#DIV/0!</v>
      </c>
      <c r="R44" s="1" t="e">
        <f t="shared" si="3"/>
        <v>#DIV/0!</v>
      </c>
      <c r="S44" s="1" t="e">
        <f t="shared" si="7"/>
        <v>#DIV/0!</v>
      </c>
    </row>
    <row r="45" spans="1:19">
      <c r="A45" s="3">
        <v>42</v>
      </c>
      <c r="B45" s="1" t="s">
        <v>47</v>
      </c>
      <c r="C45" s="1" t="s">
        <v>46</v>
      </c>
      <c r="D45" s="1">
        <v>1</v>
      </c>
      <c r="E45" s="1">
        <v>1</v>
      </c>
      <c r="H45" s="1">
        <v>0</v>
      </c>
      <c r="I45" s="1">
        <v>0</v>
      </c>
      <c r="J45" s="3">
        <f t="shared" si="5"/>
        <v>1</v>
      </c>
      <c r="K45" s="3"/>
      <c r="L45" s="1">
        <v>0</v>
      </c>
      <c r="M45" s="1">
        <v>0</v>
      </c>
      <c r="N45" s="1">
        <v>0</v>
      </c>
      <c r="O45" s="1">
        <v>0</v>
      </c>
      <c r="P45" s="1">
        <f t="shared" si="2"/>
        <v>1</v>
      </c>
      <c r="Q45" s="1" t="e">
        <f t="shared" si="6"/>
        <v>#DIV/0!</v>
      </c>
      <c r="R45" s="1" t="e">
        <f t="shared" si="3"/>
        <v>#DIV/0!</v>
      </c>
      <c r="S45" s="1" t="e">
        <f t="shared" si="7"/>
        <v>#DIV/0!</v>
      </c>
    </row>
    <row r="46" spans="1:19">
      <c r="A46" s="3">
        <v>43</v>
      </c>
      <c r="B46" s="1" t="s">
        <v>64</v>
      </c>
      <c r="C46" s="1" t="s">
        <v>65</v>
      </c>
      <c r="D46" s="1">
        <v>14</v>
      </c>
      <c r="E46" s="1">
        <v>659</v>
      </c>
      <c r="H46" s="1">
        <v>66</v>
      </c>
      <c r="I46" s="1">
        <v>32</v>
      </c>
      <c r="J46" s="3">
        <f t="shared" si="5"/>
        <v>203</v>
      </c>
      <c r="K46" s="3"/>
      <c r="L46" s="1">
        <v>0</v>
      </c>
      <c r="M46" s="1">
        <v>0</v>
      </c>
      <c r="N46" s="1">
        <v>10</v>
      </c>
      <c r="O46" s="1">
        <v>1</v>
      </c>
      <c r="P46" s="1">
        <f t="shared" si="2"/>
        <v>47.071428571428569</v>
      </c>
      <c r="Q46" s="1" t="e">
        <f t="shared" si="6"/>
        <v>#DIV/0!</v>
      </c>
      <c r="R46" s="1" t="e">
        <f t="shared" si="3"/>
        <v>#DIV/0!</v>
      </c>
      <c r="S46" s="1" t="e">
        <f t="shared" si="7"/>
        <v>#DIV/0!</v>
      </c>
    </row>
    <row r="47" spans="1:19">
      <c r="A47" s="3">
        <v>44</v>
      </c>
      <c r="B47" s="1" t="s">
        <v>64</v>
      </c>
      <c r="C47" s="1" t="s">
        <v>48</v>
      </c>
      <c r="D47" s="1">
        <v>14</v>
      </c>
      <c r="E47" s="1">
        <v>32</v>
      </c>
      <c r="F47" s="1">
        <v>38</v>
      </c>
      <c r="G47" s="1">
        <v>2</v>
      </c>
      <c r="H47" s="1">
        <v>2</v>
      </c>
      <c r="I47" s="1">
        <v>1</v>
      </c>
      <c r="J47" s="3">
        <f t="shared" si="5"/>
        <v>18</v>
      </c>
      <c r="K47" s="3">
        <v>336</v>
      </c>
      <c r="L47" s="1">
        <v>24</v>
      </c>
      <c r="M47" s="1">
        <v>116</v>
      </c>
      <c r="N47" s="1">
        <v>5</v>
      </c>
      <c r="O47" s="1">
        <v>0</v>
      </c>
      <c r="P47" s="1">
        <f t="shared" si="2"/>
        <v>2.6666666666666665</v>
      </c>
      <c r="Q47" s="1">
        <f t="shared" si="6"/>
        <v>84.21052631578948</v>
      </c>
      <c r="R47" s="1">
        <f t="shared" si="3"/>
        <v>14</v>
      </c>
      <c r="S47" s="1" t="e">
        <f t="shared" si="7"/>
        <v>#VALUE!</v>
      </c>
    </row>
    <row r="48" spans="1:19">
      <c r="A48" s="3">
        <v>45</v>
      </c>
      <c r="B48" s="1" t="s">
        <v>64</v>
      </c>
      <c r="C48" s="1" t="s">
        <v>49</v>
      </c>
      <c r="D48" s="1">
        <v>11</v>
      </c>
      <c r="E48" s="1">
        <v>368</v>
      </c>
      <c r="H48" s="1">
        <v>30</v>
      </c>
      <c r="I48" s="1">
        <v>27</v>
      </c>
      <c r="J48" s="3">
        <f t="shared" si="5"/>
        <v>86</v>
      </c>
      <c r="K48" s="3"/>
      <c r="L48" s="1">
        <v>0</v>
      </c>
      <c r="M48" s="1">
        <v>0</v>
      </c>
      <c r="N48" s="1">
        <v>2</v>
      </c>
      <c r="O48" s="1">
        <v>0</v>
      </c>
      <c r="P48" s="1">
        <f t="shared" si="2"/>
        <v>33.454545454545453</v>
      </c>
      <c r="Q48" s="1" t="e">
        <f t="shared" si="6"/>
        <v>#DIV/0!</v>
      </c>
      <c r="R48" s="1" t="e">
        <f t="shared" si="3"/>
        <v>#DIV/0!</v>
      </c>
      <c r="S48" s="1" t="e">
        <f t="shared" si="7"/>
        <v>#DIV/0!</v>
      </c>
    </row>
    <row r="49" spans="1:19">
      <c r="A49" s="3">
        <v>46</v>
      </c>
      <c r="B49" s="1" t="s">
        <v>64</v>
      </c>
      <c r="C49" s="1" t="s">
        <v>50</v>
      </c>
      <c r="D49" s="1">
        <v>14</v>
      </c>
      <c r="E49" s="1">
        <v>102</v>
      </c>
      <c r="H49" s="1">
        <v>7</v>
      </c>
      <c r="I49" s="1">
        <v>5</v>
      </c>
      <c r="J49" s="3">
        <f t="shared" si="5"/>
        <v>44</v>
      </c>
      <c r="K49" s="3"/>
      <c r="L49" s="1">
        <v>10</v>
      </c>
      <c r="M49" s="1">
        <v>77</v>
      </c>
      <c r="N49" s="1">
        <v>5</v>
      </c>
      <c r="O49" s="1">
        <v>0</v>
      </c>
      <c r="P49" s="1">
        <f t="shared" si="2"/>
        <v>7.2857142857142856</v>
      </c>
      <c r="Q49" s="1" t="e">
        <f t="shared" si="6"/>
        <v>#DIV/0!</v>
      </c>
      <c r="R49" s="1">
        <f t="shared" si="3"/>
        <v>0</v>
      </c>
      <c r="S49" s="1" t="e">
        <f t="shared" si="7"/>
        <v>#DIV/0!</v>
      </c>
    </row>
    <row r="50" spans="1:19">
      <c r="A50" s="3">
        <v>47</v>
      </c>
      <c r="B50" s="1" t="s">
        <v>64</v>
      </c>
      <c r="C50" s="1" t="s">
        <v>51</v>
      </c>
      <c r="D50" s="1">
        <v>11</v>
      </c>
      <c r="E50" s="1">
        <v>10</v>
      </c>
      <c r="H50" s="1">
        <v>2</v>
      </c>
      <c r="I50" s="1">
        <v>0</v>
      </c>
      <c r="J50" s="3">
        <f t="shared" si="5"/>
        <v>2</v>
      </c>
      <c r="K50" s="3"/>
      <c r="L50" s="1">
        <v>14</v>
      </c>
      <c r="M50" s="1">
        <v>93</v>
      </c>
      <c r="N50" s="1">
        <v>1</v>
      </c>
      <c r="O50" s="1">
        <v>0</v>
      </c>
      <c r="P50" s="1">
        <f t="shared" si="2"/>
        <v>0.90909090909090906</v>
      </c>
      <c r="Q50" s="1" t="e">
        <f t="shared" si="6"/>
        <v>#DIV/0!</v>
      </c>
      <c r="R50" s="1">
        <f t="shared" si="3"/>
        <v>0</v>
      </c>
      <c r="S50" s="1" t="e">
        <f t="shared" si="7"/>
        <v>#DIV/0!</v>
      </c>
    </row>
    <row r="51" spans="1:19">
      <c r="A51" s="3">
        <v>48</v>
      </c>
      <c r="B51" s="1" t="s">
        <v>64</v>
      </c>
      <c r="C51" s="1" t="s">
        <v>52</v>
      </c>
      <c r="D51" s="1">
        <v>8</v>
      </c>
      <c r="E51" s="1">
        <v>11</v>
      </c>
      <c r="H51" s="1">
        <v>1</v>
      </c>
      <c r="I51" s="1">
        <v>0</v>
      </c>
      <c r="J51" s="3">
        <f t="shared" si="5"/>
        <v>7</v>
      </c>
      <c r="K51" s="3"/>
      <c r="L51" s="1">
        <v>11</v>
      </c>
      <c r="M51" s="1">
        <v>80</v>
      </c>
      <c r="N51" s="1">
        <v>2</v>
      </c>
      <c r="O51" s="1">
        <v>0</v>
      </c>
      <c r="P51" s="1">
        <f t="shared" si="2"/>
        <v>1.375</v>
      </c>
      <c r="Q51" s="1" t="e">
        <f t="shared" si="6"/>
        <v>#DIV/0!</v>
      </c>
      <c r="R51" s="1">
        <f t="shared" si="3"/>
        <v>0</v>
      </c>
      <c r="S51" s="1" t="e">
        <f t="shared" si="7"/>
        <v>#DIV/0!</v>
      </c>
    </row>
    <row r="52" spans="1:19">
      <c r="A52" s="3">
        <v>49</v>
      </c>
      <c r="B52" s="1" t="s">
        <v>64</v>
      </c>
      <c r="C52" s="1" t="s">
        <v>53</v>
      </c>
      <c r="D52" s="1">
        <v>13</v>
      </c>
      <c r="E52" s="1">
        <v>301</v>
      </c>
      <c r="H52" s="1">
        <v>23</v>
      </c>
      <c r="I52" s="1">
        <v>13</v>
      </c>
      <c r="J52" s="3">
        <f t="shared" si="5"/>
        <v>131</v>
      </c>
      <c r="K52" s="3"/>
      <c r="L52" s="1">
        <v>0</v>
      </c>
      <c r="M52" s="1">
        <v>0</v>
      </c>
      <c r="N52" s="1">
        <v>9</v>
      </c>
      <c r="O52" s="1">
        <v>0</v>
      </c>
      <c r="P52" s="1">
        <f t="shared" si="2"/>
        <v>23.153846153846153</v>
      </c>
      <c r="Q52" s="1" t="e">
        <f t="shared" si="6"/>
        <v>#DIV/0!</v>
      </c>
      <c r="R52" s="1" t="e">
        <f t="shared" si="3"/>
        <v>#DIV/0!</v>
      </c>
      <c r="S52" s="1" t="e">
        <f t="shared" si="7"/>
        <v>#DIV/0!</v>
      </c>
    </row>
    <row r="53" spans="1:19">
      <c r="A53" s="3">
        <v>50</v>
      </c>
      <c r="B53" s="1" t="s">
        <v>64</v>
      </c>
      <c r="C53" s="1" t="s">
        <v>54</v>
      </c>
      <c r="D53" s="1">
        <v>9</v>
      </c>
      <c r="E53" s="1">
        <v>10</v>
      </c>
      <c r="H53" s="1">
        <v>1</v>
      </c>
      <c r="I53" s="1">
        <v>0</v>
      </c>
      <c r="J53" s="3">
        <f t="shared" si="5"/>
        <v>6</v>
      </c>
      <c r="K53" s="3"/>
      <c r="L53" s="1">
        <v>7</v>
      </c>
      <c r="M53" s="1">
        <v>50</v>
      </c>
      <c r="N53" s="1">
        <v>2</v>
      </c>
      <c r="O53" s="1">
        <v>0</v>
      </c>
      <c r="P53" s="1">
        <f t="shared" si="2"/>
        <v>1.1111111111111112</v>
      </c>
      <c r="Q53" s="1" t="e">
        <f t="shared" si="6"/>
        <v>#DIV/0!</v>
      </c>
      <c r="R53" s="1">
        <f t="shared" si="3"/>
        <v>0</v>
      </c>
      <c r="S53" s="1" t="e">
        <f t="shared" si="7"/>
        <v>#DIV/0!</v>
      </c>
    </row>
    <row r="54" spans="1:19">
      <c r="A54" s="3">
        <v>51</v>
      </c>
      <c r="B54" s="1" t="s">
        <v>64</v>
      </c>
      <c r="C54" s="1" t="s">
        <v>55</v>
      </c>
      <c r="D54" s="1">
        <v>9</v>
      </c>
      <c r="E54" s="1">
        <v>80</v>
      </c>
      <c r="H54" s="1">
        <v>3</v>
      </c>
      <c r="I54" s="1">
        <v>4</v>
      </c>
      <c r="J54" s="3">
        <f t="shared" si="5"/>
        <v>44</v>
      </c>
      <c r="K54" s="3"/>
      <c r="L54" s="1">
        <v>3</v>
      </c>
      <c r="M54" s="1">
        <v>41</v>
      </c>
      <c r="N54" s="1">
        <v>2</v>
      </c>
      <c r="O54" s="1">
        <v>0</v>
      </c>
      <c r="P54" s="1">
        <f t="shared" si="2"/>
        <v>8.8888888888888893</v>
      </c>
      <c r="Q54" s="1" t="e">
        <f t="shared" si="6"/>
        <v>#DIV/0!</v>
      </c>
      <c r="R54" s="1">
        <f t="shared" si="3"/>
        <v>0</v>
      </c>
      <c r="S54" s="1" t="e">
        <f t="shared" si="7"/>
        <v>#DIV/0!</v>
      </c>
    </row>
    <row r="55" spans="1:19">
      <c r="A55" s="3">
        <v>52</v>
      </c>
      <c r="B55" s="1" t="s">
        <v>64</v>
      </c>
      <c r="C55" s="1" t="s">
        <v>56</v>
      </c>
      <c r="D55" s="1">
        <v>6</v>
      </c>
      <c r="E55" s="1">
        <v>3</v>
      </c>
      <c r="H55" s="1">
        <v>0</v>
      </c>
      <c r="I55" s="1">
        <v>0</v>
      </c>
      <c r="J55" s="3">
        <f t="shared" si="5"/>
        <v>3</v>
      </c>
      <c r="K55" s="3"/>
      <c r="L55" s="1">
        <v>4</v>
      </c>
      <c r="M55" s="1">
        <v>47</v>
      </c>
      <c r="N55" s="1">
        <v>2</v>
      </c>
      <c r="O55" s="1">
        <v>0</v>
      </c>
      <c r="P55" s="1">
        <f t="shared" si="2"/>
        <v>0.5</v>
      </c>
      <c r="Q55" s="1" t="e">
        <f t="shared" si="6"/>
        <v>#DIV/0!</v>
      </c>
      <c r="R55" s="1">
        <f t="shared" si="3"/>
        <v>0</v>
      </c>
      <c r="S55" s="1" t="e">
        <f t="shared" si="7"/>
        <v>#DIV/0!</v>
      </c>
    </row>
    <row r="56" spans="1:19">
      <c r="A56" s="3">
        <v>53</v>
      </c>
      <c r="B56" s="1" t="s">
        <v>64</v>
      </c>
      <c r="C56" s="1" t="s">
        <v>57</v>
      </c>
      <c r="D56" s="1">
        <v>7</v>
      </c>
      <c r="E56" s="1">
        <v>99</v>
      </c>
      <c r="H56" s="1">
        <v>6</v>
      </c>
      <c r="I56" s="1">
        <v>4</v>
      </c>
      <c r="J56" s="3">
        <f t="shared" si="5"/>
        <v>51</v>
      </c>
      <c r="K56" s="3"/>
      <c r="L56" s="1">
        <v>3</v>
      </c>
      <c r="M56" s="1">
        <v>15</v>
      </c>
      <c r="N56" s="1">
        <v>2</v>
      </c>
      <c r="O56" s="1">
        <v>0</v>
      </c>
      <c r="P56" s="1">
        <f t="shared" si="2"/>
        <v>14.142857142857142</v>
      </c>
      <c r="Q56" s="1" t="e">
        <f t="shared" si="6"/>
        <v>#DIV/0!</v>
      </c>
      <c r="R56" s="1">
        <f t="shared" si="3"/>
        <v>0</v>
      </c>
      <c r="S56" s="1" t="e">
        <f t="shared" si="7"/>
        <v>#DIV/0!</v>
      </c>
    </row>
    <row r="57" spans="1:19">
      <c r="A57" s="3">
        <v>54</v>
      </c>
      <c r="B57" s="1" t="s">
        <v>64</v>
      </c>
      <c r="C57" s="1" t="s">
        <v>58</v>
      </c>
      <c r="D57" s="1">
        <v>10</v>
      </c>
      <c r="E57" s="1">
        <v>134</v>
      </c>
      <c r="H57" s="1">
        <v>6</v>
      </c>
      <c r="I57" s="1">
        <v>8</v>
      </c>
      <c r="J57" s="3">
        <f t="shared" si="5"/>
        <v>62</v>
      </c>
      <c r="K57" s="3"/>
      <c r="L57" s="1">
        <v>0</v>
      </c>
      <c r="M57" s="1">
        <v>0</v>
      </c>
      <c r="N57" s="1">
        <v>4</v>
      </c>
      <c r="O57" s="1">
        <v>0</v>
      </c>
      <c r="P57" s="1">
        <f t="shared" si="2"/>
        <v>13.4</v>
      </c>
      <c r="Q57" s="1" t="e">
        <f t="shared" si="6"/>
        <v>#DIV/0!</v>
      </c>
      <c r="R57" s="1" t="e">
        <f t="shared" si="3"/>
        <v>#DIV/0!</v>
      </c>
      <c r="S57" s="1" t="e">
        <f t="shared" si="7"/>
        <v>#DIV/0!</v>
      </c>
    </row>
    <row r="58" spans="1:19">
      <c r="A58" s="3">
        <v>55</v>
      </c>
      <c r="B58" s="1" t="s">
        <v>64</v>
      </c>
      <c r="C58" s="1" t="s">
        <v>59</v>
      </c>
      <c r="D58" s="1">
        <v>11</v>
      </c>
      <c r="E58" s="1">
        <v>120</v>
      </c>
      <c r="H58" s="1">
        <v>9</v>
      </c>
      <c r="I58" s="1">
        <v>5</v>
      </c>
      <c r="J58" s="3">
        <f t="shared" si="5"/>
        <v>54</v>
      </c>
      <c r="K58" s="3"/>
      <c r="L58" s="1">
        <v>0</v>
      </c>
      <c r="M58" s="1">
        <v>0</v>
      </c>
      <c r="N58" s="1">
        <v>2</v>
      </c>
      <c r="O58" s="1">
        <v>0</v>
      </c>
      <c r="P58" s="1">
        <f t="shared" si="2"/>
        <v>10.909090909090908</v>
      </c>
      <c r="Q58" s="1" t="e">
        <f t="shared" si="6"/>
        <v>#DIV/0!</v>
      </c>
      <c r="R58" s="1" t="e">
        <f t="shared" si="3"/>
        <v>#DIV/0!</v>
      </c>
      <c r="S58" s="1" t="e">
        <f t="shared" si="7"/>
        <v>#DIV/0!</v>
      </c>
    </row>
    <row r="59" spans="1:19">
      <c r="A59" s="3">
        <v>56</v>
      </c>
      <c r="B59" s="1" t="s">
        <v>64</v>
      </c>
      <c r="C59" s="1" t="s">
        <v>60</v>
      </c>
      <c r="D59" s="1">
        <v>8</v>
      </c>
      <c r="E59" s="1">
        <v>65</v>
      </c>
      <c r="H59" s="1">
        <v>6</v>
      </c>
      <c r="I59" s="1">
        <v>2</v>
      </c>
      <c r="J59" s="3">
        <f t="shared" si="5"/>
        <v>29</v>
      </c>
      <c r="K59" s="3"/>
      <c r="L59" s="1">
        <v>0</v>
      </c>
      <c r="M59" s="1">
        <v>0</v>
      </c>
      <c r="N59" s="1">
        <v>1</v>
      </c>
      <c r="O59" s="1">
        <v>0</v>
      </c>
      <c r="P59" s="1">
        <f t="shared" si="2"/>
        <v>8.125</v>
      </c>
      <c r="Q59" s="1" t="e">
        <f t="shared" si="6"/>
        <v>#DIV/0!</v>
      </c>
      <c r="R59" s="1" t="e">
        <f t="shared" si="3"/>
        <v>#DIV/0!</v>
      </c>
      <c r="S59" s="1" t="e">
        <f t="shared" si="7"/>
        <v>#DIV/0!</v>
      </c>
    </row>
    <row r="60" spans="1:19">
      <c r="A60" s="3">
        <v>57</v>
      </c>
      <c r="B60" s="1" t="s">
        <v>64</v>
      </c>
      <c r="C60" s="1" t="s">
        <v>61</v>
      </c>
      <c r="D60" s="1">
        <v>5</v>
      </c>
      <c r="E60" s="1">
        <v>47</v>
      </c>
      <c r="H60" s="1">
        <v>4</v>
      </c>
      <c r="I60" s="1">
        <v>1</v>
      </c>
      <c r="J60" s="3">
        <f t="shared" si="5"/>
        <v>25</v>
      </c>
      <c r="K60" s="3"/>
      <c r="L60" s="1">
        <v>0</v>
      </c>
      <c r="M60" s="1">
        <v>0</v>
      </c>
      <c r="N60" s="1">
        <v>4</v>
      </c>
      <c r="O60" s="1">
        <v>0</v>
      </c>
      <c r="P60" s="1">
        <f t="shared" si="2"/>
        <v>9.4</v>
      </c>
      <c r="Q60" s="1" t="e">
        <f t="shared" si="6"/>
        <v>#DIV/0!</v>
      </c>
      <c r="R60" s="1" t="e">
        <f t="shared" si="3"/>
        <v>#DIV/0!</v>
      </c>
      <c r="S60" s="1" t="e">
        <f t="shared" si="7"/>
        <v>#DIV/0!</v>
      </c>
    </row>
    <row r="61" spans="1:19">
      <c r="A61" s="3">
        <v>58</v>
      </c>
      <c r="B61" s="1" t="s">
        <v>64</v>
      </c>
      <c r="C61" s="1" t="s">
        <v>62</v>
      </c>
      <c r="D61" s="1">
        <v>3</v>
      </c>
      <c r="E61" s="1">
        <v>74</v>
      </c>
      <c r="H61" s="1">
        <v>3</v>
      </c>
      <c r="I61" s="1">
        <v>2</v>
      </c>
      <c r="J61" s="3">
        <f t="shared" si="5"/>
        <v>50</v>
      </c>
      <c r="K61" s="3"/>
      <c r="L61" s="1">
        <v>0</v>
      </c>
      <c r="M61" s="1">
        <v>0</v>
      </c>
      <c r="N61" s="1">
        <v>0</v>
      </c>
      <c r="O61" s="1">
        <v>0</v>
      </c>
      <c r="P61" s="1">
        <f t="shared" si="2"/>
        <v>24.666666666666668</v>
      </c>
      <c r="Q61" s="1" t="e">
        <f t="shared" si="6"/>
        <v>#DIV/0!</v>
      </c>
      <c r="R61" s="1" t="e">
        <f t="shared" si="3"/>
        <v>#DIV/0!</v>
      </c>
      <c r="S61" s="1" t="e">
        <f t="shared" si="7"/>
        <v>#DIV/0!</v>
      </c>
    </row>
    <row r="62" spans="1:19">
      <c r="A62" s="3">
        <v>59</v>
      </c>
      <c r="B62" s="1" t="s">
        <v>64</v>
      </c>
      <c r="C62" s="1" t="s">
        <v>63</v>
      </c>
      <c r="D62" s="1">
        <v>1</v>
      </c>
      <c r="E62" s="1">
        <v>9</v>
      </c>
      <c r="H62" s="1">
        <v>1</v>
      </c>
      <c r="I62" s="1">
        <v>0</v>
      </c>
      <c r="J62" s="3">
        <f t="shared" si="5"/>
        <v>5</v>
      </c>
      <c r="K62" s="3"/>
      <c r="L62" s="1">
        <v>0</v>
      </c>
      <c r="M62" s="1">
        <v>0</v>
      </c>
      <c r="N62" s="1">
        <v>1</v>
      </c>
      <c r="O62" s="1">
        <v>0</v>
      </c>
      <c r="P62" s="1">
        <f t="shared" si="2"/>
        <v>9</v>
      </c>
      <c r="Q62" s="1" t="e">
        <f t="shared" si="6"/>
        <v>#DIV/0!</v>
      </c>
      <c r="R62" s="1" t="e">
        <f t="shared" si="3"/>
        <v>#DIV/0!</v>
      </c>
      <c r="S62" s="1" t="e">
        <f t="shared" si="7"/>
        <v>#DIV/0!</v>
      </c>
    </row>
    <row r="63" spans="1:19">
      <c r="A63" s="3">
        <v>60</v>
      </c>
      <c r="B63" s="1" t="s">
        <v>88</v>
      </c>
      <c r="C63" s="1" t="s">
        <v>211</v>
      </c>
      <c r="D63" s="1">
        <v>16</v>
      </c>
      <c r="E63" s="1">
        <v>357</v>
      </c>
      <c r="F63" s="1">
        <v>188</v>
      </c>
      <c r="H63" s="1">
        <v>40</v>
      </c>
      <c r="I63" s="1">
        <v>23</v>
      </c>
      <c r="J63" s="3">
        <f t="shared" si="5"/>
        <v>59</v>
      </c>
      <c r="K63" s="3">
        <v>366</v>
      </c>
      <c r="L63" s="1">
        <v>17</v>
      </c>
      <c r="M63" s="1">
        <v>137</v>
      </c>
      <c r="N63" s="1">
        <v>1</v>
      </c>
      <c r="O63" s="1">
        <v>0</v>
      </c>
      <c r="P63" s="1">
        <f>E63/D63</f>
        <v>22.3125</v>
      </c>
      <c r="Q63" s="1">
        <f>E63*100/F63</f>
        <v>189.89361702127658</v>
      </c>
      <c r="R63" s="1">
        <f>K63/L63</f>
        <v>21.529411764705884</v>
      </c>
      <c r="S63" s="1" t="e">
        <f t="shared" si="7"/>
        <v>#VALUE!</v>
      </c>
    </row>
    <row r="64" spans="1:19">
      <c r="A64" s="3">
        <v>61</v>
      </c>
      <c r="B64" s="1" t="s">
        <v>88</v>
      </c>
      <c r="C64" s="1" t="s">
        <v>73</v>
      </c>
      <c r="D64" s="1">
        <v>16</v>
      </c>
      <c r="E64" s="1">
        <v>316</v>
      </c>
      <c r="H64" s="1">
        <v>17</v>
      </c>
      <c r="I64" s="1">
        <v>31</v>
      </c>
      <c r="J64" s="3">
        <f t="shared" si="5"/>
        <v>62</v>
      </c>
      <c r="K64" s="3"/>
      <c r="L64" s="1">
        <v>13</v>
      </c>
      <c r="M64" s="1">
        <v>76</v>
      </c>
      <c r="N64" s="1">
        <v>8</v>
      </c>
      <c r="O64" s="1">
        <v>0</v>
      </c>
      <c r="S64" s="1" t="e">
        <f t="shared" si="7"/>
        <v>#VALUE!</v>
      </c>
    </row>
    <row r="65" spans="1:19">
      <c r="A65" s="3">
        <v>62</v>
      </c>
      <c r="B65" s="1" t="s">
        <v>88</v>
      </c>
      <c r="C65" s="1" t="s">
        <v>74</v>
      </c>
      <c r="D65" s="1">
        <v>16</v>
      </c>
      <c r="E65" s="1">
        <v>498</v>
      </c>
      <c r="H65" s="1">
        <v>49</v>
      </c>
      <c r="I65" s="1">
        <v>16</v>
      </c>
      <c r="J65" s="3">
        <f t="shared" si="5"/>
        <v>206</v>
      </c>
      <c r="K65" s="3"/>
      <c r="L65" s="1">
        <v>0</v>
      </c>
      <c r="M65" s="1">
        <v>0</v>
      </c>
      <c r="N65" s="1">
        <v>14</v>
      </c>
      <c r="O65" s="1">
        <v>4</v>
      </c>
      <c r="S65" s="1" t="e">
        <f t="shared" si="7"/>
        <v>#VALUE!</v>
      </c>
    </row>
    <row r="66" spans="1:19">
      <c r="A66" s="3">
        <v>63</v>
      </c>
      <c r="B66" s="1" t="s">
        <v>88</v>
      </c>
      <c r="C66" s="1" t="s">
        <v>75</v>
      </c>
      <c r="D66" s="1">
        <v>16</v>
      </c>
      <c r="E66" s="1">
        <v>491</v>
      </c>
      <c r="H66" s="1">
        <v>56</v>
      </c>
      <c r="I66" s="1">
        <v>18</v>
      </c>
      <c r="J66" s="3">
        <f t="shared" si="5"/>
        <v>159</v>
      </c>
      <c r="K66" s="3"/>
      <c r="L66" s="1">
        <v>0</v>
      </c>
      <c r="M66" s="1">
        <v>0</v>
      </c>
      <c r="N66" s="1">
        <v>3</v>
      </c>
      <c r="O66" s="1">
        <v>0</v>
      </c>
      <c r="S66" s="1" t="e">
        <f t="shared" si="7"/>
        <v>#VALUE!</v>
      </c>
    </row>
    <row r="67" spans="1:19">
      <c r="A67" s="3">
        <v>64</v>
      </c>
      <c r="B67" s="1" t="s">
        <v>88</v>
      </c>
      <c r="C67" s="1" t="s">
        <v>76</v>
      </c>
      <c r="D67" s="1">
        <v>15</v>
      </c>
      <c r="E67" s="1">
        <v>27</v>
      </c>
      <c r="H67" s="1">
        <v>1</v>
      </c>
      <c r="I67" s="1">
        <v>1</v>
      </c>
      <c r="J67" s="3">
        <f t="shared" si="5"/>
        <v>17</v>
      </c>
      <c r="K67" s="3"/>
      <c r="L67" s="1">
        <v>14</v>
      </c>
      <c r="M67" s="1">
        <v>110</v>
      </c>
      <c r="N67" s="1">
        <v>4</v>
      </c>
      <c r="O67" s="1">
        <v>0</v>
      </c>
      <c r="S67" s="1" t="e">
        <f t="shared" si="7"/>
        <v>#VALUE!</v>
      </c>
    </row>
    <row r="68" spans="1:19">
      <c r="A68" s="3">
        <v>65</v>
      </c>
      <c r="B68" s="1" t="s">
        <v>88</v>
      </c>
      <c r="C68" s="1" t="s">
        <v>77</v>
      </c>
      <c r="D68" s="1">
        <v>16</v>
      </c>
      <c r="E68" s="1">
        <v>12</v>
      </c>
      <c r="H68" s="1">
        <v>1</v>
      </c>
      <c r="I68" s="1">
        <v>0</v>
      </c>
      <c r="J68" s="3">
        <f t="shared" ref="J68:J99" si="8">E68-(H68*4) - (I68*6)</f>
        <v>8</v>
      </c>
      <c r="K68" s="3"/>
      <c r="L68" s="1">
        <v>17</v>
      </c>
      <c r="M68" s="1">
        <v>94</v>
      </c>
      <c r="N68" s="1">
        <v>6</v>
      </c>
      <c r="O68" s="1">
        <v>0</v>
      </c>
      <c r="S68" s="1" t="e">
        <f t="shared" si="7"/>
        <v>#VALUE!</v>
      </c>
    </row>
    <row r="69" spans="1:19">
      <c r="A69" s="3">
        <v>66</v>
      </c>
      <c r="B69" s="1" t="s">
        <v>88</v>
      </c>
      <c r="C69" s="1" t="s">
        <v>78</v>
      </c>
      <c r="D69" s="1">
        <v>16</v>
      </c>
      <c r="E69" s="1">
        <v>351</v>
      </c>
      <c r="H69" s="1">
        <v>30</v>
      </c>
      <c r="I69" s="1">
        <v>21</v>
      </c>
      <c r="J69" s="3">
        <f t="shared" si="8"/>
        <v>105</v>
      </c>
      <c r="K69" s="3"/>
      <c r="L69" s="1">
        <v>0</v>
      </c>
      <c r="M69" s="1">
        <v>0</v>
      </c>
      <c r="N69" s="1">
        <v>5</v>
      </c>
      <c r="O69" s="1">
        <v>0</v>
      </c>
      <c r="S69" s="1" t="e">
        <f t="shared" ref="S69:S100" si="9">SUMPRODUCT($H$2:$Q$2,H69:R69)</f>
        <v>#VALUE!</v>
      </c>
    </row>
    <row r="70" spans="1:19">
      <c r="A70" s="3">
        <v>67</v>
      </c>
      <c r="B70" s="1" t="s">
        <v>88</v>
      </c>
      <c r="C70" s="1" t="s">
        <v>79</v>
      </c>
      <c r="D70" s="1">
        <v>15</v>
      </c>
      <c r="E70" s="1">
        <v>304</v>
      </c>
      <c r="H70" s="1">
        <v>26</v>
      </c>
      <c r="I70" s="1">
        <v>14</v>
      </c>
      <c r="J70" s="3">
        <f t="shared" si="8"/>
        <v>116</v>
      </c>
      <c r="K70" s="3"/>
      <c r="L70" s="1">
        <v>4</v>
      </c>
      <c r="M70" s="1">
        <v>17</v>
      </c>
      <c r="N70" s="1">
        <v>2</v>
      </c>
      <c r="O70" s="1">
        <v>0</v>
      </c>
      <c r="S70" s="1" t="e">
        <f t="shared" si="9"/>
        <v>#VALUE!</v>
      </c>
    </row>
    <row r="71" spans="1:19">
      <c r="A71" s="3">
        <v>68</v>
      </c>
      <c r="B71" s="1" t="s">
        <v>88</v>
      </c>
      <c r="C71" s="1" t="s">
        <v>80</v>
      </c>
      <c r="D71" s="1">
        <v>7</v>
      </c>
      <c r="E71" s="1">
        <v>1</v>
      </c>
      <c r="H71" s="1">
        <v>0</v>
      </c>
      <c r="I71" s="1">
        <v>0</v>
      </c>
      <c r="J71" s="3">
        <f t="shared" si="8"/>
        <v>1</v>
      </c>
      <c r="K71" s="3"/>
      <c r="L71" s="1">
        <v>10</v>
      </c>
      <c r="M71" s="1">
        <v>60</v>
      </c>
      <c r="N71" s="1">
        <v>1</v>
      </c>
      <c r="O71" s="1">
        <v>0</v>
      </c>
      <c r="S71" s="1" t="e">
        <f t="shared" si="9"/>
        <v>#VALUE!</v>
      </c>
    </row>
    <row r="72" spans="1:19">
      <c r="A72" s="3">
        <v>69</v>
      </c>
      <c r="B72" s="1" t="s">
        <v>88</v>
      </c>
      <c r="C72" s="1" t="s">
        <v>81</v>
      </c>
      <c r="D72" s="1">
        <v>9</v>
      </c>
      <c r="E72" s="1">
        <v>13</v>
      </c>
      <c r="H72" s="1">
        <v>1</v>
      </c>
      <c r="I72" s="1">
        <v>0</v>
      </c>
      <c r="J72" s="3">
        <f t="shared" si="8"/>
        <v>9</v>
      </c>
      <c r="K72" s="3"/>
      <c r="L72" s="1">
        <v>5</v>
      </c>
      <c r="M72" s="1">
        <v>64</v>
      </c>
      <c r="N72" s="1">
        <v>3</v>
      </c>
      <c r="O72" s="1">
        <v>0</v>
      </c>
      <c r="S72" s="1" t="e">
        <f t="shared" si="9"/>
        <v>#VALUE!</v>
      </c>
    </row>
    <row r="73" spans="1:19">
      <c r="A73" s="3">
        <v>70</v>
      </c>
      <c r="B73" s="1" t="s">
        <v>88</v>
      </c>
      <c r="C73" s="1" t="s">
        <v>82</v>
      </c>
      <c r="D73" s="1">
        <v>13</v>
      </c>
      <c r="E73" s="1">
        <v>203</v>
      </c>
      <c r="H73" s="1">
        <v>22</v>
      </c>
      <c r="I73" s="1">
        <v>5</v>
      </c>
      <c r="J73" s="3">
        <f t="shared" si="8"/>
        <v>85</v>
      </c>
      <c r="K73" s="3"/>
      <c r="L73" s="1">
        <v>0</v>
      </c>
      <c r="M73" s="1">
        <v>0</v>
      </c>
      <c r="N73" s="1">
        <v>3</v>
      </c>
      <c r="O73" s="1">
        <v>0</v>
      </c>
      <c r="S73" s="1" t="e">
        <f t="shared" si="9"/>
        <v>#VALUE!</v>
      </c>
    </row>
    <row r="74" spans="1:19">
      <c r="A74" s="3">
        <v>71</v>
      </c>
      <c r="B74" s="1" t="s">
        <v>88</v>
      </c>
      <c r="C74" s="1" t="s">
        <v>83</v>
      </c>
      <c r="D74" s="1">
        <v>6</v>
      </c>
      <c r="E74" s="1">
        <v>16</v>
      </c>
      <c r="H74" s="1">
        <v>2</v>
      </c>
      <c r="I74" s="1">
        <v>0</v>
      </c>
      <c r="J74" s="3">
        <f t="shared" si="8"/>
        <v>8</v>
      </c>
      <c r="K74" s="3"/>
      <c r="L74" s="1">
        <v>2</v>
      </c>
      <c r="M74" s="1">
        <v>46</v>
      </c>
      <c r="N74" s="1">
        <v>2</v>
      </c>
      <c r="O74" s="1">
        <v>0</v>
      </c>
      <c r="S74" s="1" t="e">
        <f t="shared" si="9"/>
        <v>#VALUE!</v>
      </c>
    </row>
    <row r="75" spans="1:19">
      <c r="A75" s="3">
        <v>72</v>
      </c>
      <c r="B75" s="1" t="s">
        <v>88</v>
      </c>
      <c r="C75" s="1" t="s">
        <v>84</v>
      </c>
      <c r="D75" s="1">
        <v>5</v>
      </c>
      <c r="E75" s="1">
        <v>23</v>
      </c>
      <c r="H75" s="1">
        <v>3</v>
      </c>
      <c r="I75" s="1">
        <v>0</v>
      </c>
      <c r="J75" s="3">
        <f t="shared" si="8"/>
        <v>11</v>
      </c>
      <c r="K75" s="3"/>
      <c r="L75" s="1">
        <v>6</v>
      </c>
      <c r="M75" s="1">
        <v>15</v>
      </c>
      <c r="N75" s="1">
        <v>1</v>
      </c>
      <c r="O75" s="1">
        <v>0</v>
      </c>
      <c r="S75" s="1" t="e">
        <f t="shared" si="9"/>
        <v>#VALUE!</v>
      </c>
    </row>
    <row r="76" spans="1:19">
      <c r="A76" s="3">
        <v>73</v>
      </c>
      <c r="B76" s="1" t="s">
        <v>88</v>
      </c>
      <c r="C76" s="1" t="s">
        <v>85</v>
      </c>
      <c r="D76" s="1">
        <v>4</v>
      </c>
      <c r="E76" s="1">
        <v>8</v>
      </c>
      <c r="H76" s="1">
        <v>0</v>
      </c>
      <c r="I76" s="1">
        <v>1</v>
      </c>
      <c r="J76" s="3">
        <f t="shared" si="8"/>
        <v>2</v>
      </c>
      <c r="K76" s="3"/>
      <c r="L76" s="1">
        <v>2</v>
      </c>
      <c r="M76" s="1">
        <v>7</v>
      </c>
      <c r="N76" s="1">
        <v>4</v>
      </c>
      <c r="O76" s="1">
        <v>0</v>
      </c>
      <c r="S76" s="1" t="e">
        <f t="shared" si="9"/>
        <v>#VALUE!</v>
      </c>
    </row>
    <row r="77" spans="1:19">
      <c r="A77" s="3">
        <v>74</v>
      </c>
      <c r="B77" s="1" t="s">
        <v>88</v>
      </c>
      <c r="C77" s="1" t="s">
        <v>86</v>
      </c>
      <c r="D77" s="1">
        <v>2</v>
      </c>
      <c r="E77" s="1">
        <v>6</v>
      </c>
      <c r="H77" s="1">
        <v>1</v>
      </c>
      <c r="I77" s="1">
        <v>0</v>
      </c>
      <c r="J77" s="3">
        <f t="shared" si="8"/>
        <v>2</v>
      </c>
      <c r="K77" s="3"/>
      <c r="L77" s="1">
        <v>2</v>
      </c>
      <c r="M77" s="1">
        <v>8</v>
      </c>
      <c r="N77" s="1">
        <v>2</v>
      </c>
      <c r="O77" s="1">
        <v>0</v>
      </c>
      <c r="S77" s="1" t="e">
        <f t="shared" si="9"/>
        <v>#VALUE!</v>
      </c>
    </row>
    <row r="78" spans="1:19">
      <c r="A78" s="3">
        <v>75</v>
      </c>
      <c r="B78" s="1" t="s">
        <v>88</v>
      </c>
      <c r="C78" s="1" t="s">
        <v>87</v>
      </c>
      <c r="D78" s="1">
        <v>4</v>
      </c>
      <c r="E78" s="1">
        <v>29</v>
      </c>
      <c r="H78" s="1">
        <v>4</v>
      </c>
      <c r="I78" s="1">
        <v>0</v>
      </c>
      <c r="J78" s="3">
        <f t="shared" si="8"/>
        <v>13</v>
      </c>
      <c r="K78" s="3"/>
      <c r="L78" s="1">
        <v>0</v>
      </c>
      <c r="M78" s="1">
        <v>0</v>
      </c>
      <c r="N78" s="1">
        <v>4</v>
      </c>
      <c r="O78" s="1">
        <v>0</v>
      </c>
      <c r="S78" s="1" t="e">
        <f t="shared" si="9"/>
        <v>#VALUE!</v>
      </c>
    </row>
    <row r="79" spans="1:19">
      <c r="A79" s="3">
        <v>76</v>
      </c>
      <c r="B79" s="1" t="s">
        <v>104</v>
      </c>
      <c r="C79" s="1" t="s">
        <v>89</v>
      </c>
      <c r="D79" s="1">
        <v>13</v>
      </c>
      <c r="E79" s="1">
        <v>260</v>
      </c>
      <c r="H79" s="1">
        <v>20</v>
      </c>
      <c r="I79" s="1">
        <v>11</v>
      </c>
      <c r="J79" s="3">
        <f t="shared" si="8"/>
        <v>114</v>
      </c>
      <c r="K79" s="3"/>
      <c r="L79" s="1">
        <v>18</v>
      </c>
      <c r="M79" s="1">
        <v>98</v>
      </c>
      <c r="N79" s="1">
        <v>8</v>
      </c>
      <c r="O79" s="1">
        <v>0</v>
      </c>
      <c r="S79" s="1" t="e">
        <f t="shared" si="9"/>
        <v>#VALUE!</v>
      </c>
    </row>
    <row r="80" spans="1:19">
      <c r="A80" s="3">
        <v>77</v>
      </c>
      <c r="B80" s="1" t="s">
        <v>104</v>
      </c>
      <c r="C80" s="1" t="s">
        <v>90</v>
      </c>
      <c r="D80" s="1">
        <v>14</v>
      </c>
      <c r="E80" s="1">
        <v>228</v>
      </c>
      <c r="H80" s="1">
        <v>22</v>
      </c>
      <c r="I80" s="1">
        <v>10</v>
      </c>
      <c r="J80" s="3">
        <f t="shared" si="8"/>
        <v>80</v>
      </c>
      <c r="K80" s="3"/>
      <c r="L80" s="1">
        <v>12</v>
      </c>
      <c r="M80" s="1">
        <v>85</v>
      </c>
      <c r="N80" s="1">
        <v>9</v>
      </c>
      <c r="O80" s="1">
        <v>0</v>
      </c>
      <c r="S80" s="1" t="e">
        <f t="shared" si="9"/>
        <v>#VALUE!</v>
      </c>
    </row>
    <row r="81" spans="1:19">
      <c r="A81" s="3">
        <v>78</v>
      </c>
      <c r="B81" s="1" t="s">
        <v>104</v>
      </c>
      <c r="C81" s="1" t="s">
        <v>91</v>
      </c>
      <c r="D81" s="1">
        <v>14</v>
      </c>
      <c r="E81" s="1">
        <v>512</v>
      </c>
      <c r="H81" s="1">
        <v>61</v>
      </c>
      <c r="I81" s="1">
        <v>16</v>
      </c>
      <c r="J81" s="3">
        <f t="shared" si="8"/>
        <v>172</v>
      </c>
      <c r="K81" s="3"/>
      <c r="L81" s="1">
        <v>0</v>
      </c>
      <c r="M81" s="1">
        <v>0</v>
      </c>
      <c r="N81" s="1">
        <v>8</v>
      </c>
      <c r="O81" s="1">
        <v>0</v>
      </c>
      <c r="S81" s="1" t="e">
        <f t="shared" si="9"/>
        <v>#VALUE!</v>
      </c>
    </row>
    <row r="82" spans="1:19">
      <c r="A82" s="3">
        <v>79</v>
      </c>
      <c r="B82" s="1" t="s">
        <v>104</v>
      </c>
      <c r="C82" s="1" t="s">
        <v>92</v>
      </c>
      <c r="D82" s="1">
        <v>14</v>
      </c>
      <c r="E82" s="1">
        <v>10</v>
      </c>
      <c r="H82" s="1">
        <v>1</v>
      </c>
      <c r="I82" s="1">
        <v>0</v>
      </c>
      <c r="J82" s="3">
        <f t="shared" si="8"/>
        <v>6</v>
      </c>
      <c r="K82" s="3"/>
      <c r="L82" s="1">
        <v>17</v>
      </c>
      <c r="M82" s="1">
        <v>133</v>
      </c>
      <c r="N82" s="1">
        <v>4</v>
      </c>
      <c r="O82" s="1">
        <v>0</v>
      </c>
      <c r="S82" s="1" t="e">
        <f t="shared" si="9"/>
        <v>#VALUE!</v>
      </c>
    </row>
    <row r="83" spans="1:19">
      <c r="A83" s="3">
        <v>80</v>
      </c>
      <c r="B83" s="1" t="s">
        <v>104</v>
      </c>
      <c r="C83" s="1" t="s">
        <v>93</v>
      </c>
      <c r="D83" s="1">
        <v>13</v>
      </c>
      <c r="E83" s="1">
        <v>382</v>
      </c>
      <c r="H83" s="1">
        <v>32</v>
      </c>
      <c r="I83" s="1">
        <v>24</v>
      </c>
      <c r="J83" s="3">
        <f t="shared" si="8"/>
        <v>110</v>
      </c>
      <c r="K83" s="3"/>
      <c r="L83" s="1">
        <v>0</v>
      </c>
      <c r="M83" s="1">
        <v>0</v>
      </c>
      <c r="N83" s="1">
        <v>3</v>
      </c>
      <c r="O83" s="1">
        <v>0</v>
      </c>
      <c r="S83" s="1" t="e">
        <f t="shared" si="9"/>
        <v>#VALUE!</v>
      </c>
    </row>
    <row r="84" spans="1:19">
      <c r="A84" s="3">
        <v>81</v>
      </c>
      <c r="B84" s="1" t="s">
        <v>104</v>
      </c>
      <c r="C84" s="1" t="s">
        <v>94</v>
      </c>
      <c r="D84" s="1">
        <v>11</v>
      </c>
      <c r="E84" s="1">
        <v>11</v>
      </c>
      <c r="H84" s="1">
        <v>1</v>
      </c>
      <c r="I84" s="1">
        <v>1</v>
      </c>
      <c r="J84" s="3">
        <f t="shared" si="8"/>
        <v>1</v>
      </c>
      <c r="K84" s="3"/>
      <c r="L84" s="1">
        <v>14</v>
      </c>
      <c r="M84" s="1">
        <v>103</v>
      </c>
      <c r="N84" s="1">
        <v>0</v>
      </c>
      <c r="O84" s="1">
        <v>0</v>
      </c>
      <c r="S84" s="1" t="e">
        <f t="shared" si="9"/>
        <v>#VALUE!</v>
      </c>
    </row>
    <row r="85" spans="1:19">
      <c r="A85" s="3">
        <v>82</v>
      </c>
      <c r="B85" s="1" t="s">
        <v>104</v>
      </c>
      <c r="C85" s="1" t="s">
        <v>95</v>
      </c>
      <c r="D85" s="1">
        <v>14</v>
      </c>
      <c r="E85" s="1">
        <v>21</v>
      </c>
      <c r="H85" s="1">
        <v>2</v>
      </c>
      <c r="I85" s="1">
        <v>0</v>
      </c>
      <c r="J85" s="3">
        <f t="shared" si="8"/>
        <v>13</v>
      </c>
      <c r="K85" s="3"/>
      <c r="L85" s="1">
        <v>15</v>
      </c>
      <c r="M85" s="1">
        <v>87</v>
      </c>
      <c r="N85" s="1">
        <v>3</v>
      </c>
      <c r="O85" s="1">
        <v>0</v>
      </c>
      <c r="S85" s="1" t="e">
        <f t="shared" si="9"/>
        <v>#VALUE!</v>
      </c>
    </row>
    <row r="86" spans="1:19">
      <c r="A86" s="3">
        <v>83</v>
      </c>
      <c r="B86" s="1" t="s">
        <v>104</v>
      </c>
      <c r="C86" s="1" t="s">
        <v>96</v>
      </c>
      <c r="D86" s="1">
        <v>14</v>
      </c>
      <c r="E86" s="1">
        <v>275</v>
      </c>
      <c r="H86" s="1">
        <v>22</v>
      </c>
      <c r="I86" s="1">
        <v>17</v>
      </c>
      <c r="J86" s="3">
        <f t="shared" si="8"/>
        <v>85</v>
      </c>
      <c r="K86" s="3"/>
      <c r="L86" s="1">
        <v>0</v>
      </c>
      <c r="M86" s="1">
        <v>0</v>
      </c>
      <c r="N86" s="1">
        <v>9</v>
      </c>
      <c r="O86" s="1">
        <v>2</v>
      </c>
      <c r="S86" s="1" t="e">
        <f t="shared" si="9"/>
        <v>#VALUE!</v>
      </c>
    </row>
    <row r="87" spans="1:19">
      <c r="A87" s="3">
        <v>84</v>
      </c>
      <c r="B87" s="1" t="s">
        <v>104</v>
      </c>
      <c r="C87" s="1" t="s">
        <v>97</v>
      </c>
      <c r="D87" s="1">
        <v>14</v>
      </c>
      <c r="E87" s="1">
        <v>286</v>
      </c>
      <c r="H87" s="1">
        <v>25</v>
      </c>
      <c r="I87" s="1">
        <v>12</v>
      </c>
      <c r="J87" s="3">
        <f t="shared" si="8"/>
        <v>114</v>
      </c>
      <c r="K87" s="3"/>
      <c r="L87" s="1">
        <v>0</v>
      </c>
      <c r="M87" s="1">
        <v>0</v>
      </c>
      <c r="N87" s="1">
        <v>8</v>
      </c>
      <c r="O87" s="1">
        <v>0</v>
      </c>
      <c r="S87" s="1" t="e">
        <f t="shared" si="9"/>
        <v>#VALUE!</v>
      </c>
    </row>
    <row r="88" spans="1:19">
      <c r="A88" s="3">
        <v>85</v>
      </c>
      <c r="B88" s="1" t="s">
        <v>104</v>
      </c>
      <c r="C88" s="1" t="s">
        <v>98</v>
      </c>
      <c r="D88" s="1">
        <v>9</v>
      </c>
      <c r="E88" s="1">
        <v>96</v>
      </c>
      <c r="H88" s="1">
        <v>5</v>
      </c>
      <c r="I88" s="1">
        <v>8</v>
      </c>
      <c r="J88" s="3">
        <f t="shared" si="8"/>
        <v>28</v>
      </c>
      <c r="K88" s="3"/>
      <c r="L88" s="1">
        <v>2</v>
      </c>
      <c r="M88" s="1">
        <v>24</v>
      </c>
      <c r="N88" s="1">
        <v>7</v>
      </c>
      <c r="O88" s="1">
        <v>0</v>
      </c>
      <c r="S88" s="1" t="e">
        <f t="shared" si="9"/>
        <v>#VALUE!</v>
      </c>
    </row>
    <row r="89" spans="1:19">
      <c r="A89" s="3">
        <v>86</v>
      </c>
      <c r="B89" s="1" t="s">
        <v>104</v>
      </c>
      <c r="C89" s="1" t="s">
        <v>99</v>
      </c>
      <c r="D89" s="1">
        <v>7</v>
      </c>
      <c r="E89" s="1">
        <v>1</v>
      </c>
      <c r="H89" s="1">
        <v>0</v>
      </c>
      <c r="I89" s="1">
        <v>0</v>
      </c>
      <c r="J89" s="3">
        <f t="shared" si="8"/>
        <v>1</v>
      </c>
      <c r="K89" s="3"/>
      <c r="L89" s="1">
        <v>7</v>
      </c>
      <c r="M89" s="1">
        <v>59</v>
      </c>
      <c r="N89" s="1">
        <v>2</v>
      </c>
      <c r="O89" s="1">
        <v>0</v>
      </c>
      <c r="S89" s="1" t="e">
        <f t="shared" si="9"/>
        <v>#VALUE!</v>
      </c>
    </row>
    <row r="90" spans="1:19">
      <c r="A90" s="3">
        <v>87</v>
      </c>
      <c r="B90" s="1" t="s">
        <v>104</v>
      </c>
      <c r="C90" s="1" t="s">
        <v>100</v>
      </c>
      <c r="D90" s="1">
        <v>9</v>
      </c>
      <c r="E90" s="1">
        <v>133</v>
      </c>
      <c r="H90" s="1">
        <v>10</v>
      </c>
      <c r="I90" s="1">
        <v>7</v>
      </c>
      <c r="J90" s="3">
        <f t="shared" si="8"/>
        <v>51</v>
      </c>
      <c r="K90" s="3"/>
      <c r="L90" s="1">
        <v>0</v>
      </c>
      <c r="M90" s="1">
        <v>0</v>
      </c>
      <c r="N90" s="1">
        <v>4</v>
      </c>
      <c r="O90" s="1">
        <v>0</v>
      </c>
      <c r="S90" s="1" t="e">
        <f t="shared" si="9"/>
        <v>#VALUE!</v>
      </c>
    </row>
    <row r="91" spans="1:19">
      <c r="A91" s="3">
        <v>88</v>
      </c>
      <c r="B91" s="1" t="s">
        <v>104</v>
      </c>
      <c r="C91" s="1" t="s">
        <v>101</v>
      </c>
      <c r="D91" s="1">
        <v>6</v>
      </c>
      <c r="E91" s="1">
        <v>36</v>
      </c>
      <c r="H91" s="1">
        <v>3</v>
      </c>
      <c r="I91" s="1">
        <v>1</v>
      </c>
      <c r="J91" s="3">
        <f t="shared" si="8"/>
        <v>18</v>
      </c>
      <c r="K91" s="3"/>
      <c r="L91" s="1">
        <v>0</v>
      </c>
      <c r="M91" s="1">
        <v>6</v>
      </c>
      <c r="N91" s="1">
        <v>2</v>
      </c>
      <c r="O91" s="1">
        <v>0</v>
      </c>
      <c r="S91" s="1" t="e">
        <f t="shared" si="9"/>
        <v>#VALUE!</v>
      </c>
    </row>
    <row r="92" spans="1:19">
      <c r="A92" s="3">
        <v>89</v>
      </c>
      <c r="B92" s="1" t="s">
        <v>104</v>
      </c>
      <c r="C92" s="1" t="s">
        <v>102</v>
      </c>
      <c r="D92" s="1">
        <v>1</v>
      </c>
      <c r="E92" s="1">
        <v>4</v>
      </c>
      <c r="H92" s="1">
        <v>0</v>
      </c>
      <c r="I92" s="1">
        <v>0</v>
      </c>
      <c r="J92" s="3">
        <f t="shared" si="8"/>
        <v>4</v>
      </c>
      <c r="K92" s="3"/>
      <c r="L92" s="1">
        <v>0</v>
      </c>
      <c r="M92" s="1">
        <v>6</v>
      </c>
      <c r="N92" s="1">
        <v>0</v>
      </c>
      <c r="O92" s="1">
        <v>0</v>
      </c>
      <c r="S92" s="1" t="e">
        <f t="shared" si="9"/>
        <v>#VALUE!</v>
      </c>
    </row>
    <row r="93" spans="1:19">
      <c r="A93" s="3">
        <v>90</v>
      </c>
      <c r="B93" s="1" t="s">
        <v>104</v>
      </c>
      <c r="C93" s="1" t="s">
        <v>103</v>
      </c>
      <c r="D93" s="1">
        <v>1</v>
      </c>
      <c r="E93" s="1">
        <v>0</v>
      </c>
      <c r="H93" s="1">
        <v>0</v>
      </c>
      <c r="I93" s="1">
        <v>0</v>
      </c>
      <c r="J93" s="3">
        <f t="shared" si="8"/>
        <v>0</v>
      </c>
      <c r="K93" s="3"/>
      <c r="L93" s="1">
        <v>0</v>
      </c>
      <c r="M93" s="1">
        <v>5</v>
      </c>
      <c r="N93" s="1">
        <v>0</v>
      </c>
      <c r="O93" s="1">
        <v>0</v>
      </c>
      <c r="S93" s="1" t="e">
        <f t="shared" si="9"/>
        <v>#VALUE!</v>
      </c>
    </row>
    <row r="94" spans="1:19">
      <c r="A94" s="3">
        <v>91</v>
      </c>
      <c r="B94" s="1" t="s">
        <v>124</v>
      </c>
      <c r="C94" s="1" t="s">
        <v>123</v>
      </c>
      <c r="D94" s="1">
        <v>13</v>
      </c>
      <c r="E94" s="1">
        <v>548</v>
      </c>
      <c r="H94" s="1">
        <v>52</v>
      </c>
      <c r="I94" s="1">
        <v>21</v>
      </c>
      <c r="J94" s="3">
        <f t="shared" si="8"/>
        <v>214</v>
      </c>
      <c r="K94" s="3"/>
      <c r="L94" s="1">
        <v>0</v>
      </c>
      <c r="M94" s="1">
        <v>0</v>
      </c>
      <c r="N94" s="1">
        <v>9</v>
      </c>
      <c r="O94" s="1">
        <v>1</v>
      </c>
      <c r="S94" s="1" t="e">
        <f t="shared" si="9"/>
        <v>#VALUE!</v>
      </c>
    </row>
    <row r="95" spans="1:19">
      <c r="A95" s="3">
        <v>92</v>
      </c>
      <c r="B95" s="1" t="s">
        <v>124</v>
      </c>
      <c r="C95" s="1" t="s">
        <v>105</v>
      </c>
      <c r="D95" s="1">
        <v>15</v>
      </c>
      <c r="E95" s="1">
        <v>126</v>
      </c>
      <c r="H95" s="1">
        <v>9</v>
      </c>
      <c r="I95" s="1">
        <v>9</v>
      </c>
      <c r="J95" s="3">
        <f t="shared" si="8"/>
        <v>36</v>
      </c>
      <c r="K95" s="3"/>
      <c r="L95" s="1">
        <v>11</v>
      </c>
      <c r="M95" s="1">
        <v>90</v>
      </c>
      <c r="N95" s="1">
        <v>10</v>
      </c>
      <c r="O95" s="1">
        <v>0</v>
      </c>
      <c r="S95" s="1" t="e">
        <f t="shared" si="9"/>
        <v>#VALUE!</v>
      </c>
    </row>
    <row r="96" spans="1:19">
      <c r="A96" s="3">
        <v>93</v>
      </c>
      <c r="B96" s="1" t="s">
        <v>124</v>
      </c>
      <c r="C96" s="1" t="s">
        <v>106</v>
      </c>
      <c r="D96" s="1">
        <v>13</v>
      </c>
      <c r="E96" s="1">
        <v>196</v>
      </c>
      <c r="H96" s="1">
        <v>13</v>
      </c>
      <c r="I96" s="1">
        <v>6</v>
      </c>
      <c r="J96" s="3">
        <f t="shared" si="8"/>
        <v>108</v>
      </c>
      <c r="K96" s="3"/>
      <c r="L96" s="1">
        <v>8</v>
      </c>
      <c r="M96" s="1">
        <v>77</v>
      </c>
      <c r="N96" s="1">
        <v>6</v>
      </c>
      <c r="O96" s="1">
        <v>0</v>
      </c>
      <c r="S96" s="1" t="e">
        <f t="shared" si="9"/>
        <v>#VALUE!</v>
      </c>
    </row>
    <row r="97" spans="1:19">
      <c r="A97" s="3">
        <v>94</v>
      </c>
      <c r="B97" s="1" t="s">
        <v>124</v>
      </c>
      <c r="C97" s="1" t="s">
        <v>107</v>
      </c>
      <c r="D97" s="1">
        <v>15</v>
      </c>
      <c r="E97" s="1">
        <v>49</v>
      </c>
      <c r="H97" s="1">
        <v>6</v>
      </c>
      <c r="I97" s="1">
        <v>1</v>
      </c>
      <c r="J97" s="3">
        <f t="shared" si="8"/>
        <v>19</v>
      </c>
      <c r="K97" s="3"/>
      <c r="L97" s="1">
        <v>11</v>
      </c>
      <c r="M97" s="1">
        <v>97</v>
      </c>
      <c r="N97" s="1">
        <v>6</v>
      </c>
      <c r="O97" s="1">
        <v>0</v>
      </c>
      <c r="S97" s="1" t="e">
        <f t="shared" si="9"/>
        <v>#VALUE!</v>
      </c>
    </row>
    <row r="98" spans="1:19">
      <c r="A98" s="3">
        <v>95</v>
      </c>
      <c r="B98" s="1" t="s">
        <v>124</v>
      </c>
      <c r="C98" s="1" t="s">
        <v>108</v>
      </c>
      <c r="D98" s="1">
        <v>10</v>
      </c>
      <c r="E98" s="1">
        <v>15</v>
      </c>
      <c r="H98" s="1">
        <v>2</v>
      </c>
      <c r="I98" s="1">
        <v>0</v>
      </c>
      <c r="J98" s="3">
        <f t="shared" si="8"/>
        <v>7</v>
      </c>
      <c r="K98" s="3"/>
      <c r="L98" s="1">
        <v>15</v>
      </c>
      <c r="M98" s="1">
        <v>98</v>
      </c>
      <c r="N98" s="1">
        <v>1</v>
      </c>
      <c r="O98" s="1">
        <v>0</v>
      </c>
      <c r="S98" s="1" t="e">
        <f t="shared" si="9"/>
        <v>#VALUE!</v>
      </c>
    </row>
    <row r="99" spans="1:19">
      <c r="A99" s="3">
        <v>96</v>
      </c>
      <c r="B99" s="1" t="s">
        <v>124</v>
      </c>
      <c r="C99" s="1" t="s">
        <v>109</v>
      </c>
      <c r="D99" s="1">
        <v>15</v>
      </c>
      <c r="E99" s="1">
        <v>441</v>
      </c>
      <c r="H99" s="1">
        <v>30</v>
      </c>
      <c r="I99" s="1">
        <v>19</v>
      </c>
      <c r="J99" s="3">
        <f t="shared" si="8"/>
        <v>207</v>
      </c>
      <c r="K99" s="3"/>
      <c r="L99" s="1">
        <v>0</v>
      </c>
      <c r="M99" s="1">
        <v>0</v>
      </c>
      <c r="N99" s="1">
        <v>5</v>
      </c>
      <c r="O99" s="1">
        <v>0</v>
      </c>
      <c r="S99" s="1" t="e">
        <f t="shared" si="9"/>
        <v>#VALUE!</v>
      </c>
    </row>
    <row r="100" spans="1:19">
      <c r="A100" s="3">
        <v>97</v>
      </c>
      <c r="B100" s="1" t="s">
        <v>124</v>
      </c>
      <c r="C100" s="1" t="s">
        <v>110</v>
      </c>
      <c r="D100" s="1">
        <v>11</v>
      </c>
      <c r="E100" s="1">
        <v>50</v>
      </c>
      <c r="H100" s="1">
        <v>5</v>
      </c>
      <c r="I100" s="1">
        <v>0</v>
      </c>
      <c r="J100" s="3">
        <f t="shared" ref="J100:J131" si="10">E100-(H100*4) - (I100*6)</f>
        <v>30</v>
      </c>
      <c r="K100" s="3"/>
      <c r="L100" s="1">
        <v>11</v>
      </c>
      <c r="M100" s="1">
        <v>68</v>
      </c>
      <c r="N100" s="1">
        <v>3</v>
      </c>
      <c r="O100" s="1">
        <v>0</v>
      </c>
      <c r="S100" s="1" t="e">
        <f t="shared" si="9"/>
        <v>#VALUE!</v>
      </c>
    </row>
    <row r="101" spans="1:19">
      <c r="A101" s="3">
        <v>98</v>
      </c>
      <c r="B101" s="1" t="s">
        <v>124</v>
      </c>
      <c r="C101" s="1" t="s">
        <v>111</v>
      </c>
      <c r="D101" s="1">
        <v>15</v>
      </c>
      <c r="E101" s="1">
        <v>370</v>
      </c>
      <c r="H101" s="1">
        <v>39</v>
      </c>
      <c r="I101" s="1">
        <v>5</v>
      </c>
      <c r="J101" s="3">
        <f t="shared" si="10"/>
        <v>184</v>
      </c>
      <c r="K101" s="3"/>
      <c r="L101" s="1">
        <v>0</v>
      </c>
      <c r="M101" s="1">
        <v>0</v>
      </c>
      <c r="N101" s="1">
        <v>4</v>
      </c>
      <c r="O101" s="1">
        <v>0</v>
      </c>
      <c r="S101" s="1" t="e">
        <f t="shared" ref="S101:S132" si="11">SUMPRODUCT($H$2:$Q$2,H101:R101)</f>
        <v>#VALUE!</v>
      </c>
    </row>
    <row r="102" spans="1:19">
      <c r="A102" s="3">
        <v>99</v>
      </c>
      <c r="B102" s="1" t="s">
        <v>124</v>
      </c>
      <c r="C102" s="1" t="s">
        <v>112</v>
      </c>
      <c r="D102" s="1">
        <v>12</v>
      </c>
      <c r="E102" s="1">
        <v>226</v>
      </c>
      <c r="H102" s="1">
        <v>18</v>
      </c>
      <c r="I102" s="1">
        <v>8</v>
      </c>
      <c r="J102" s="3">
        <f t="shared" si="10"/>
        <v>106</v>
      </c>
      <c r="K102" s="3"/>
      <c r="L102" s="1">
        <v>0</v>
      </c>
      <c r="M102" s="1">
        <v>0</v>
      </c>
      <c r="N102" s="1">
        <v>4</v>
      </c>
      <c r="O102" s="1">
        <v>0</v>
      </c>
      <c r="S102" s="1" t="e">
        <f t="shared" si="11"/>
        <v>#VALUE!</v>
      </c>
    </row>
    <row r="103" spans="1:19">
      <c r="A103" s="3">
        <v>100</v>
      </c>
      <c r="B103" s="1" t="s">
        <v>124</v>
      </c>
      <c r="C103" s="1" t="s">
        <v>113</v>
      </c>
      <c r="D103" s="1">
        <v>8</v>
      </c>
      <c r="E103" s="1">
        <v>6</v>
      </c>
      <c r="H103" s="1">
        <v>0</v>
      </c>
      <c r="I103" s="1">
        <v>0</v>
      </c>
      <c r="J103" s="3">
        <f t="shared" si="10"/>
        <v>6</v>
      </c>
      <c r="K103" s="3"/>
      <c r="L103" s="1">
        <v>4</v>
      </c>
      <c r="M103" s="1">
        <v>54</v>
      </c>
      <c r="N103" s="1">
        <v>1</v>
      </c>
      <c r="O103" s="1">
        <v>0</v>
      </c>
      <c r="S103" s="1" t="e">
        <f t="shared" si="11"/>
        <v>#VALUE!</v>
      </c>
    </row>
    <row r="104" spans="1:19">
      <c r="A104" s="3">
        <v>101</v>
      </c>
      <c r="B104" s="1" t="s">
        <v>124</v>
      </c>
      <c r="C104" s="1" t="s">
        <v>114</v>
      </c>
      <c r="D104" s="1">
        <v>6</v>
      </c>
      <c r="E104" s="1">
        <v>1</v>
      </c>
      <c r="H104" s="1">
        <v>0</v>
      </c>
      <c r="I104" s="1">
        <v>0</v>
      </c>
      <c r="J104" s="3">
        <f t="shared" si="10"/>
        <v>1</v>
      </c>
      <c r="K104" s="3"/>
      <c r="L104" s="1">
        <v>5</v>
      </c>
      <c r="M104" s="1">
        <v>51</v>
      </c>
      <c r="N104" s="1">
        <v>0</v>
      </c>
      <c r="O104" s="1">
        <v>0</v>
      </c>
      <c r="S104" s="1" t="e">
        <f t="shared" si="11"/>
        <v>#VALUE!</v>
      </c>
    </row>
    <row r="105" spans="1:19">
      <c r="A105" s="3">
        <v>102</v>
      </c>
      <c r="B105" s="1" t="s">
        <v>124</v>
      </c>
      <c r="C105" s="1" t="s">
        <v>115</v>
      </c>
      <c r="D105" s="1">
        <v>7</v>
      </c>
      <c r="E105" s="1">
        <v>1</v>
      </c>
      <c r="H105" s="1">
        <v>0</v>
      </c>
      <c r="I105" s="1">
        <v>0</v>
      </c>
      <c r="J105" s="3">
        <f t="shared" si="10"/>
        <v>1</v>
      </c>
      <c r="K105" s="3"/>
      <c r="L105" s="1">
        <v>9</v>
      </c>
      <c r="M105" s="1">
        <v>34</v>
      </c>
      <c r="N105" s="1">
        <v>1</v>
      </c>
      <c r="O105" s="1">
        <v>0</v>
      </c>
      <c r="S105" s="1" t="e">
        <f t="shared" si="11"/>
        <v>#VALUE!</v>
      </c>
    </row>
    <row r="106" spans="1:19">
      <c r="A106" s="3">
        <v>103</v>
      </c>
      <c r="B106" s="1" t="s">
        <v>124</v>
      </c>
      <c r="C106" s="1" t="s">
        <v>116</v>
      </c>
      <c r="D106" s="1">
        <v>7</v>
      </c>
      <c r="E106" s="1">
        <v>115</v>
      </c>
      <c r="H106" s="1">
        <v>11</v>
      </c>
      <c r="I106" s="1">
        <v>5</v>
      </c>
      <c r="J106" s="3">
        <f t="shared" si="10"/>
        <v>41</v>
      </c>
      <c r="K106" s="3"/>
      <c r="L106" s="1">
        <v>1</v>
      </c>
      <c r="M106" s="1">
        <v>8</v>
      </c>
      <c r="N106" s="1">
        <v>2</v>
      </c>
      <c r="O106" s="1">
        <v>0</v>
      </c>
      <c r="S106" s="1" t="e">
        <f t="shared" si="11"/>
        <v>#VALUE!</v>
      </c>
    </row>
    <row r="107" spans="1:19">
      <c r="A107" s="3">
        <v>104</v>
      </c>
      <c r="B107" s="1" t="s">
        <v>124</v>
      </c>
      <c r="C107" s="1" t="s">
        <v>117</v>
      </c>
      <c r="D107" s="1">
        <v>4</v>
      </c>
      <c r="E107" s="1">
        <v>57</v>
      </c>
      <c r="H107" s="1">
        <v>5</v>
      </c>
      <c r="I107" s="1">
        <v>1</v>
      </c>
      <c r="J107" s="3">
        <f t="shared" si="10"/>
        <v>31</v>
      </c>
      <c r="K107" s="3"/>
      <c r="L107" s="1">
        <v>0</v>
      </c>
      <c r="M107" s="1">
        <v>0</v>
      </c>
      <c r="N107" s="1">
        <v>3</v>
      </c>
      <c r="O107" s="1">
        <v>4</v>
      </c>
      <c r="S107" s="1" t="e">
        <f t="shared" si="11"/>
        <v>#VALUE!</v>
      </c>
    </row>
    <row r="108" spans="1:19">
      <c r="A108" s="3">
        <v>105</v>
      </c>
      <c r="B108" s="1" t="s">
        <v>124</v>
      </c>
      <c r="C108" s="1" t="s">
        <v>118</v>
      </c>
      <c r="D108" s="1">
        <v>7</v>
      </c>
      <c r="E108" s="1">
        <v>44</v>
      </c>
      <c r="H108" s="1">
        <v>2</v>
      </c>
      <c r="I108" s="1">
        <v>2</v>
      </c>
      <c r="J108" s="3">
        <f t="shared" si="10"/>
        <v>24</v>
      </c>
      <c r="K108" s="3"/>
      <c r="L108" s="1">
        <v>0</v>
      </c>
      <c r="M108" s="1">
        <v>2</v>
      </c>
      <c r="N108" s="1">
        <v>1</v>
      </c>
      <c r="O108" s="1">
        <v>0</v>
      </c>
      <c r="S108" s="1" t="e">
        <f t="shared" si="11"/>
        <v>#VALUE!</v>
      </c>
    </row>
    <row r="109" spans="1:19">
      <c r="A109" s="3">
        <v>106</v>
      </c>
      <c r="B109" s="1" t="s">
        <v>124</v>
      </c>
      <c r="C109" s="1" t="s">
        <v>119</v>
      </c>
      <c r="D109" s="1">
        <v>3</v>
      </c>
      <c r="E109" s="1">
        <v>3</v>
      </c>
      <c r="H109" s="1">
        <v>0</v>
      </c>
      <c r="I109" s="1">
        <v>0</v>
      </c>
      <c r="J109" s="3">
        <f t="shared" si="10"/>
        <v>3</v>
      </c>
      <c r="K109" s="3"/>
      <c r="L109" s="1">
        <v>1</v>
      </c>
      <c r="M109" s="1">
        <v>4</v>
      </c>
      <c r="N109" s="1">
        <v>1</v>
      </c>
      <c r="O109" s="1">
        <v>0</v>
      </c>
      <c r="S109" s="1" t="e">
        <f t="shared" si="11"/>
        <v>#VALUE!</v>
      </c>
    </row>
    <row r="110" spans="1:19">
      <c r="A110" s="3">
        <v>107</v>
      </c>
      <c r="B110" s="1" t="s">
        <v>124</v>
      </c>
      <c r="C110" s="1" t="s">
        <v>120</v>
      </c>
      <c r="D110" s="1">
        <v>1</v>
      </c>
      <c r="E110" s="1">
        <v>8</v>
      </c>
      <c r="H110" s="1">
        <v>2</v>
      </c>
      <c r="I110" s="1">
        <v>0</v>
      </c>
      <c r="J110" s="3">
        <f t="shared" si="10"/>
        <v>0</v>
      </c>
      <c r="K110" s="3"/>
      <c r="L110" s="1">
        <v>0</v>
      </c>
      <c r="M110" s="1">
        <v>0</v>
      </c>
      <c r="N110" s="1">
        <v>0</v>
      </c>
      <c r="O110" s="1">
        <v>0</v>
      </c>
      <c r="S110" s="1" t="e">
        <f t="shared" si="11"/>
        <v>#VALUE!</v>
      </c>
    </row>
    <row r="111" spans="1:19">
      <c r="A111" s="3">
        <v>108</v>
      </c>
      <c r="B111" s="1" t="s">
        <v>124</v>
      </c>
      <c r="C111" s="1" t="s">
        <v>121</v>
      </c>
      <c r="D111" s="1">
        <v>2</v>
      </c>
      <c r="E111" s="1">
        <v>20</v>
      </c>
      <c r="H111" s="1">
        <v>1</v>
      </c>
      <c r="I111" s="1">
        <v>0</v>
      </c>
      <c r="J111" s="3">
        <f t="shared" si="10"/>
        <v>16</v>
      </c>
      <c r="K111" s="3"/>
      <c r="L111" s="1">
        <v>0</v>
      </c>
      <c r="M111" s="1">
        <v>2</v>
      </c>
      <c r="N111" s="1">
        <v>0</v>
      </c>
      <c r="O111" s="1">
        <v>0</v>
      </c>
      <c r="S111" s="1" t="e">
        <f t="shared" si="11"/>
        <v>#VALUE!</v>
      </c>
    </row>
    <row r="112" spans="1:19">
      <c r="A112" s="3">
        <v>109</v>
      </c>
      <c r="B112" s="1" t="s">
        <v>124</v>
      </c>
      <c r="C112" s="1" t="s">
        <v>122</v>
      </c>
      <c r="D112" s="1">
        <v>1</v>
      </c>
      <c r="E112" s="1">
        <v>0</v>
      </c>
      <c r="H112" s="1">
        <v>0</v>
      </c>
      <c r="I112" s="1">
        <v>0</v>
      </c>
      <c r="J112" s="3">
        <f t="shared" si="10"/>
        <v>0</v>
      </c>
      <c r="K112" s="3"/>
      <c r="L112" s="1">
        <v>0</v>
      </c>
      <c r="M112" s="1">
        <v>1</v>
      </c>
      <c r="N112" s="1">
        <v>0</v>
      </c>
      <c r="O112" s="1">
        <v>0</v>
      </c>
      <c r="S112" s="1" t="e">
        <f t="shared" si="11"/>
        <v>#VALUE!</v>
      </c>
    </row>
    <row r="113" spans="1:19">
      <c r="A113" s="3">
        <v>110</v>
      </c>
      <c r="B113" s="1" t="s">
        <v>145</v>
      </c>
      <c r="C113" s="1" t="s">
        <v>125</v>
      </c>
      <c r="D113" s="1">
        <v>14</v>
      </c>
      <c r="E113" s="1">
        <v>3</v>
      </c>
      <c r="H113" s="1">
        <v>0</v>
      </c>
      <c r="I113" s="1">
        <v>0</v>
      </c>
      <c r="J113" s="3">
        <f t="shared" si="10"/>
        <v>3</v>
      </c>
      <c r="K113" s="3"/>
      <c r="L113" s="1">
        <v>20</v>
      </c>
      <c r="M113" s="1">
        <v>148</v>
      </c>
      <c r="N113" s="1">
        <v>2</v>
      </c>
      <c r="O113" s="1">
        <v>0</v>
      </c>
      <c r="S113" s="1" t="e">
        <f t="shared" si="11"/>
        <v>#VALUE!</v>
      </c>
    </row>
    <row r="114" spans="1:19">
      <c r="A114" s="3">
        <v>111</v>
      </c>
      <c r="B114" s="1" t="s">
        <v>145</v>
      </c>
      <c r="C114" s="1" t="s">
        <v>126</v>
      </c>
      <c r="D114" s="1">
        <v>12</v>
      </c>
      <c r="E114" s="1">
        <v>480</v>
      </c>
      <c r="H114" s="1">
        <v>39</v>
      </c>
      <c r="I114" s="1">
        <v>30</v>
      </c>
      <c r="J114" s="3">
        <f t="shared" si="10"/>
        <v>144</v>
      </c>
      <c r="K114" s="3"/>
      <c r="L114" s="1">
        <v>0</v>
      </c>
      <c r="M114" s="1">
        <v>0</v>
      </c>
      <c r="N114" s="1">
        <v>6</v>
      </c>
      <c r="O114" s="1">
        <v>0</v>
      </c>
      <c r="S114" s="1" t="e">
        <f t="shared" si="11"/>
        <v>#VALUE!</v>
      </c>
    </row>
    <row r="115" spans="1:19">
      <c r="A115" s="3">
        <v>112</v>
      </c>
      <c r="B115" s="1" t="s">
        <v>145</v>
      </c>
      <c r="C115" s="1" t="s">
        <v>127</v>
      </c>
      <c r="D115" s="1">
        <v>14</v>
      </c>
      <c r="E115" s="1">
        <v>530</v>
      </c>
      <c r="H115" s="1">
        <v>52</v>
      </c>
      <c r="I115" s="1">
        <v>18</v>
      </c>
      <c r="J115" s="3">
        <f t="shared" si="10"/>
        <v>214</v>
      </c>
      <c r="K115" s="3"/>
      <c r="L115" s="1">
        <v>0</v>
      </c>
      <c r="M115" s="1">
        <v>0</v>
      </c>
      <c r="N115" s="1">
        <v>8</v>
      </c>
      <c r="O115" s="1">
        <v>0</v>
      </c>
      <c r="S115" s="1" t="e">
        <f t="shared" si="11"/>
        <v>#VALUE!</v>
      </c>
    </row>
    <row r="116" spans="1:19">
      <c r="A116" s="3">
        <v>113</v>
      </c>
      <c r="B116" s="1" t="s">
        <v>145</v>
      </c>
      <c r="C116" s="1" t="s">
        <v>128</v>
      </c>
      <c r="D116" s="1">
        <v>14</v>
      </c>
      <c r="E116" s="1">
        <v>0</v>
      </c>
      <c r="H116" s="1">
        <v>0</v>
      </c>
      <c r="I116" s="1">
        <v>0</v>
      </c>
      <c r="J116" s="3">
        <f t="shared" si="10"/>
        <v>0</v>
      </c>
      <c r="K116" s="3"/>
      <c r="L116" s="1">
        <v>12</v>
      </c>
      <c r="M116" s="1">
        <v>128</v>
      </c>
      <c r="N116" s="1">
        <v>2</v>
      </c>
      <c r="O116" s="1">
        <v>0</v>
      </c>
      <c r="S116" s="1" t="e">
        <f t="shared" si="11"/>
        <v>#VALUE!</v>
      </c>
    </row>
    <row r="117" spans="1:19">
      <c r="A117" s="3">
        <v>114</v>
      </c>
      <c r="B117" s="1" t="s">
        <v>145</v>
      </c>
      <c r="C117" s="1" t="s">
        <v>129</v>
      </c>
      <c r="D117" s="1">
        <v>11</v>
      </c>
      <c r="E117" s="1">
        <v>25</v>
      </c>
      <c r="H117" s="1">
        <v>2</v>
      </c>
      <c r="I117" s="1">
        <v>1</v>
      </c>
      <c r="J117" s="3">
        <f t="shared" si="10"/>
        <v>11</v>
      </c>
      <c r="K117" s="3"/>
      <c r="L117" s="1">
        <v>11</v>
      </c>
      <c r="M117" s="1">
        <v>90</v>
      </c>
      <c r="N117" s="1">
        <v>5</v>
      </c>
      <c r="O117" s="1">
        <v>0</v>
      </c>
      <c r="S117" s="1" t="e">
        <f t="shared" si="11"/>
        <v>#VALUE!</v>
      </c>
    </row>
    <row r="118" spans="1:19">
      <c r="A118" s="3">
        <v>115</v>
      </c>
      <c r="B118" s="1" t="s">
        <v>145</v>
      </c>
      <c r="C118" s="1" t="s">
        <v>130</v>
      </c>
      <c r="D118" s="1">
        <v>8</v>
      </c>
      <c r="E118" s="1">
        <v>201</v>
      </c>
      <c r="H118" s="1">
        <v>20</v>
      </c>
      <c r="I118" s="1">
        <v>8</v>
      </c>
      <c r="J118" s="3">
        <f t="shared" si="10"/>
        <v>73</v>
      </c>
      <c r="K118" s="3"/>
      <c r="L118" s="1">
        <v>0</v>
      </c>
      <c r="M118" s="1">
        <v>0</v>
      </c>
      <c r="N118" s="1">
        <v>7</v>
      </c>
      <c r="O118" s="1">
        <v>3</v>
      </c>
      <c r="S118" s="1" t="e">
        <f t="shared" si="11"/>
        <v>#VALUE!</v>
      </c>
    </row>
    <row r="119" spans="1:19">
      <c r="A119" s="3">
        <v>116</v>
      </c>
      <c r="B119" s="1" t="s">
        <v>145</v>
      </c>
      <c r="C119" s="1" t="s">
        <v>131</v>
      </c>
      <c r="D119" s="1">
        <v>8</v>
      </c>
      <c r="E119" s="1">
        <v>52</v>
      </c>
      <c r="H119" s="1">
        <v>5</v>
      </c>
      <c r="I119" s="1">
        <v>1</v>
      </c>
      <c r="J119" s="3">
        <f t="shared" si="10"/>
        <v>26</v>
      </c>
      <c r="K119" s="3"/>
      <c r="L119" s="1">
        <v>5</v>
      </c>
      <c r="M119" s="1">
        <v>59</v>
      </c>
      <c r="N119" s="1">
        <v>3</v>
      </c>
      <c r="O119" s="1">
        <v>0</v>
      </c>
      <c r="S119" s="1" t="e">
        <f t="shared" si="11"/>
        <v>#VALUE!</v>
      </c>
    </row>
    <row r="120" spans="1:19">
      <c r="A120" s="3">
        <v>117</v>
      </c>
      <c r="B120" s="1" t="s">
        <v>145</v>
      </c>
      <c r="C120" s="1" t="s">
        <v>132</v>
      </c>
      <c r="D120" s="1">
        <v>14</v>
      </c>
      <c r="E120" s="1">
        <v>252</v>
      </c>
      <c r="H120" s="1">
        <v>16</v>
      </c>
      <c r="I120" s="1">
        <v>11</v>
      </c>
      <c r="J120" s="3">
        <f t="shared" si="10"/>
        <v>122</v>
      </c>
      <c r="K120" s="3"/>
      <c r="L120" s="1">
        <v>0</v>
      </c>
      <c r="M120" s="1">
        <v>0</v>
      </c>
      <c r="N120" s="1">
        <v>4</v>
      </c>
      <c r="O120" s="1">
        <v>0</v>
      </c>
      <c r="S120" s="1" t="e">
        <f t="shared" si="11"/>
        <v>#VALUE!</v>
      </c>
    </row>
    <row r="121" spans="1:19">
      <c r="A121" s="3">
        <v>118</v>
      </c>
      <c r="B121" s="1" t="s">
        <v>145</v>
      </c>
      <c r="C121" s="1" t="s">
        <v>133</v>
      </c>
      <c r="D121" s="1">
        <v>9</v>
      </c>
      <c r="E121" s="1">
        <v>131</v>
      </c>
      <c r="H121" s="1">
        <v>4</v>
      </c>
      <c r="I121" s="1">
        <v>10</v>
      </c>
      <c r="J121" s="3">
        <f t="shared" si="10"/>
        <v>55</v>
      </c>
      <c r="K121" s="3"/>
      <c r="L121" s="1">
        <v>2</v>
      </c>
      <c r="M121" s="1">
        <v>26</v>
      </c>
      <c r="N121" s="1">
        <v>3</v>
      </c>
      <c r="O121" s="1">
        <v>0</v>
      </c>
      <c r="S121" s="1" t="e">
        <f t="shared" si="11"/>
        <v>#VALUE!</v>
      </c>
    </row>
    <row r="122" spans="1:19">
      <c r="A122" s="3">
        <v>119</v>
      </c>
      <c r="B122" s="1" t="s">
        <v>145</v>
      </c>
      <c r="C122" s="1" t="s">
        <v>134</v>
      </c>
      <c r="D122" s="1">
        <v>5</v>
      </c>
      <c r="E122" s="1">
        <v>17</v>
      </c>
      <c r="H122" s="1">
        <v>1</v>
      </c>
      <c r="I122" s="1">
        <v>1</v>
      </c>
      <c r="J122" s="3">
        <f t="shared" si="10"/>
        <v>7</v>
      </c>
      <c r="K122" s="3"/>
      <c r="L122" s="1">
        <v>8</v>
      </c>
      <c r="M122" s="1">
        <v>47</v>
      </c>
      <c r="N122" s="1">
        <v>1</v>
      </c>
      <c r="O122" s="1">
        <v>0</v>
      </c>
      <c r="S122" s="1" t="e">
        <f t="shared" si="11"/>
        <v>#VALUE!</v>
      </c>
    </row>
    <row r="123" spans="1:19">
      <c r="A123" s="3">
        <v>120</v>
      </c>
      <c r="B123" s="1" t="s">
        <v>145</v>
      </c>
      <c r="C123" s="1" t="s">
        <v>135</v>
      </c>
      <c r="D123" s="1">
        <v>5</v>
      </c>
      <c r="E123" s="1">
        <v>77</v>
      </c>
      <c r="H123" s="1">
        <v>4</v>
      </c>
      <c r="I123" s="1">
        <v>6</v>
      </c>
      <c r="J123" s="3">
        <f t="shared" si="10"/>
        <v>25</v>
      </c>
      <c r="K123" s="3"/>
      <c r="L123" s="1">
        <v>3</v>
      </c>
      <c r="M123" s="1">
        <v>27</v>
      </c>
      <c r="N123" s="1">
        <v>2</v>
      </c>
      <c r="O123" s="1">
        <v>0</v>
      </c>
      <c r="S123" s="1" t="e">
        <f t="shared" si="11"/>
        <v>#VALUE!</v>
      </c>
    </row>
    <row r="124" spans="1:19">
      <c r="A124" s="3">
        <v>121</v>
      </c>
      <c r="B124" s="1" t="s">
        <v>145</v>
      </c>
      <c r="C124" s="1" t="s">
        <v>136</v>
      </c>
      <c r="D124" s="1">
        <v>6</v>
      </c>
      <c r="E124" s="1">
        <v>153</v>
      </c>
      <c r="H124" s="1">
        <v>20</v>
      </c>
      <c r="I124" s="1">
        <v>4</v>
      </c>
      <c r="J124" s="3">
        <f t="shared" si="10"/>
        <v>49</v>
      </c>
      <c r="K124" s="3"/>
      <c r="L124" s="1">
        <v>0</v>
      </c>
      <c r="M124" s="1">
        <v>0</v>
      </c>
      <c r="N124" s="1">
        <v>3</v>
      </c>
      <c r="O124" s="1">
        <v>0</v>
      </c>
      <c r="S124" s="1" t="e">
        <f t="shared" si="11"/>
        <v>#VALUE!</v>
      </c>
    </row>
    <row r="125" spans="1:19">
      <c r="A125" s="3">
        <v>122</v>
      </c>
      <c r="B125" s="1" t="s">
        <v>145</v>
      </c>
      <c r="C125" s="1" t="s">
        <v>137</v>
      </c>
      <c r="D125" s="1">
        <v>7</v>
      </c>
      <c r="E125" s="1">
        <v>65</v>
      </c>
      <c r="H125" s="1">
        <v>5</v>
      </c>
      <c r="I125" s="1">
        <v>4</v>
      </c>
      <c r="J125" s="3">
        <f t="shared" si="10"/>
        <v>21</v>
      </c>
      <c r="K125" s="3"/>
      <c r="L125" s="1">
        <v>4</v>
      </c>
      <c r="M125" s="1">
        <v>29</v>
      </c>
      <c r="N125" s="1">
        <v>0</v>
      </c>
      <c r="O125" s="1">
        <v>0</v>
      </c>
      <c r="S125" s="1" t="e">
        <f t="shared" si="11"/>
        <v>#VALUE!</v>
      </c>
    </row>
    <row r="126" spans="1:19">
      <c r="A126" s="3">
        <v>123</v>
      </c>
      <c r="B126" s="1" t="s">
        <v>145</v>
      </c>
      <c r="C126" s="1" t="s">
        <v>138</v>
      </c>
      <c r="D126" s="1">
        <v>6</v>
      </c>
      <c r="E126" s="1">
        <v>127</v>
      </c>
      <c r="H126" s="1">
        <v>16</v>
      </c>
      <c r="I126" s="1">
        <v>6</v>
      </c>
      <c r="J126" s="3">
        <f t="shared" si="10"/>
        <v>27</v>
      </c>
      <c r="K126" s="3"/>
      <c r="L126" s="1">
        <v>0</v>
      </c>
      <c r="M126" s="1">
        <v>0</v>
      </c>
      <c r="N126" s="1">
        <v>1</v>
      </c>
      <c r="O126" s="1">
        <v>0</v>
      </c>
      <c r="S126" s="1" t="e">
        <f t="shared" si="11"/>
        <v>#VALUE!</v>
      </c>
    </row>
    <row r="127" spans="1:19">
      <c r="A127" s="3">
        <v>124</v>
      </c>
      <c r="B127" s="1" t="s">
        <v>145</v>
      </c>
      <c r="C127" s="1" t="s">
        <v>139</v>
      </c>
      <c r="D127" s="1">
        <v>2</v>
      </c>
      <c r="E127" s="1">
        <v>1</v>
      </c>
      <c r="H127" s="1">
        <v>0</v>
      </c>
      <c r="I127" s="1">
        <v>0</v>
      </c>
      <c r="J127" s="3">
        <f t="shared" si="10"/>
        <v>1</v>
      </c>
      <c r="K127" s="3"/>
      <c r="L127" s="1">
        <v>3</v>
      </c>
      <c r="M127" s="1">
        <v>20</v>
      </c>
      <c r="N127" s="1">
        <v>0</v>
      </c>
      <c r="O127" s="1">
        <v>0</v>
      </c>
      <c r="S127" s="1" t="e">
        <f t="shared" si="11"/>
        <v>#VALUE!</v>
      </c>
    </row>
    <row r="128" spans="1:19">
      <c r="A128" s="3">
        <v>125</v>
      </c>
      <c r="B128" s="1" t="s">
        <v>145</v>
      </c>
      <c r="C128" s="1" t="s">
        <v>140</v>
      </c>
      <c r="D128" s="1">
        <v>3</v>
      </c>
      <c r="E128" s="1">
        <v>17</v>
      </c>
      <c r="H128" s="1">
        <v>0</v>
      </c>
      <c r="I128" s="1">
        <v>1</v>
      </c>
      <c r="J128" s="3">
        <f t="shared" si="10"/>
        <v>11</v>
      </c>
      <c r="K128" s="3"/>
      <c r="L128" s="1">
        <v>3</v>
      </c>
      <c r="M128" s="1">
        <v>16</v>
      </c>
      <c r="N128" s="1">
        <v>0</v>
      </c>
      <c r="O128" s="1">
        <v>0</v>
      </c>
      <c r="S128" s="1" t="e">
        <f t="shared" si="11"/>
        <v>#VALUE!</v>
      </c>
    </row>
    <row r="129" spans="1:19">
      <c r="A129" s="3">
        <v>126</v>
      </c>
      <c r="B129" s="1" t="s">
        <v>145</v>
      </c>
      <c r="C129" s="1" t="s">
        <v>141</v>
      </c>
      <c r="D129" s="1">
        <v>7</v>
      </c>
      <c r="E129" s="1">
        <v>51</v>
      </c>
      <c r="H129" s="1">
        <v>7</v>
      </c>
      <c r="I129" s="1">
        <v>1</v>
      </c>
      <c r="J129" s="3">
        <f t="shared" si="10"/>
        <v>17</v>
      </c>
      <c r="K129" s="3"/>
      <c r="L129" s="1">
        <v>0</v>
      </c>
      <c r="M129" s="1">
        <v>0</v>
      </c>
      <c r="N129" s="1">
        <v>2</v>
      </c>
      <c r="O129" s="1">
        <v>0</v>
      </c>
      <c r="S129" s="1" t="e">
        <f t="shared" si="11"/>
        <v>#VALUE!</v>
      </c>
    </row>
    <row r="130" spans="1:19">
      <c r="A130" s="3">
        <v>127</v>
      </c>
      <c r="B130" s="1" t="s">
        <v>145</v>
      </c>
      <c r="C130" s="1" t="s">
        <v>142</v>
      </c>
      <c r="D130" s="1">
        <v>3</v>
      </c>
      <c r="E130" s="1">
        <v>0</v>
      </c>
      <c r="H130" s="1">
        <v>0</v>
      </c>
      <c r="I130" s="1">
        <v>0</v>
      </c>
      <c r="J130" s="3">
        <f t="shared" si="10"/>
        <v>0</v>
      </c>
      <c r="K130" s="3"/>
      <c r="L130" s="1">
        <v>2</v>
      </c>
      <c r="M130" s="1">
        <v>18</v>
      </c>
      <c r="N130" s="1">
        <v>0</v>
      </c>
      <c r="O130" s="1">
        <v>0</v>
      </c>
      <c r="S130" s="1" t="e">
        <f t="shared" si="11"/>
        <v>#VALUE!</v>
      </c>
    </row>
    <row r="131" spans="1:19">
      <c r="A131" s="3">
        <v>128</v>
      </c>
      <c r="B131" s="1" t="s">
        <v>145</v>
      </c>
      <c r="C131" s="1" t="s">
        <v>143</v>
      </c>
      <c r="D131" s="1">
        <v>4</v>
      </c>
      <c r="E131" s="1">
        <v>55</v>
      </c>
      <c r="H131" s="1">
        <v>2</v>
      </c>
      <c r="I131" s="1">
        <v>4</v>
      </c>
      <c r="J131" s="3">
        <f t="shared" si="10"/>
        <v>23</v>
      </c>
      <c r="K131" s="3"/>
      <c r="L131" s="1">
        <v>0</v>
      </c>
      <c r="M131" s="1">
        <v>0</v>
      </c>
      <c r="N131" s="1">
        <v>0</v>
      </c>
      <c r="O131" s="1">
        <v>0</v>
      </c>
      <c r="S131" s="1" t="e">
        <f t="shared" si="11"/>
        <v>#VALUE!</v>
      </c>
    </row>
    <row r="132" spans="1:19">
      <c r="A132" s="3">
        <v>129</v>
      </c>
      <c r="B132" s="1" t="s">
        <v>145</v>
      </c>
      <c r="C132" s="1" t="s">
        <v>144</v>
      </c>
      <c r="D132" s="1">
        <v>2</v>
      </c>
      <c r="E132" s="1">
        <v>3</v>
      </c>
      <c r="H132" s="1">
        <v>0</v>
      </c>
      <c r="I132" s="1">
        <v>0</v>
      </c>
      <c r="J132" s="3">
        <f t="shared" ref="J132:J163" si="12">E132-(H132*4) - (I132*6)</f>
        <v>3</v>
      </c>
      <c r="K132" s="3"/>
      <c r="L132" s="1">
        <v>1</v>
      </c>
      <c r="M132" s="1">
        <v>9</v>
      </c>
      <c r="N132" s="1">
        <v>0</v>
      </c>
      <c r="O132" s="1">
        <v>0</v>
      </c>
      <c r="S132" s="1" t="e">
        <f t="shared" si="11"/>
        <v>#VALUE!</v>
      </c>
    </row>
    <row r="133" spans="1:19">
      <c r="A133" s="3">
        <v>130</v>
      </c>
      <c r="B133" s="1" t="s">
        <v>165</v>
      </c>
      <c r="C133" s="1" t="s">
        <v>166</v>
      </c>
      <c r="D133" s="1">
        <v>17</v>
      </c>
      <c r="E133" s="1">
        <v>59</v>
      </c>
      <c r="H133" s="1">
        <v>3</v>
      </c>
      <c r="I133" s="1">
        <v>6</v>
      </c>
      <c r="J133" s="3">
        <f t="shared" si="12"/>
        <v>11</v>
      </c>
      <c r="K133" s="3"/>
      <c r="L133" s="1">
        <v>21</v>
      </c>
      <c r="M133" s="1">
        <v>167</v>
      </c>
      <c r="N133" s="1">
        <v>6</v>
      </c>
      <c r="O133" s="1">
        <v>0</v>
      </c>
      <c r="S133" s="1" t="e">
        <f t="shared" ref="S133:S164" si="13">SUMPRODUCT($H$2:$Q$2,H133:R133)</f>
        <v>#VALUE!</v>
      </c>
    </row>
    <row r="134" spans="1:19">
      <c r="A134" s="3">
        <v>131</v>
      </c>
      <c r="B134" s="1" t="s">
        <v>165</v>
      </c>
      <c r="C134" s="1" t="s">
        <v>146</v>
      </c>
      <c r="D134" s="1">
        <v>17</v>
      </c>
      <c r="E134" s="1">
        <v>735</v>
      </c>
      <c r="F134" s="1">
        <v>394</v>
      </c>
      <c r="G134" s="1">
        <v>3</v>
      </c>
      <c r="H134" s="1">
        <v>64</v>
      </c>
      <c r="I134" s="1">
        <v>28</v>
      </c>
      <c r="J134" s="3">
        <f t="shared" si="12"/>
        <v>311</v>
      </c>
      <c r="K134" s="3"/>
      <c r="L134" s="1">
        <v>0</v>
      </c>
      <c r="M134" s="1">
        <v>0</v>
      </c>
      <c r="N134" s="1">
        <v>6</v>
      </c>
      <c r="O134" s="1">
        <v>0</v>
      </c>
      <c r="S134" s="1" t="e">
        <f t="shared" si="13"/>
        <v>#VALUE!</v>
      </c>
    </row>
    <row r="135" spans="1:19">
      <c r="A135" s="3">
        <v>132</v>
      </c>
      <c r="B135" s="1" t="s">
        <v>165</v>
      </c>
      <c r="C135" s="1" t="s">
        <v>147</v>
      </c>
      <c r="D135" s="1">
        <v>17</v>
      </c>
      <c r="E135" s="1">
        <v>239</v>
      </c>
      <c r="H135" s="1">
        <v>26</v>
      </c>
      <c r="I135" s="1">
        <v>5</v>
      </c>
      <c r="J135" s="3">
        <f t="shared" si="12"/>
        <v>105</v>
      </c>
      <c r="K135" s="3"/>
      <c r="L135" s="1">
        <v>14</v>
      </c>
      <c r="M135" s="1">
        <v>98</v>
      </c>
      <c r="N135" s="1">
        <v>3</v>
      </c>
      <c r="O135" s="1">
        <v>0</v>
      </c>
      <c r="S135" s="1" t="e">
        <f t="shared" si="13"/>
        <v>#VALUE!</v>
      </c>
    </row>
    <row r="136" spans="1:19">
      <c r="A136" s="3">
        <v>133</v>
      </c>
      <c r="B136" s="1" t="s">
        <v>165</v>
      </c>
      <c r="C136" s="1" t="s">
        <v>148</v>
      </c>
      <c r="D136" s="1">
        <v>16</v>
      </c>
      <c r="E136" s="1">
        <v>497</v>
      </c>
      <c r="H136" s="1">
        <v>59</v>
      </c>
      <c r="I136" s="1">
        <v>14</v>
      </c>
      <c r="J136" s="3">
        <f t="shared" si="12"/>
        <v>177</v>
      </c>
      <c r="K136" s="3"/>
      <c r="L136" s="1">
        <v>0</v>
      </c>
      <c r="M136" s="1">
        <v>0</v>
      </c>
      <c r="N136" s="1">
        <v>12</v>
      </c>
      <c r="O136" s="1">
        <v>0</v>
      </c>
      <c r="S136" s="1" t="e">
        <f t="shared" si="13"/>
        <v>#VALUE!</v>
      </c>
    </row>
    <row r="137" spans="1:19">
      <c r="A137" s="3">
        <v>134</v>
      </c>
      <c r="B137" s="1" t="s">
        <v>165</v>
      </c>
      <c r="C137" s="1" t="s">
        <v>149</v>
      </c>
      <c r="D137" s="1">
        <v>17</v>
      </c>
      <c r="E137" s="1">
        <v>3</v>
      </c>
      <c r="H137" s="1">
        <v>0</v>
      </c>
      <c r="I137" s="1">
        <v>0</v>
      </c>
      <c r="J137" s="3">
        <f t="shared" si="12"/>
        <v>3</v>
      </c>
      <c r="K137" s="3"/>
      <c r="L137" s="1">
        <v>21</v>
      </c>
      <c r="M137" s="1">
        <v>131</v>
      </c>
      <c r="N137" s="1">
        <v>2</v>
      </c>
      <c r="O137" s="1">
        <v>0</v>
      </c>
      <c r="S137" s="1" t="e">
        <f t="shared" si="13"/>
        <v>#VALUE!</v>
      </c>
    </row>
    <row r="138" spans="1:19">
      <c r="A138" s="3">
        <v>135</v>
      </c>
      <c r="B138" s="1" t="s">
        <v>165</v>
      </c>
      <c r="C138" s="1" t="s">
        <v>150</v>
      </c>
      <c r="D138" s="1">
        <v>12</v>
      </c>
      <c r="E138" s="1">
        <v>13</v>
      </c>
      <c r="H138" s="1">
        <v>1</v>
      </c>
      <c r="I138" s="1">
        <v>0</v>
      </c>
      <c r="J138" s="3">
        <f t="shared" si="12"/>
        <v>9</v>
      </c>
      <c r="K138" s="3"/>
      <c r="L138" s="1">
        <v>9</v>
      </c>
      <c r="M138" s="1">
        <v>124</v>
      </c>
      <c r="N138" s="1">
        <v>2</v>
      </c>
      <c r="O138" s="1">
        <v>0</v>
      </c>
      <c r="S138" s="1" t="e">
        <f t="shared" si="13"/>
        <v>#VALUE!</v>
      </c>
    </row>
    <row r="139" spans="1:19">
      <c r="A139" s="3">
        <v>136</v>
      </c>
      <c r="B139" s="1" t="s">
        <v>165</v>
      </c>
      <c r="C139" s="1" t="s">
        <v>151</v>
      </c>
      <c r="D139" s="1">
        <v>12</v>
      </c>
      <c r="E139" s="1">
        <v>0</v>
      </c>
      <c r="H139" s="1">
        <v>0</v>
      </c>
      <c r="I139" s="1">
        <v>0</v>
      </c>
      <c r="J139" s="3">
        <f t="shared" si="12"/>
        <v>0</v>
      </c>
      <c r="K139" s="3"/>
      <c r="L139" s="1">
        <v>12</v>
      </c>
      <c r="M139" s="1">
        <v>116</v>
      </c>
      <c r="N139" s="1">
        <v>2</v>
      </c>
      <c r="O139" s="1">
        <v>0</v>
      </c>
      <c r="S139" s="1" t="e">
        <f t="shared" si="13"/>
        <v>#VALUE!</v>
      </c>
    </row>
    <row r="140" spans="1:19">
      <c r="A140" s="3">
        <v>137</v>
      </c>
      <c r="B140" s="1" t="s">
        <v>165</v>
      </c>
      <c r="C140" s="1" t="s">
        <v>152</v>
      </c>
      <c r="D140" s="1">
        <v>15</v>
      </c>
      <c r="E140" s="1">
        <v>260</v>
      </c>
      <c r="H140" s="1">
        <v>22</v>
      </c>
      <c r="I140" s="1">
        <v>11</v>
      </c>
      <c r="J140" s="3">
        <f t="shared" si="12"/>
        <v>106</v>
      </c>
      <c r="K140" s="3"/>
      <c r="L140" s="1">
        <v>1</v>
      </c>
      <c r="M140" s="1">
        <v>2</v>
      </c>
      <c r="N140" s="1">
        <v>3</v>
      </c>
      <c r="O140" s="1">
        <v>0</v>
      </c>
      <c r="S140" s="1" t="e">
        <f t="shared" si="13"/>
        <v>#VALUE!</v>
      </c>
    </row>
    <row r="141" spans="1:19">
      <c r="A141" s="3">
        <v>138</v>
      </c>
      <c r="B141" s="1" t="s">
        <v>165</v>
      </c>
      <c r="C141" s="1" t="s">
        <v>153</v>
      </c>
      <c r="D141" s="1">
        <v>15</v>
      </c>
      <c r="E141" s="1">
        <v>284</v>
      </c>
      <c r="H141" s="1">
        <v>22</v>
      </c>
      <c r="I141" s="1">
        <v>5</v>
      </c>
      <c r="J141" s="3">
        <f t="shared" si="12"/>
        <v>166</v>
      </c>
      <c r="K141" s="3"/>
      <c r="L141" s="1">
        <v>0</v>
      </c>
      <c r="M141" s="1">
        <v>0</v>
      </c>
      <c r="N141" s="1">
        <v>9</v>
      </c>
      <c r="O141" s="1">
        <v>0</v>
      </c>
      <c r="S141" s="1" t="e">
        <f t="shared" si="13"/>
        <v>#VALUE!</v>
      </c>
    </row>
    <row r="142" spans="1:19">
      <c r="A142" s="3">
        <v>139</v>
      </c>
      <c r="B142" s="1" t="s">
        <v>165</v>
      </c>
      <c r="C142" s="1" t="s">
        <v>154</v>
      </c>
      <c r="D142" s="1">
        <v>4</v>
      </c>
      <c r="E142" s="1">
        <v>75</v>
      </c>
      <c r="H142" s="1">
        <v>1</v>
      </c>
      <c r="I142" s="1">
        <v>8</v>
      </c>
      <c r="J142" s="3">
        <f t="shared" si="12"/>
        <v>23</v>
      </c>
      <c r="K142" s="3"/>
      <c r="L142" s="1">
        <v>5</v>
      </c>
      <c r="M142" s="1">
        <v>23</v>
      </c>
      <c r="N142" s="1">
        <v>2</v>
      </c>
      <c r="O142" s="1">
        <v>0</v>
      </c>
      <c r="S142" s="1" t="e">
        <f t="shared" si="13"/>
        <v>#VALUE!</v>
      </c>
    </row>
    <row r="143" spans="1:19">
      <c r="A143" s="3">
        <v>140</v>
      </c>
      <c r="B143" s="1" t="s">
        <v>165</v>
      </c>
      <c r="C143" s="1" t="s">
        <v>155</v>
      </c>
      <c r="D143" s="1">
        <v>4</v>
      </c>
      <c r="E143" s="1">
        <v>5</v>
      </c>
      <c r="H143" s="1">
        <v>1</v>
      </c>
      <c r="I143" s="1">
        <v>0</v>
      </c>
      <c r="J143" s="3">
        <f t="shared" si="12"/>
        <v>1</v>
      </c>
      <c r="K143" s="3"/>
      <c r="L143" s="1">
        <v>5</v>
      </c>
      <c r="M143" s="1">
        <v>47</v>
      </c>
      <c r="N143" s="1">
        <v>0</v>
      </c>
      <c r="O143" s="1">
        <v>0</v>
      </c>
      <c r="S143" s="1" t="e">
        <f t="shared" si="13"/>
        <v>#VALUE!</v>
      </c>
    </row>
    <row r="144" spans="1:19">
      <c r="A144" s="3">
        <v>141</v>
      </c>
      <c r="B144" s="1" t="s">
        <v>165</v>
      </c>
      <c r="C144" s="1" t="s">
        <v>156</v>
      </c>
      <c r="D144" s="1">
        <v>11</v>
      </c>
      <c r="E144" s="1">
        <v>122</v>
      </c>
      <c r="H144" s="1">
        <v>17</v>
      </c>
      <c r="I144" s="1">
        <v>1</v>
      </c>
      <c r="J144" s="3">
        <f t="shared" si="12"/>
        <v>48</v>
      </c>
      <c r="K144" s="3"/>
      <c r="L144" s="1">
        <v>0</v>
      </c>
      <c r="M144" s="1">
        <v>0</v>
      </c>
      <c r="N144" s="1">
        <v>5</v>
      </c>
      <c r="O144" s="1">
        <v>1</v>
      </c>
      <c r="S144" s="1" t="e">
        <f t="shared" si="13"/>
        <v>#VALUE!</v>
      </c>
    </row>
    <row r="145" spans="1:19">
      <c r="A145" s="3">
        <v>142</v>
      </c>
      <c r="B145" s="1" t="s">
        <v>165</v>
      </c>
      <c r="C145" s="1" t="s">
        <v>157</v>
      </c>
      <c r="D145" s="1">
        <v>6</v>
      </c>
      <c r="E145" s="1">
        <v>148</v>
      </c>
      <c r="H145" s="1">
        <v>13</v>
      </c>
      <c r="I145" s="1">
        <v>6</v>
      </c>
      <c r="J145" s="3">
        <f t="shared" si="12"/>
        <v>60</v>
      </c>
      <c r="K145" s="3"/>
      <c r="L145" s="1">
        <v>0</v>
      </c>
      <c r="M145" s="1">
        <v>0</v>
      </c>
      <c r="N145" s="1">
        <v>2</v>
      </c>
      <c r="O145" s="1">
        <v>0</v>
      </c>
      <c r="S145" s="1" t="e">
        <f t="shared" si="13"/>
        <v>#VALUE!</v>
      </c>
    </row>
    <row r="146" spans="1:19">
      <c r="A146" s="3">
        <v>143</v>
      </c>
      <c r="B146" s="1" t="s">
        <v>165</v>
      </c>
      <c r="C146" s="1" t="s">
        <v>158</v>
      </c>
      <c r="D146" s="1">
        <v>4</v>
      </c>
      <c r="E146" s="1">
        <v>3</v>
      </c>
      <c r="H146" s="1">
        <v>0</v>
      </c>
      <c r="I146" s="1">
        <v>0</v>
      </c>
      <c r="J146" s="3">
        <f t="shared" si="12"/>
        <v>3</v>
      </c>
      <c r="K146" s="3"/>
      <c r="L146" s="1">
        <v>5</v>
      </c>
      <c r="M146" s="1">
        <v>17</v>
      </c>
      <c r="N146" s="1">
        <v>2</v>
      </c>
      <c r="O146" s="1">
        <v>0</v>
      </c>
      <c r="S146" s="1" t="e">
        <f t="shared" si="13"/>
        <v>#VALUE!</v>
      </c>
    </row>
    <row r="147" spans="1:19">
      <c r="A147" s="3">
        <v>144</v>
      </c>
      <c r="B147" s="1" t="s">
        <v>165</v>
      </c>
      <c r="C147" s="1" t="s">
        <v>159</v>
      </c>
      <c r="D147" s="1">
        <v>6</v>
      </c>
      <c r="E147" s="1">
        <v>52</v>
      </c>
      <c r="H147" s="1">
        <v>6</v>
      </c>
      <c r="I147" s="1">
        <v>1</v>
      </c>
      <c r="J147" s="3">
        <f t="shared" si="12"/>
        <v>22</v>
      </c>
      <c r="K147" s="3"/>
      <c r="L147" s="1">
        <v>0</v>
      </c>
      <c r="M147" s="1">
        <v>0</v>
      </c>
      <c r="N147" s="1">
        <v>5</v>
      </c>
      <c r="O147" s="1">
        <v>0</v>
      </c>
      <c r="S147" s="1" t="e">
        <f t="shared" si="13"/>
        <v>#VALUE!</v>
      </c>
    </row>
    <row r="148" spans="1:19">
      <c r="A148" s="3">
        <v>145</v>
      </c>
      <c r="B148" s="1" t="s">
        <v>165</v>
      </c>
      <c r="C148" s="1" t="s">
        <v>160</v>
      </c>
      <c r="D148" s="1">
        <v>9</v>
      </c>
      <c r="E148" s="1">
        <v>87</v>
      </c>
      <c r="H148" s="1">
        <v>2</v>
      </c>
      <c r="I148" s="1">
        <v>3</v>
      </c>
      <c r="J148" s="3">
        <f t="shared" si="12"/>
        <v>61</v>
      </c>
      <c r="K148" s="3"/>
      <c r="L148" s="1">
        <v>0</v>
      </c>
      <c r="M148" s="1">
        <v>6</v>
      </c>
      <c r="N148" s="1">
        <v>3</v>
      </c>
      <c r="O148" s="1">
        <v>0</v>
      </c>
      <c r="S148" s="1" t="e">
        <f t="shared" si="13"/>
        <v>#VALUE!</v>
      </c>
    </row>
    <row r="149" spans="1:19">
      <c r="A149" s="3">
        <v>146</v>
      </c>
      <c r="B149" s="1" t="s">
        <v>165</v>
      </c>
      <c r="C149" s="1" t="s">
        <v>161</v>
      </c>
      <c r="D149" s="1">
        <v>2</v>
      </c>
      <c r="E149" s="1">
        <v>18</v>
      </c>
      <c r="H149" s="1">
        <v>3</v>
      </c>
      <c r="I149" s="1">
        <v>0</v>
      </c>
      <c r="J149" s="3">
        <f t="shared" si="12"/>
        <v>6</v>
      </c>
      <c r="K149" s="3"/>
      <c r="L149" s="1">
        <v>1</v>
      </c>
      <c r="M149" s="1">
        <v>12</v>
      </c>
      <c r="N149" s="1">
        <v>0</v>
      </c>
      <c r="O149" s="1">
        <v>0</v>
      </c>
      <c r="S149" s="1" t="e">
        <f t="shared" si="13"/>
        <v>#VALUE!</v>
      </c>
    </row>
    <row r="150" spans="1:19">
      <c r="A150" s="3">
        <v>147</v>
      </c>
      <c r="B150" s="1" t="s">
        <v>165</v>
      </c>
      <c r="C150" s="1" t="s">
        <v>162</v>
      </c>
      <c r="D150" s="1">
        <v>1</v>
      </c>
      <c r="E150" s="1">
        <v>0</v>
      </c>
      <c r="H150" s="1">
        <v>0</v>
      </c>
      <c r="I150" s="1">
        <v>0</v>
      </c>
      <c r="J150" s="3">
        <f t="shared" si="12"/>
        <v>0</v>
      </c>
      <c r="K150" s="3"/>
      <c r="L150" s="1">
        <v>0</v>
      </c>
      <c r="M150" s="1">
        <v>11</v>
      </c>
      <c r="N150" s="1">
        <v>0</v>
      </c>
      <c r="O150" s="1">
        <v>0</v>
      </c>
      <c r="S150" s="1" t="e">
        <f t="shared" si="13"/>
        <v>#VALUE!</v>
      </c>
    </row>
    <row r="151" spans="1:19">
      <c r="A151" s="3">
        <v>148</v>
      </c>
      <c r="B151" s="1" t="s">
        <v>165</v>
      </c>
      <c r="C151" s="1" t="s">
        <v>163</v>
      </c>
      <c r="D151" s="1">
        <v>1</v>
      </c>
      <c r="E151" s="1">
        <v>0</v>
      </c>
      <c r="H151" s="1">
        <v>0</v>
      </c>
      <c r="I151" s="1">
        <v>0</v>
      </c>
      <c r="J151" s="3">
        <f t="shared" si="12"/>
        <v>0</v>
      </c>
      <c r="K151" s="3"/>
      <c r="L151" s="1">
        <v>0</v>
      </c>
      <c r="M151" s="1">
        <v>7</v>
      </c>
      <c r="N151" s="1">
        <v>0</v>
      </c>
      <c r="O151" s="1">
        <v>0</v>
      </c>
      <c r="S151" s="1" t="e">
        <f t="shared" si="13"/>
        <v>#VALUE!</v>
      </c>
    </row>
    <row r="152" spans="1:19">
      <c r="A152" s="3">
        <v>149</v>
      </c>
      <c r="B152" s="1" t="s">
        <v>165</v>
      </c>
      <c r="C152" s="1" t="s">
        <v>164</v>
      </c>
      <c r="D152" s="1">
        <v>1</v>
      </c>
      <c r="E152" s="1">
        <v>0</v>
      </c>
      <c r="H152" s="1">
        <v>0</v>
      </c>
      <c r="I152" s="1">
        <v>0</v>
      </c>
      <c r="J152" s="3">
        <f t="shared" si="12"/>
        <v>0</v>
      </c>
      <c r="K152" s="3"/>
      <c r="L152" s="1">
        <v>0</v>
      </c>
      <c r="M152" s="1">
        <v>0</v>
      </c>
      <c r="N152" s="1">
        <v>0</v>
      </c>
      <c r="O152" s="1">
        <v>0</v>
      </c>
      <c r="S152" s="1" t="e">
        <f t="shared" si="13"/>
        <v>#VALUE!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2575-5DB0-F741-A6A2-17644AA81C3E}">
  <dimension ref="A1:Q121"/>
  <sheetViews>
    <sheetView workbookViewId="0">
      <selection activeCell="H124" sqref="H124"/>
    </sheetView>
  </sheetViews>
  <sheetFormatPr baseColWidth="10" defaultRowHeight="16"/>
  <sheetData>
    <row r="1" spans="1:17">
      <c r="A1" t="s">
        <v>0</v>
      </c>
      <c r="B1" t="s">
        <v>167</v>
      </c>
      <c r="C1" t="s">
        <v>168</v>
      </c>
      <c r="D1" s="1" t="s">
        <v>67</v>
      </c>
      <c r="E1" s="1" t="s">
        <v>177</v>
      </c>
      <c r="F1" s="1" t="s">
        <v>180</v>
      </c>
      <c r="G1" s="1" t="s">
        <v>182</v>
      </c>
      <c r="H1" s="1" t="s">
        <v>181</v>
      </c>
      <c r="I1" s="1" t="s">
        <v>169</v>
      </c>
      <c r="J1" s="1" t="s">
        <v>170</v>
      </c>
      <c r="K1" s="1" t="s">
        <v>24</v>
      </c>
      <c r="L1" s="1" t="s">
        <v>178</v>
      </c>
      <c r="M1" s="1" t="s">
        <v>68</v>
      </c>
      <c r="N1" s="1" t="s">
        <v>179</v>
      </c>
      <c r="O1" s="1" t="s">
        <v>69</v>
      </c>
      <c r="P1" s="1" t="s">
        <v>70</v>
      </c>
      <c r="Q1" s="1" t="s">
        <v>171</v>
      </c>
    </row>
    <row r="2" spans="1:17">
      <c r="A2">
        <v>1</v>
      </c>
      <c r="B2" t="s">
        <v>104</v>
      </c>
      <c r="C2" t="s">
        <v>23</v>
      </c>
      <c r="D2">
        <v>165</v>
      </c>
      <c r="E2">
        <v>120</v>
      </c>
      <c r="F2" s="6">
        <v>41.25</v>
      </c>
      <c r="G2" s="6">
        <f>D2/E2*100</f>
        <v>137.5</v>
      </c>
      <c r="H2">
        <v>165</v>
      </c>
      <c r="I2">
        <v>18</v>
      </c>
      <c r="J2">
        <v>5</v>
      </c>
      <c r="K2">
        <f t="shared" ref="K2:K33" si="0">D2-(I2*4) -(J2*6)</f>
        <v>63</v>
      </c>
      <c r="L2">
        <v>119</v>
      </c>
      <c r="M2">
        <v>9</v>
      </c>
      <c r="N2" s="6">
        <f>L2/M2</f>
        <v>13.222222222222221</v>
      </c>
      <c r="O2">
        <v>46</v>
      </c>
      <c r="P2">
        <v>6</v>
      </c>
      <c r="Q2">
        <v>1</v>
      </c>
    </row>
    <row r="3" spans="1:17">
      <c r="A3">
        <v>1</v>
      </c>
      <c r="B3" t="s">
        <v>23</v>
      </c>
      <c r="C3" t="s">
        <v>104</v>
      </c>
      <c r="D3">
        <v>169</v>
      </c>
      <c r="E3">
        <v>119</v>
      </c>
      <c r="F3" s="6">
        <v>18.777777777777779</v>
      </c>
      <c r="G3" s="6">
        <f t="shared" ref="G3:G66" si="1">D3/E3*100</f>
        <v>142.01680672268907</v>
      </c>
      <c r="H3">
        <v>174</v>
      </c>
      <c r="I3">
        <v>11</v>
      </c>
      <c r="J3">
        <v>10</v>
      </c>
      <c r="K3">
        <f t="shared" si="0"/>
        <v>65</v>
      </c>
      <c r="L3">
        <v>120</v>
      </c>
      <c r="M3">
        <v>4</v>
      </c>
      <c r="N3" s="6">
        <f t="shared" ref="N3:N66" si="2">L3/M3</f>
        <v>30</v>
      </c>
      <c r="O3">
        <v>49</v>
      </c>
      <c r="P3">
        <v>3</v>
      </c>
      <c r="Q3">
        <v>0</v>
      </c>
    </row>
    <row r="4" spans="1:17">
      <c r="A4">
        <v>2</v>
      </c>
      <c r="B4" t="s">
        <v>64</v>
      </c>
      <c r="C4" t="s">
        <v>47</v>
      </c>
      <c r="D4">
        <v>167</v>
      </c>
      <c r="E4">
        <v>113</v>
      </c>
      <c r="F4" s="6">
        <v>41.75</v>
      </c>
      <c r="G4" s="6">
        <f t="shared" si="1"/>
        <v>147.78761061946904</v>
      </c>
      <c r="H4">
        <v>184</v>
      </c>
      <c r="I4">
        <v>16</v>
      </c>
      <c r="J4">
        <v>7</v>
      </c>
      <c r="K4">
        <f t="shared" si="0"/>
        <v>61</v>
      </c>
      <c r="L4">
        <v>120</v>
      </c>
      <c r="M4">
        <v>7</v>
      </c>
      <c r="N4" s="6">
        <f t="shared" si="2"/>
        <v>17.142857142857142</v>
      </c>
      <c r="O4">
        <v>28</v>
      </c>
      <c r="P4">
        <v>3</v>
      </c>
      <c r="Q4">
        <v>0</v>
      </c>
    </row>
    <row r="5" spans="1:17">
      <c r="A5">
        <v>2</v>
      </c>
      <c r="B5" t="s">
        <v>47</v>
      </c>
      <c r="C5" t="s">
        <v>64</v>
      </c>
      <c r="D5">
        <v>166</v>
      </c>
      <c r="E5">
        <v>120</v>
      </c>
      <c r="F5" s="6">
        <v>23.714285714285715</v>
      </c>
      <c r="G5" s="6">
        <f t="shared" si="1"/>
        <v>138.33333333333334</v>
      </c>
      <c r="H5">
        <v>166</v>
      </c>
      <c r="I5">
        <v>11</v>
      </c>
      <c r="J5">
        <v>5</v>
      </c>
      <c r="K5">
        <f t="shared" si="0"/>
        <v>92</v>
      </c>
      <c r="L5">
        <v>113</v>
      </c>
      <c r="M5">
        <v>4</v>
      </c>
      <c r="N5" s="6">
        <f t="shared" si="2"/>
        <v>28.25</v>
      </c>
      <c r="O5">
        <v>41</v>
      </c>
      <c r="P5">
        <v>4</v>
      </c>
      <c r="Q5">
        <v>0</v>
      </c>
    </row>
    <row r="6" spans="1:17">
      <c r="A6">
        <v>3</v>
      </c>
      <c r="B6" t="s">
        <v>88</v>
      </c>
      <c r="C6" t="s">
        <v>145</v>
      </c>
      <c r="D6">
        <v>177</v>
      </c>
      <c r="E6">
        <v>113</v>
      </c>
      <c r="F6" s="6">
        <v>29.5</v>
      </c>
      <c r="G6" s="6">
        <f t="shared" si="1"/>
        <v>156.63716814159292</v>
      </c>
      <c r="H6">
        <v>194</v>
      </c>
      <c r="I6">
        <v>15</v>
      </c>
      <c r="J6">
        <v>9</v>
      </c>
      <c r="K6">
        <f t="shared" si="0"/>
        <v>63</v>
      </c>
      <c r="L6">
        <v>120</v>
      </c>
      <c r="M6">
        <v>7</v>
      </c>
      <c r="N6" s="6">
        <f t="shared" si="2"/>
        <v>17.142857142857142</v>
      </c>
      <c r="O6">
        <v>46</v>
      </c>
      <c r="P6">
        <v>5</v>
      </c>
      <c r="Q6">
        <v>0</v>
      </c>
    </row>
    <row r="7" spans="1:17">
      <c r="A7">
        <v>3</v>
      </c>
      <c r="B7" t="s">
        <v>145</v>
      </c>
      <c r="C7" t="s">
        <v>88</v>
      </c>
      <c r="D7">
        <v>176</v>
      </c>
      <c r="E7">
        <v>120</v>
      </c>
      <c r="F7" s="6">
        <v>25.142857142857142</v>
      </c>
      <c r="G7" s="6">
        <f t="shared" si="1"/>
        <v>146.66666666666666</v>
      </c>
      <c r="H7">
        <v>176</v>
      </c>
      <c r="I7">
        <v>14</v>
      </c>
      <c r="J7">
        <v>10</v>
      </c>
      <c r="K7">
        <f t="shared" si="0"/>
        <v>60</v>
      </c>
      <c r="L7">
        <v>113</v>
      </c>
      <c r="M7">
        <v>6</v>
      </c>
      <c r="N7" s="6">
        <f t="shared" si="2"/>
        <v>18.833333333333332</v>
      </c>
      <c r="O7">
        <v>44</v>
      </c>
      <c r="P7">
        <v>4</v>
      </c>
      <c r="Q7">
        <v>0</v>
      </c>
    </row>
    <row r="8" spans="1:17">
      <c r="A8">
        <v>4</v>
      </c>
      <c r="B8" t="s">
        <v>165</v>
      </c>
      <c r="C8" t="s">
        <v>124</v>
      </c>
      <c r="D8">
        <v>127</v>
      </c>
      <c r="E8">
        <v>95</v>
      </c>
      <c r="F8" s="6">
        <v>127</v>
      </c>
      <c r="G8" s="6">
        <f t="shared" si="1"/>
        <v>133.68421052631578</v>
      </c>
      <c r="H8">
        <v>168</v>
      </c>
      <c r="I8">
        <v>17</v>
      </c>
      <c r="J8">
        <v>2</v>
      </c>
      <c r="K8">
        <f t="shared" si="0"/>
        <v>47</v>
      </c>
      <c r="L8">
        <v>120</v>
      </c>
      <c r="M8">
        <v>9</v>
      </c>
      <c r="N8" s="6">
        <f t="shared" si="2"/>
        <v>13.333333333333334</v>
      </c>
      <c r="O8">
        <v>48</v>
      </c>
      <c r="P8">
        <v>6</v>
      </c>
      <c r="Q8">
        <v>0</v>
      </c>
    </row>
    <row r="9" spans="1:17">
      <c r="A9">
        <v>4</v>
      </c>
      <c r="B9" t="s">
        <v>124</v>
      </c>
      <c r="C9" t="s">
        <v>165</v>
      </c>
      <c r="D9">
        <v>125</v>
      </c>
      <c r="E9">
        <v>120</v>
      </c>
      <c r="F9" s="6">
        <v>13.888888888888889</v>
      </c>
      <c r="G9" s="6">
        <f t="shared" si="1"/>
        <v>104.16666666666667</v>
      </c>
      <c r="H9">
        <v>125</v>
      </c>
      <c r="I9">
        <v>12</v>
      </c>
      <c r="J9">
        <v>0</v>
      </c>
      <c r="K9">
        <f t="shared" si="0"/>
        <v>77</v>
      </c>
      <c r="L9">
        <v>95</v>
      </c>
      <c r="M9">
        <v>1</v>
      </c>
      <c r="N9" s="6">
        <f t="shared" si="2"/>
        <v>95</v>
      </c>
      <c r="O9">
        <v>44</v>
      </c>
      <c r="P9">
        <v>1</v>
      </c>
      <c r="Q9">
        <v>0</v>
      </c>
    </row>
    <row r="10" spans="1:17">
      <c r="A10">
        <v>5</v>
      </c>
      <c r="B10" t="s">
        <v>23</v>
      </c>
      <c r="C10" t="s">
        <v>88</v>
      </c>
      <c r="D10">
        <v>205</v>
      </c>
      <c r="E10">
        <v>119</v>
      </c>
      <c r="F10" s="6">
        <v>41</v>
      </c>
      <c r="G10" s="6">
        <f t="shared" si="1"/>
        <v>172.26890756302521</v>
      </c>
      <c r="H10">
        <v>208</v>
      </c>
      <c r="I10">
        <v>9</v>
      </c>
      <c r="J10">
        <v>14</v>
      </c>
      <c r="K10">
        <f t="shared" si="0"/>
        <v>85</v>
      </c>
      <c r="L10">
        <v>120</v>
      </c>
      <c r="M10">
        <v>6</v>
      </c>
      <c r="N10" s="6">
        <f t="shared" si="2"/>
        <v>20</v>
      </c>
      <c r="O10">
        <v>45</v>
      </c>
      <c r="P10">
        <v>3</v>
      </c>
      <c r="Q10">
        <v>0</v>
      </c>
    </row>
    <row r="11" spans="1:17">
      <c r="A11">
        <v>5</v>
      </c>
      <c r="B11" t="s">
        <v>88</v>
      </c>
      <c r="C11" t="s">
        <v>23</v>
      </c>
      <c r="D11">
        <v>202</v>
      </c>
      <c r="E11">
        <v>120</v>
      </c>
      <c r="F11" s="6">
        <v>33.666666666666664</v>
      </c>
      <c r="G11" s="6">
        <f t="shared" si="1"/>
        <v>168.33333333333334</v>
      </c>
      <c r="H11">
        <v>202</v>
      </c>
      <c r="I11">
        <v>11</v>
      </c>
      <c r="J11">
        <v>17</v>
      </c>
      <c r="K11">
        <f t="shared" si="0"/>
        <v>56</v>
      </c>
      <c r="L11">
        <v>119</v>
      </c>
      <c r="M11">
        <v>5</v>
      </c>
      <c r="N11" s="6">
        <f t="shared" si="2"/>
        <v>23.8</v>
      </c>
      <c r="O11">
        <v>31</v>
      </c>
      <c r="P11">
        <v>5</v>
      </c>
      <c r="Q11">
        <v>0</v>
      </c>
    </row>
    <row r="12" spans="1:17">
      <c r="A12">
        <v>6</v>
      </c>
      <c r="B12" t="s">
        <v>124</v>
      </c>
      <c r="C12" t="s">
        <v>47</v>
      </c>
      <c r="D12">
        <v>153</v>
      </c>
      <c r="E12">
        <v>107</v>
      </c>
      <c r="F12" s="6">
        <v>30.6</v>
      </c>
      <c r="G12" s="6">
        <f t="shared" si="1"/>
        <v>142.99065420560748</v>
      </c>
      <c r="H12">
        <v>153</v>
      </c>
      <c r="I12">
        <v>11</v>
      </c>
      <c r="J12">
        <v>6</v>
      </c>
      <c r="K12">
        <f t="shared" si="0"/>
        <v>73</v>
      </c>
      <c r="L12">
        <v>36</v>
      </c>
      <c r="M12">
        <v>4</v>
      </c>
      <c r="N12" s="6">
        <f t="shared" si="2"/>
        <v>9</v>
      </c>
      <c r="O12">
        <v>14</v>
      </c>
      <c r="P12">
        <v>3</v>
      </c>
      <c r="Q12">
        <v>0</v>
      </c>
    </row>
    <row r="13" spans="1:17">
      <c r="A13">
        <v>6</v>
      </c>
      <c r="B13" t="s">
        <v>47</v>
      </c>
      <c r="C13" t="s">
        <v>124</v>
      </c>
      <c r="D13">
        <v>60</v>
      </c>
      <c r="E13">
        <v>36</v>
      </c>
      <c r="F13" s="6">
        <v>15</v>
      </c>
      <c r="G13" s="6">
        <f t="shared" si="1"/>
        <v>166.66666666666669</v>
      </c>
      <c r="H13">
        <v>177</v>
      </c>
      <c r="I13">
        <v>7</v>
      </c>
      <c r="J13">
        <v>2</v>
      </c>
      <c r="K13">
        <f t="shared" si="0"/>
        <v>20</v>
      </c>
      <c r="L13">
        <v>107</v>
      </c>
      <c r="M13">
        <v>5</v>
      </c>
      <c r="N13" s="6">
        <f t="shared" si="2"/>
        <v>21.4</v>
      </c>
      <c r="O13">
        <v>34</v>
      </c>
      <c r="P13">
        <v>2</v>
      </c>
      <c r="Q13">
        <v>0</v>
      </c>
    </row>
    <row r="14" spans="1:17">
      <c r="A14">
        <v>7</v>
      </c>
      <c r="B14" t="s">
        <v>165</v>
      </c>
      <c r="C14" t="s">
        <v>104</v>
      </c>
      <c r="D14">
        <v>151</v>
      </c>
      <c r="E14">
        <v>120</v>
      </c>
      <c r="F14" s="6">
        <v>16.777777777777779</v>
      </c>
      <c r="G14" s="6">
        <f t="shared" si="1"/>
        <v>125.83333333333333</v>
      </c>
      <c r="H14">
        <v>151</v>
      </c>
      <c r="I14">
        <v>18</v>
      </c>
      <c r="J14">
        <v>1</v>
      </c>
      <c r="K14">
        <f t="shared" si="0"/>
        <v>73</v>
      </c>
      <c r="L14">
        <v>120</v>
      </c>
      <c r="M14">
        <v>8</v>
      </c>
      <c r="N14" s="6">
        <f t="shared" si="2"/>
        <v>15</v>
      </c>
      <c r="O14">
        <v>62</v>
      </c>
      <c r="P14">
        <v>5</v>
      </c>
      <c r="Q14">
        <v>0</v>
      </c>
    </row>
    <row r="15" spans="1:17">
      <c r="A15">
        <v>7</v>
      </c>
      <c r="B15" t="s">
        <v>104</v>
      </c>
      <c r="C15" t="s">
        <v>165</v>
      </c>
      <c r="D15">
        <v>147</v>
      </c>
      <c r="E15">
        <v>120</v>
      </c>
      <c r="F15" s="6">
        <v>18.375</v>
      </c>
      <c r="G15" s="6">
        <f t="shared" si="1"/>
        <v>122.50000000000001</v>
      </c>
      <c r="H15">
        <v>147</v>
      </c>
      <c r="I15">
        <v>15</v>
      </c>
      <c r="J15">
        <v>6</v>
      </c>
      <c r="K15">
        <f t="shared" si="0"/>
        <v>51</v>
      </c>
      <c r="L15">
        <v>120</v>
      </c>
      <c r="M15">
        <v>9</v>
      </c>
      <c r="N15" s="6">
        <f t="shared" si="2"/>
        <v>13.333333333333334</v>
      </c>
      <c r="O15">
        <v>39</v>
      </c>
      <c r="P15">
        <v>7</v>
      </c>
      <c r="Q15">
        <v>0</v>
      </c>
    </row>
    <row r="16" spans="1:17">
      <c r="A16">
        <v>8</v>
      </c>
      <c r="B16" t="s">
        <v>145</v>
      </c>
      <c r="C16" t="s">
        <v>64</v>
      </c>
      <c r="D16">
        <v>159</v>
      </c>
      <c r="E16">
        <v>117</v>
      </c>
      <c r="F16" s="6">
        <v>26.5</v>
      </c>
      <c r="G16" s="6">
        <f t="shared" si="1"/>
        <v>135.89743589743591</v>
      </c>
      <c r="H16">
        <v>166</v>
      </c>
      <c r="I16">
        <v>16</v>
      </c>
      <c r="J16">
        <v>5</v>
      </c>
      <c r="K16">
        <f t="shared" si="0"/>
        <v>65</v>
      </c>
      <c r="L16">
        <v>116</v>
      </c>
      <c r="M16">
        <v>10</v>
      </c>
      <c r="N16" s="6">
        <f t="shared" si="2"/>
        <v>11.6</v>
      </c>
      <c r="O16">
        <v>42</v>
      </c>
      <c r="P16">
        <v>4</v>
      </c>
      <c r="Q16">
        <v>2</v>
      </c>
    </row>
    <row r="17" spans="1:17">
      <c r="A17">
        <v>8</v>
      </c>
      <c r="B17" t="s">
        <v>64</v>
      </c>
      <c r="C17" t="s">
        <v>145</v>
      </c>
      <c r="D17">
        <v>155</v>
      </c>
      <c r="E17">
        <v>116</v>
      </c>
      <c r="F17" s="6">
        <v>15.5</v>
      </c>
      <c r="G17" s="6">
        <f t="shared" si="1"/>
        <v>133.62068965517241</v>
      </c>
      <c r="H17">
        <v>155</v>
      </c>
      <c r="I17">
        <v>12</v>
      </c>
      <c r="J17">
        <v>6</v>
      </c>
      <c r="K17">
        <f t="shared" si="0"/>
        <v>71</v>
      </c>
      <c r="L17">
        <v>117</v>
      </c>
      <c r="M17">
        <v>6</v>
      </c>
      <c r="N17" s="6">
        <f t="shared" si="2"/>
        <v>19.5</v>
      </c>
      <c r="O17">
        <v>42</v>
      </c>
      <c r="P17">
        <v>3</v>
      </c>
      <c r="Q17">
        <v>0</v>
      </c>
    </row>
    <row r="18" spans="1:17">
      <c r="A18">
        <v>9</v>
      </c>
      <c r="B18" t="s">
        <v>104</v>
      </c>
      <c r="C18" t="s">
        <v>47</v>
      </c>
      <c r="D18">
        <v>194</v>
      </c>
      <c r="E18">
        <v>120</v>
      </c>
      <c r="F18" s="6">
        <v>27.714285714285715</v>
      </c>
      <c r="G18" s="6">
        <f t="shared" si="1"/>
        <v>161.66666666666666</v>
      </c>
      <c r="H18">
        <v>194</v>
      </c>
      <c r="I18">
        <v>19</v>
      </c>
      <c r="J18">
        <v>7</v>
      </c>
      <c r="K18">
        <f t="shared" si="0"/>
        <v>76</v>
      </c>
      <c r="L18">
        <v>120</v>
      </c>
      <c r="M18">
        <v>3</v>
      </c>
      <c r="N18" s="6">
        <f t="shared" si="2"/>
        <v>40</v>
      </c>
      <c r="O18">
        <v>38</v>
      </c>
      <c r="P18">
        <v>3</v>
      </c>
      <c r="Q18">
        <v>0</v>
      </c>
    </row>
    <row r="19" spans="1:17">
      <c r="A19">
        <v>9</v>
      </c>
      <c r="B19" t="s">
        <v>47</v>
      </c>
      <c r="C19" t="s">
        <v>104</v>
      </c>
      <c r="D19">
        <v>195</v>
      </c>
      <c r="E19">
        <v>120</v>
      </c>
      <c r="F19" s="6">
        <v>65</v>
      </c>
      <c r="G19" s="6">
        <f t="shared" si="1"/>
        <v>162.5</v>
      </c>
      <c r="H19">
        <v>195</v>
      </c>
      <c r="I19">
        <v>18</v>
      </c>
      <c r="J19">
        <v>10</v>
      </c>
      <c r="K19">
        <f t="shared" si="0"/>
        <v>63</v>
      </c>
      <c r="L19">
        <v>120</v>
      </c>
      <c r="M19">
        <v>7</v>
      </c>
      <c r="N19" s="6">
        <f t="shared" si="2"/>
        <v>17.142857142857142</v>
      </c>
      <c r="O19">
        <v>39</v>
      </c>
      <c r="P19">
        <v>4</v>
      </c>
      <c r="Q19">
        <v>0</v>
      </c>
    </row>
    <row r="20" spans="1:17">
      <c r="A20">
        <v>10</v>
      </c>
      <c r="B20" t="s">
        <v>88</v>
      </c>
      <c r="C20" t="s">
        <v>165</v>
      </c>
      <c r="D20">
        <v>138</v>
      </c>
      <c r="E20">
        <v>120</v>
      </c>
      <c r="F20" s="6">
        <v>17.25</v>
      </c>
      <c r="G20" s="6">
        <f t="shared" si="1"/>
        <v>114.99999999999999</v>
      </c>
      <c r="H20">
        <v>138</v>
      </c>
      <c r="I20">
        <v>12</v>
      </c>
      <c r="J20">
        <v>4</v>
      </c>
      <c r="K20">
        <f t="shared" si="0"/>
        <v>66</v>
      </c>
      <c r="L20">
        <v>114</v>
      </c>
      <c r="M20">
        <v>5</v>
      </c>
      <c r="N20" s="6">
        <f t="shared" si="2"/>
        <v>22.8</v>
      </c>
      <c r="O20">
        <v>43</v>
      </c>
      <c r="P20">
        <v>2</v>
      </c>
      <c r="Q20">
        <v>0</v>
      </c>
    </row>
    <row r="21" spans="1:17">
      <c r="A21">
        <v>10</v>
      </c>
      <c r="B21" t="s">
        <v>165</v>
      </c>
      <c r="C21" t="s">
        <v>88</v>
      </c>
      <c r="D21">
        <v>139</v>
      </c>
      <c r="E21">
        <v>114</v>
      </c>
      <c r="F21" s="6">
        <v>27.8</v>
      </c>
      <c r="G21" s="6">
        <f t="shared" si="1"/>
        <v>121.92982456140351</v>
      </c>
      <c r="H21">
        <v>151</v>
      </c>
      <c r="I21">
        <v>14</v>
      </c>
      <c r="J21">
        <v>3</v>
      </c>
      <c r="K21">
        <f t="shared" si="0"/>
        <v>65</v>
      </c>
      <c r="L21">
        <v>120</v>
      </c>
      <c r="M21">
        <v>8</v>
      </c>
      <c r="N21" s="6">
        <f t="shared" si="2"/>
        <v>15</v>
      </c>
      <c r="O21">
        <v>54</v>
      </c>
      <c r="P21">
        <v>8</v>
      </c>
      <c r="Q21">
        <v>0</v>
      </c>
    </row>
    <row r="22" spans="1:17">
      <c r="A22">
        <v>11</v>
      </c>
      <c r="B22" t="s">
        <v>145</v>
      </c>
      <c r="C22" t="s">
        <v>124</v>
      </c>
      <c r="D22">
        <v>198</v>
      </c>
      <c r="E22">
        <v>120</v>
      </c>
      <c r="F22" s="6">
        <v>33</v>
      </c>
      <c r="G22" s="6">
        <f t="shared" si="1"/>
        <v>165</v>
      </c>
      <c r="H22">
        <v>198</v>
      </c>
      <c r="I22">
        <v>20</v>
      </c>
      <c r="J22">
        <v>7</v>
      </c>
      <c r="K22">
        <f t="shared" si="0"/>
        <v>76</v>
      </c>
      <c r="L22">
        <v>120</v>
      </c>
      <c r="M22">
        <v>4</v>
      </c>
      <c r="N22" s="6">
        <f t="shared" si="2"/>
        <v>30</v>
      </c>
      <c r="O22">
        <v>37</v>
      </c>
      <c r="P22">
        <v>3</v>
      </c>
      <c r="Q22">
        <v>0</v>
      </c>
    </row>
    <row r="23" spans="1:17">
      <c r="A23">
        <v>11</v>
      </c>
      <c r="B23" t="s">
        <v>124</v>
      </c>
      <c r="C23" t="s">
        <v>145</v>
      </c>
      <c r="D23">
        <v>217</v>
      </c>
      <c r="E23">
        <v>120</v>
      </c>
      <c r="F23" s="6">
        <v>54.25</v>
      </c>
      <c r="G23" s="6">
        <f t="shared" si="1"/>
        <v>180.83333333333334</v>
      </c>
      <c r="H23">
        <v>217</v>
      </c>
      <c r="I23">
        <v>14</v>
      </c>
      <c r="J23">
        <v>14</v>
      </c>
      <c r="K23">
        <f t="shared" si="0"/>
        <v>77</v>
      </c>
      <c r="L23">
        <v>120</v>
      </c>
      <c r="M23">
        <v>6</v>
      </c>
      <c r="N23" s="6">
        <f t="shared" si="2"/>
        <v>20</v>
      </c>
      <c r="O23">
        <v>35</v>
      </c>
      <c r="P23">
        <v>5</v>
      </c>
      <c r="Q23">
        <v>0</v>
      </c>
    </row>
    <row r="24" spans="1:17">
      <c r="A24">
        <v>12</v>
      </c>
      <c r="B24" t="s">
        <v>64</v>
      </c>
      <c r="C24" t="s">
        <v>23</v>
      </c>
      <c r="D24">
        <v>197</v>
      </c>
      <c r="E24">
        <v>120</v>
      </c>
      <c r="F24" s="6">
        <v>28.142857142857142</v>
      </c>
      <c r="G24" s="6">
        <f t="shared" si="1"/>
        <v>164.16666666666666</v>
      </c>
      <c r="H24">
        <v>197</v>
      </c>
      <c r="I24">
        <v>19</v>
      </c>
      <c r="J24">
        <v>9</v>
      </c>
      <c r="K24">
        <f t="shared" si="0"/>
        <v>67</v>
      </c>
      <c r="L24">
        <v>120</v>
      </c>
      <c r="M24">
        <v>5</v>
      </c>
      <c r="N24" s="6">
        <f t="shared" si="2"/>
        <v>24</v>
      </c>
      <c r="O24">
        <v>34</v>
      </c>
      <c r="P24">
        <v>3</v>
      </c>
      <c r="Q24">
        <v>0</v>
      </c>
    </row>
    <row r="25" spans="1:17">
      <c r="A25">
        <v>12</v>
      </c>
      <c r="B25" t="s">
        <v>23</v>
      </c>
      <c r="C25" t="s">
        <v>64</v>
      </c>
      <c r="D25">
        <v>193</v>
      </c>
      <c r="E25">
        <v>120</v>
      </c>
      <c r="F25" s="6">
        <v>38.6</v>
      </c>
      <c r="G25" s="6">
        <f t="shared" si="1"/>
        <v>160.83333333333334</v>
      </c>
      <c r="H25">
        <v>193</v>
      </c>
      <c r="I25">
        <v>15</v>
      </c>
      <c r="J25">
        <v>8</v>
      </c>
      <c r="K25">
        <f t="shared" si="0"/>
        <v>85</v>
      </c>
      <c r="L25">
        <v>120</v>
      </c>
      <c r="M25">
        <v>7</v>
      </c>
      <c r="N25" s="6">
        <f t="shared" si="2"/>
        <v>17.142857142857142</v>
      </c>
      <c r="O25">
        <v>38</v>
      </c>
      <c r="P25">
        <v>6</v>
      </c>
      <c r="Q25">
        <v>0</v>
      </c>
    </row>
    <row r="26" spans="1:17">
      <c r="A26">
        <v>13</v>
      </c>
      <c r="B26" t="s">
        <v>88</v>
      </c>
      <c r="C26" t="s">
        <v>47</v>
      </c>
      <c r="D26">
        <v>200</v>
      </c>
      <c r="E26">
        <v>120</v>
      </c>
      <c r="F26" s="6">
        <v>22.222222222222221</v>
      </c>
      <c r="G26" s="6">
        <f t="shared" si="1"/>
        <v>166.66666666666669</v>
      </c>
      <c r="H26">
        <v>200</v>
      </c>
      <c r="I26">
        <v>14</v>
      </c>
      <c r="J26">
        <v>15</v>
      </c>
      <c r="K26">
        <f t="shared" si="0"/>
        <v>54</v>
      </c>
      <c r="L26">
        <v>86</v>
      </c>
      <c r="M26">
        <v>10</v>
      </c>
      <c r="N26" s="6">
        <f t="shared" si="2"/>
        <v>8.6</v>
      </c>
      <c r="O26">
        <v>32</v>
      </c>
      <c r="P26">
        <v>6</v>
      </c>
      <c r="Q26">
        <v>1</v>
      </c>
    </row>
    <row r="27" spans="1:17">
      <c r="A27">
        <v>13</v>
      </c>
      <c r="B27" t="s">
        <v>47</v>
      </c>
      <c r="C27" t="s">
        <v>88</v>
      </c>
      <c r="D27">
        <v>129</v>
      </c>
      <c r="E27">
        <v>86</v>
      </c>
      <c r="F27" s="6">
        <v>12.9</v>
      </c>
      <c r="G27" s="6">
        <f t="shared" si="1"/>
        <v>150</v>
      </c>
      <c r="H27">
        <v>129</v>
      </c>
      <c r="I27">
        <v>13</v>
      </c>
      <c r="J27">
        <v>5</v>
      </c>
      <c r="K27">
        <f t="shared" si="0"/>
        <v>47</v>
      </c>
      <c r="L27">
        <v>120</v>
      </c>
      <c r="M27">
        <v>9</v>
      </c>
      <c r="N27" s="6">
        <f t="shared" si="2"/>
        <v>13.333333333333334</v>
      </c>
      <c r="O27">
        <v>48</v>
      </c>
      <c r="P27">
        <v>8</v>
      </c>
      <c r="Q27">
        <v>0</v>
      </c>
    </row>
    <row r="28" spans="1:17">
      <c r="A28">
        <v>14</v>
      </c>
      <c r="B28" t="s">
        <v>104</v>
      </c>
      <c r="C28" t="s">
        <v>145</v>
      </c>
      <c r="D28">
        <v>213</v>
      </c>
      <c r="E28">
        <v>120</v>
      </c>
      <c r="F28" s="6">
        <v>35.5</v>
      </c>
      <c r="G28" s="6">
        <f t="shared" si="1"/>
        <v>177.5</v>
      </c>
      <c r="H28">
        <v>213</v>
      </c>
      <c r="I28">
        <v>18</v>
      </c>
      <c r="J28">
        <v>13</v>
      </c>
      <c r="K28">
        <f t="shared" si="0"/>
        <v>63</v>
      </c>
      <c r="L28">
        <v>120</v>
      </c>
      <c r="M28">
        <v>8</v>
      </c>
      <c r="N28" s="6">
        <f t="shared" si="2"/>
        <v>15</v>
      </c>
      <c r="O28">
        <v>39</v>
      </c>
      <c r="P28">
        <v>5</v>
      </c>
      <c r="Q28">
        <v>2</v>
      </c>
    </row>
    <row r="29" spans="1:17">
      <c r="A29">
        <v>14</v>
      </c>
      <c r="B29" t="s">
        <v>145</v>
      </c>
      <c r="C29" t="s">
        <v>104</v>
      </c>
      <c r="D29">
        <v>167</v>
      </c>
      <c r="E29">
        <v>120</v>
      </c>
      <c r="F29" s="6">
        <v>20.875</v>
      </c>
      <c r="G29" s="6">
        <f t="shared" si="1"/>
        <v>139.16666666666666</v>
      </c>
      <c r="H29">
        <v>167</v>
      </c>
      <c r="I29">
        <v>12</v>
      </c>
      <c r="J29">
        <v>7</v>
      </c>
      <c r="K29">
        <f t="shared" si="0"/>
        <v>77</v>
      </c>
      <c r="L29">
        <v>120</v>
      </c>
      <c r="M29">
        <v>6</v>
      </c>
      <c r="N29" s="6">
        <f t="shared" si="2"/>
        <v>20</v>
      </c>
      <c r="O29">
        <v>49</v>
      </c>
      <c r="P29">
        <v>3</v>
      </c>
      <c r="Q29">
        <v>0</v>
      </c>
    </row>
    <row r="30" spans="1:17">
      <c r="A30">
        <v>15</v>
      </c>
      <c r="B30" t="s">
        <v>124</v>
      </c>
      <c r="C30" t="s">
        <v>88</v>
      </c>
      <c r="D30">
        <v>160</v>
      </c>
      <c r="E30">
        <v>120</v>
      </c>
      <c r="F30" s="6">
        <v>20</v>
      </c>
      <c r="G30" s="6">
        <f t="shared" si="1"/>
        <v>133.33333333333331</v>
      </c>
      <c r="H30">
        <v>160</v>
      </c>
      <c r="I30">
        <v>15</v>
      </c>
      <c r="J30">
        <v>4</v>
      </c>
      <c r="K30">
        <f t="shared" si="0"/>
        <v>76</v>
      </c>
      <c r="L30">
        <v>113</v>
      </c>
      <c r="M30">
        <v>3</v>
      </c>
      <c r="N30" s="6">
        <f t="shared" si="2"/>
        <v>37.666666666666664</v>
      </c>
      <c r="O30">
        <v>37</v>
      </c>
      <c r="P30">
        <v>1</v>
      </c>
      <c r="Q30">
        <v>0</v>
      </c>
    </row>
    <row r="31" spans="1:17">
      <c r="A31">
        <v>15</v>
      </c>
      <c r="B31" t="s">
        <v>88</v>
      </c>
      <c r="C31" t="s">
        <v>124</v>
      </c>
      <c r="D31">
        <v>163</v>
      </c>
      <c r="E31">
        <v>113</v>
      </c>
      <c r="F31" s="6">
        <v>54.333333333333336</v>
      </c>
      <c r="G31" s="6">
        <f t="shared" si="1"/>
        <v>144.24778761061947</v>
      </c>
      <c r="H31">
        <v>179</v>
      </c>
      <c r="I31">
        <v>15</v>
      </c>
      <c r="J31">
        <v>6</v>
      </c>
      <c r="K31">
        <f t="shared" si="0"/>
        <v>67</v>
      </c>
      <c r="L31">
        <v>120</v>
      </c>
      <c r="M31">
        <v>8</v>
      </c>
      <c r="N31" s="6">
        <f t="shared" si="2"/>
        <v>15</v>
      </c>
      <c r="O31">
        <v>41</v>
      </c>
      <c r="P31">
        <v>4</v>
      </c>
      <c r="Q31">
        <v>1</v>
      </c>
    </row>
    <row r="32" spans="1:17">
      <c r="A32">
        <v>16</v>
      </c>
      <c r="B32" t="s">
        <v>64</v>
      </c>
      <c r="C32" t="s">
        <v>165</v>
      </c>
      <c r="D32">
        <v>193</v>
      </c>
      <c r="E32">
        <v>120</v>
      </c>
      <c r="F32" s="6">
        <v>64.333333333333329</v>
      </c>
      <c r="G32" s="6">
        <f t="shared" si="1"/>
        <v>160.83333333333334</v>
      </c>
      <c r="H32">
        <v>193</v>
      </c>
      <c r="I32">
        <v>10</v>
      </c>
      <c r="J32">
        <v>14</v>
      </c>
      <c r="K32">
        <f t="shared" si="0"/>
        <v>69</v>
      </c>
      <c r="L32">
        <v>120</v>
      </c>
      <c r="M32">
        <v>4</v>
      </c>
      <c r="N32" s="6">
        <f t="shared" si="2"/>
        <v>30</v>
      </c>
      <c r="O32">
        <v>31</v>
      </c>
      <c r="P32">
        <v>2</v>
      </c>
      <c r="Q32">
        <v>0</v>
      </c>
    </row>
    <row r="33" spans="1:17">
      <c r="A33">
        <v>16</v>
      </c>
      <c r="B33" t="s">
        <v>165</v>
      </c>
      <c r="C33" t="s">
        <v>64</v>
      </c>
      <c r="D33">
        <v>178</v>
      </c>
      <c r="E33">
        <v>120</v>
      </c>
      <c r="F33" s="6">
        <v>44.5</v>
      </c>
      <c r="G33" s="6">
        <f t="shared" si="1"/>
        <v>148.33333333333334</v>
      </c>
      <c r="H33">
        <v>178</v>
      </c>
      <c r="I33">
        <v>11</v>
      </c>
      <c r="J33">
        <v>5</v>
      </c>
      <c r="K33">
        <f t="shared" si="0"/>
        <v>104</v>
      </c>
      <c r="L33">
        <v>120</v>
      </c>
      <c r="M33">
        <v>3</v>
      </c>
      <c r="N33" s="6">
        <f t="shared" si="2"/>
        <v>40</v>
      </c>
      <c r="O33">
        <v>40</v>
      </c>
      <c r="P33">
        <v>2</v>
      </c>
      <c r="Q33">
        <v>0</v>
      </c>
    </row>
    <row r="34" spans="1:17">
      <c r="A34">
        <v>17</v>
      </c>
      <c r="B34" t="s">
        <v>23</v>
      </c>
      <c r="C34" t="s">
        <v>124</v>
      </c>
      <c r="D34">
        <v>204</v>
      </c>
      <c r="E34">
        <v>120</v>
      </c>
      <c r="F34" s="6">
        <v>40.799999999999997</v>
      </c>
      <c r="G34" s="6">
        <f t="shared" si="1"/>
        <v>170</v>
      </c>
      <c r="H34">
        <v>204</v>
      </c>
      <c r="I34">
        <v>25</v>
      </c>
      <c r="J34">
        <v>6</v>
      </c>
      <c r="K34">
        <f t="shared" ref="K34:K65" si="3">D34-(I34*4) -(J34*6)</f>
        <v>68</v>
      </c>
      <c r="L34">
        <v>111</v>
      </c>
      <c r="M34">
        <v>10</v>
      </c>
      <c r="N34" s="6">
        <f t="shared" si="2"/>
        <v>11.1</v>
      </c>
      <c r="O34">
        <v>36</v>
      </c>
      <c r="P34">
        <v>7</v>
      </c>
      <c r="Q34">
        <v>0</v>
      </c>
    </row>
    <row r="35" spans="1:17">
      <c r="A35">
        <v>17</v>
      </c>
      <c r="B35" t="s">
        <v>124</v>
      </c>
      <c r="C35" t="s">
        <v>23</v>
      </c>
      <c r="D35">
        <v>140</v>
      </c>
      <c r="E35">
        <v>111</v>
      </c>
      <c r="F35" s="6">
        <v>14</v>
      </c>
      <c r="G35" s="6">
        <f t="shared" si="1"/>
        <v>126.12612612612612</v>
      </c>
      <c r="H35">
        <v>140</v>
      </c>
      <c r="I35">
        <v>10</v>
      </c>
      <c r="J35">
        <v>3</v>
      </c>
      <c r="K35">
        <f t="shared" si="3"/>
        <v>82</v>
      </c>
      <c r="L35">
        <v>120</v>
      </c>
      <c r="M35">
        <v>5</v>
      </c>
      <c r="N35" s="6">
        <f t="shared" si="2"/>
        <v>24</v>
      </c>
      <c r="O35">
        <v>34</v>
      </c>
      <c r="P35">
        <v>5</v>
      </c>
      <c r="Q35">
        <v>0</v>
      </c>
    </row>
    <row r="36" spans="1:17">
      <c r="A36">
        <v>18</v>
      </c>
      <c r="B36" t="s">
        <v>88</v>
      </c>
      <c r="C36" t="s">
        <v>64</v>
      </c>
      <c r="D36">
        <v>191</v>
      </c>
      <c r="E36">
        <v>120</v>
      </c>
      <c r="F36" s="6">
        <v>27.285714285714285</v>
      </c>
      <c r="G36" s="6">
        <f t="shared" si="1"/>
        <v>159.16666666666666</v>
      </c>
      <c r="H36">
        <v>191</v>
      </c>
      <c r="I36">
        <v>21</v>
      </c>
      <c r="J36">
        <v>5</v>
      </c>
      <c r="K36">
        <f t="shared" si="3"/>
        <v>77</v>
      </c>
      <c r="L36">
        <v>67</v>
      </c>
      <c r="M36">
        <v>1</v>
      </c>
      <c r="N36" s="6">
        <f t="shared" si="2"/>
        <v>67</v>
      </c>
      <c r="O36">
        <v>25</v>
      </c>
      <c r="P36">
        <v>1</v>
      </c>
      <c r="Q36">
        <v>0</v>
      </c>
    </row>
    <row r="37" spans="1:17">
      <c r="A37">
        <v>18</v>
      </c>
      <c r="B37" t="s">
        <v>64</v>
      </c>
      <c r="C37" t="s">
        <v>88</v>
      </c>
      <c r="D37">
        <v>126</v>
      </c>
      <c r="E37">
        <v>67</v>
      </c>
      <c r="F37" s="6">
        <v>126</v>
      </c>
      <c r="G37" s="6">
        <f t="shared" si="1"/>
        <v>188.05970149253733</v>
      </c>
      <c r="H37">
        <f>H36+46</f>
        <v>237</v>
      </c>
      <c r="I37">
        <v>14</v>
      </c>
      <c r="J37">
        <v>8</v>
      </c>
      <c r="K37">
        <f t="shared" si="3"/>
        <v>22</v>
      </c>
      <c r="L37">
        <v>120</v>
      </c>
      <c r="M37">
        <v>7</v>
      </c>
      <c r="N37" s="6">
        <f t="shared" si="2"/>
        <v>17.142857142857142</v>
      </c>
      <c r="O37">
        <v>36</v>
      </c>
      <c r="P37">
        <v>6</v>
      </c>
      <c r="Q37">
        <v>0</v>
      </c>
    </row>
    <row r="38" spans="1:17">
      <c r="A38">
        <v>19</v>
      </c>
      <c r="B38" t="s">
        <v>145</v>
      </c>
      <c r="C38" t="s">
        <v>47</v>
      </c>
      <c r="D38">
        <v>176</v>
      </c>
      <c r="E38">
        <v>108</v>
      </c>
      <c r="F38" s="6">
        <v>44</v>
      </c>
      <c r="G38" s="6">
        <f t="shared" si="1"/>
        <v>162.96296296296296</v>
      </c>
      <c r="H38">
        <v>205</v>
      </c>
      <c r="I38">
        <v>14</v>
      </c>
      <c r="J38">
        <v>9</v>
      </c>
      <c r="K38">
        <f t="shared" si="3"/>
        <v>66</v>
      </c>
      <c r="L38">
        <v>120</v>
      </c>
      <c r="M38">
        <v>5</v>
      </c>
      <c r="N38" s="6">
        <f t="shared" si="2"/>
        <v>24</v>
      </c>
      <c r="O38">
        <v>50</v>
      </c>
      <c r="P38">
        <v>4</v>
      </c>
      <c r="Q38">
        <v>0</v>
      </c>
    </row>
    <row r="39" spans="1:17">
      <c r="A39">
        <v>19</v>
      </c>
      <c r="B39" t="s">
        <v>47</v>
      </c>
      <c r="C39" t="s">
        <v>145</v>
      </c>
      <c r="D39">
        <v>174</v>
      </c>
      <c r="E39">
        <v>120</v>
      </c>
      <c r="F39" s="6">
        <v>34.799999999999997</v>
      </c>
      <c r="G39" s="6">
        <f t="shared" si="1"/>
        <v>145</v>
      </c>
      <c r="H39">
        <v>174</v>
      </c>
      <c r="I39">
        <v>13</v>
      </c>
      <c r="J39">
        <v>10</v>
      </c>
      <c r="K39">
        <f t="shared" si="3"/>
        <v>62</v>
      </c>
      <c r="L39">
        <v>108</v>
      </c>
      <c r="M39">
        <v>4</v>
      </c>
      <c r="N39" s="6">
        <f t="shared" si="2"/>
        <v>27</v>
      </c>
      <c r="O39">
        <v>27</v>
      </c>
      <c r="P39">
        <v>2</v>
      </c>
      <c r="Q39">
        <v>0</v>
      </c>
    </row>
    <row r="40" spans="1:17">
      <c r="A40">
        <v>20</v>
      </c>
      <c r="B40" t="s">
        <v>165</v>
      </c>
      <c r="C40" t="s">
        <v>23</v>
      </c>
      <c r="D40">
        <v>178</v>
      </c>
      <c r="E40">
        <v>120</v>
      </c>
      <c r="F40" s="6">
        <v>29.666666666666668</v>
      </c>
      <c r="G40" s="6">
        <f t="shared" si="1"/>
        <v>148.33333333333334</v>
      </c>
      <c r="H40">
        <v>178</v>
      </c>
      <c r="I40">
        <v>10</v>
      </c>
      <c r="J40">
        <v>12</v>
      </c>
      <c r="K40">
        <f t="shared" si="3"/>
        <v>66</v>
      </c>
      <c r="L40">
        <v>120</v>
      </c>
      <c r="M40">
        <v>3</v>
      </c>
      <c r="N40" s="6">
        <f t="shared" si="2"/>
        <v>40</v>
      </c>
      <c r="O40">
        <v>39</v>
      </c>
      <c r="P40">
        <v>1</v>
      </c>
      <c r="Q40">
        <v>1</v>
      </c>
    </row>
    <row r="41" spans="1:17">
      <c r="A41">
        <v>20</v>
      </c>
      <c r="B41" t="s">
        <v>23</v>
      </c>
      <c r="C41" t="s">
        <v>165</v>
      </c>
      <c r="D41">
        <v>182</v>
      </c>
      <c r="E41">
        <v>120</v>
      </c>
      <c r="F41" s="6">
        <v>60.666666666666664</v>
      </c>
      <c r="G41" s="6">
        <f t="shared" si="1"/>
        <v>151.66666666666666</v>
      </c>
      <c r="H41">
        <v>182</v>
      </c>
      <c r="I41">
        <v>18</v>
      </c>
      <c r="J41">
        <v>8</v>
      </c>
      <c r="K41">
        <f t="shared" si="3"/>
        <v>62</v>
      </c>
      <c r="L41">
        <v>120</v>
      </c>
      <c r="M41">
        <v>6</v>
      </c>
      <c r="N41" s="6">
        <f t="shared" si="2"/>
        <v>20</v>
      </c>
      <c r="O41">
        <v>44</v>
      </c>
      <c r="P41">
        <v>6</v>
      </c>
      <c r="Q41">
        <v>0</v>
      </c>
    </row>
    <row r="42" spans="1:17">
      <c r="A42">
        <v>21</v>
      </c>
      <c r="B42" t="s">
        <v>124</v>
      </c>
      <c r="C42" t="s">
        <v>104</v>
      </c>
      <c r="D42">
        <v>168</v>
      </c>
      <c r="E42">
        <v>118</v>
      </c>
      <c r="F42" s="6">
        <v>24</v>
      </c>
      <c r="G42" s="6">
        <f t="shared" si="1"/>
        <v>142.37288135593221</v>
      </c>
      <c r="H42">
        <v>173</v>
      </c>
      <c r="I42">
        <v>14</v>
      </c>
      <c r="J42">
        <v>3</v>
      </c>
      <c r="K42">
        <f t="shared" si="3"/>
        <v>94</v>
      </c>
      <c r="L42">
        <v>120</v>
      </c>
      <c r="M42">
        <v>7</v>
      </c>
      <c r="N42" s="6">
        <f t="shared" si="2"/>
        <v>17.142857142857142</v>
      </c>
      <c r="O42">
        <v>45</v>
      </c>
      <c r="P42">
        <v>3</v>
      </c>
      <c r="Q42">
        <v>0</v>
      </c>
    </row>
    <row r="43" spans="1:17">
      <c r="A43">
        <v>21</v>
      </c>
      <c r="B43" t="s">
        <v>104</v>
      </c>
      <c r="C43" t="s">
        <v>124</v>
      </c>
      <c r="D43">
        <v>167</v>
      </c>
      <c r="E43">
        <v>120</v>
      </c>
      <c r="F43" s="6">
        <v>23.857142857142858</v>
      </c>
      <c r="G43" s="6">
        <f t="shared" si="1"/>
        <v>139.16666666666666</v>
      </c>
      <c r="H43">
        <v>167</v>
      </c>
      <c r="I43">
        <v>13</v>
      </c>
      <c r="J43">
        <v>7</v>
      </c>
      <c r="K43">
        <f t="shared" si="3"/>
        <v>73</v>
      </c>
      <c r="L43">
        <v>118</v>
      </c>
      <c r="M43">
        <v>7</v>
      </c>
      <c r="N43" s="6">
        <f t="shared" si="2"/>
        <v>16.857142857142858</v>
      </c>
      <c r="O43">
        <v>33</v>
      </c>
      <c r="P43">
        <v>5</v>
      </c>
      <c r="Q43">
        <v>0</v>
      </c>
    </row>
    <row r="44" spans="1:17">
      <c r="A44">
        <v>22</v>
      </c>
      <c r="B44" t="s">
        <v>47</v>
      </c>
      <c r="C44" t="s">
        <v>64</v>
      </c>
      <c r="D44">
        <v>139</v>
      </c>
      <c r="E44">
        <v>120</v>
      </c>
      <c r="F44" s="6">
        <v>17.375</v>
      </c>
      <c r="G44" s="6">
        <f t="shared" si="1"/>
        <v>115.83333333333334</v>
      </c>
      <c r="H44">
        <v>139</v>
      </c>
      <c r="I44">
        <v>11</v>
      </c>
      <c r="J44">
        <v>3</v>
      </c>
      <c r="K44">
        <f t="shared" si="3"/>
        <v>77</v>
      </c>
      <c r="L44">
        <v>120</v>
      </c>
      <c r="M44">
        <v>8</v>
      </c>
      <c r="N44" s="6">
        <f t="shared" si="2"/>
        <v>15</v>
      </c>
      <c r="O44">
        <v>48</v>
      </c>
      <c r="P44">
        <v>6</v>
      </c>
      <c r="Q44">
        <v>0</v>
      </c>
    </row>
    <row r="45" spans="1:17">
      <c r="A45">
        <v>22</v>
      </c>
      <c r="B45" t="s">
        <v>64</v>
      </c>
      <c r="C45" t="s">
        <v>47</v>
      </c>
      <c r="D45">
        <v>143</v>
      </c>
      <c r="E45">
        <v>120</v>
      </c>
      <c r="F45" s="6">
        <v>17.875</v>
      </c>
      <c r="G45" s="6">
        <f t="shared" si="1"/>
        <v>119.16666666666667</v>
      </c>
      <c r="H45">
        <v>143</v>
      </c>
      <c r="I45">
        <v>12</v>
      </c>
      <c r="J45">
        <v>2</v>
      </c>
      <c r="K45">
        <f t="shared" si="3"/>
        <v>83</v>
      </c>
      <c r="L45">
        <v>120</v>
      </c>
      <c r="M45">
        <v>8</v>
      </c>
      <c r="N45" s="6">
        <f t="shared" si="2"/>
        <v>15</v>
      </c>
      <c r="O45">
        <v>51</v>
      </c>
      <c r="P45">
        <v>5</v>
      </c>
      <c r="Q45">
        <v>0</v>
      </c>
    </row>
    <row r="46" spans="1:17">
      <c r="A46">
        <v>23</v>
      </c>
      <c r="B46" t="s">
        <v>104</v>
      </c>
      <c r="C46" t="s">
        <v>165</v>
      </c>
      <c r="D46">
        <v>87</v>
      </c>
      <c r="E46">
        <v>113</v>
      </c>
      <c r="F46" s="6">
        <v>8.6999999999999993</v>
      </c>
      <c r="G46" s="6">
        <f t="shared" si="1"/>
        <v>76.991150442477874</v>
      </c>
      <c r="H46">
        <v>87</v>
      </c>
      <c r="I46">
        <v>10</v>
      </c>
      <c r="J46">
        <v>1</v>
      </c>
      <c r="K46">
        <f t="shared" si="3"/>
        <v>41</v>
      </c>
      <c r="L46">
        <v>112</v>
      </c>
      <c r="M46">
        <v>10</v>
      </c>
      <c r="N46" s="6">
        <f t="shared" si="2"/>
        <v>11.2</v>
      </c>
      <c r="O46">
        <v>54</v>
      </c>
      <c r="P46">
        <v>5</v>
      </c>
      <c r="Q46">
        <v>0</v>
      </c>
    </row>
    <row r="47" spans="1:17">
      <c r="A47">
        <v>23</v>
      </c>
      <c r="B47" t="s">
        <v>165</v>
      </c>
      <c r="C47" t="s">
        <v>104</v>
      </c>
      <c r="D47">
        <v>118</v>
      </c>
      <c r="E47">
        <v>112</v>
      </c>
      <c r="F47" s="6">
        <v>11.8</v>
      </c>
      <c r="G47" s="6">
        <f t="shared" si="1"/>
        <v>105.35714285714286</v>
      </c>
      <c r="H47">
        <v>118</v>
      </c>
      <c r="I47">
        <v>13</v>
      </c>
      <c r="J47">
        <v>1</v>
      </c>
      <c r="K47">
        <f t="shared" si="3"/>
        <v>60</v>
      </c>
      <c r="L47">
        <v>113</v>
      </c>
      <c r="M47">
        <v>10</v>
      </c>
      <c r="N47" s="6">
        <f t="shared" si="2"/>
        <v>11.3</v>
      </c>
      <c r="O47">
        <v>66</v>
      </c>
      <c r="P47">
        <v>7</v>
      </c>
      <c r="Q47">
        <v>0</v>
      </c>
    </row>
    <row r="48" spans="1:17">
      <c r="A48">
        <v>24</v>
      </c>
      <c r="B48" t="s">
        <v>145</v>
      </c>
      <c r="C48" t="s">
        <v>23</v>
      </c>
      <c r="D48">
        <v>205</v>
      </c>
      <c r="E48">
        <v>120</v>
      </c>
      <c r="F48" s="6">
        <v>25.625</v>
      </c>
      <c r="G48" s="6">
        <f t="shared" si="1"/>
        <v>170.83333333333331</v>
      </c>
      <c r="H48">
        <v>205</v>
      </c>
      <c r="I48">
        <v>9</v>
      </c>
      <c r="J48">
        <v>16</v>
      </c>
      <c r="K48">
        <f t="shared" si="3"/>
        <v>73</v>
      </c>
      <c r="L48">
        <v>118</v>
      </c>
      <c r="M48">
        <v>5</v>
      </c>
      <c r="N48" s="6">
        <f t="shared" si="2"/>
        <v>23.6</v>
      </c>
      <c r="O48">
        <v>38</v>
      </c>
      <c r="P48">
        <v>2</v>
      </c>
      <c r="Q48">
        <v>1</v>
      </c>
    </row>
    <row r="49" spans="1:17">
      <c r="A49">
        <v>24</v>
      </c>
      <c r="B49" t="s">
        <v>23</v>
      </c>
      <c r="C49" t="s">
        <v>145</v>
      </c>
      <c r="D49">
        <v>207</v>
      </c>
      <c r="E49">
        <v>118</v>
      </c>
      <c r="F49" s="6">
        <v>41.4</v>
      </c>
      <c r="G49" s="6">
        <f t="shared" si="1"/>
        <v>175.42372881355931</v>
      </c>
      <c r="H49">
        <v>213</v>
      </c>
      <c r="I49">
        <v>9</v>
      </c>
      <c r="J49">
        <v>17</v>
      </c>
      <c r="K49">
        <f t="shared" si="3"/>
        <v>69</v>
      </c>
      <c r="L49">
        <v>120</v>
      </c>
      <c r="M49">
        <v>8</v>
      </c>
      <c r="N49" s="6">
        <f t="shared" si="2"/>
        <v>15</v>
      </c>
      <c r="O49">
        <v>43</v>
      </c>
      <c r="P49">
        <v>6</v>
      </c>
      <c r="Q49">
        <v>0</v>
      </c>
    </row>
    <row r="50" spans="1:17">
      <c r="A50">
        <v>25</v>
      </c>
      <c r="B50" t="s">
        <v>165</v>
      </c>
      <c r="C50" t="s">
        <v>64</v>
      </c>
      <c r="D50">
        <v>132</v>
      </c>
      <c r="E50">
        <v>120</v>
      </c>
      <c r="F50" s="6">
        <v>22</v>
      </c>
      <c r="G50" s="6">
        <f t="shared" si="1"/>
        <v>110.00000000000001</v>
      </c>
      <c r="H50">
        <v>132</v>
      </c>
      <c r="I50">
        <v>11</v>
      </c>
      <c r="J50">
        <v>2</v>
      </c>
      <c r="K50">
        <f t="shared" si="3"/>
        <v>76</v>
      </c>
      <c r="L50">
        <v>116</v>
      </c>
      <c r="M50">
        <v>10</v>
      </c>
      <c r="N50" s="6">
        <f t="shared" si="2"/>
        <v>11.6</v>
      </c>
      <c r="O50">
        <v>50</v>
      </c>
      <c r="P50">
        <v>5</v>
      </c>
      <c r="Q50">
        <v>0</v>
      </c>
    </row>
    <row r="51" spans="1:17">
      <c r="A51">
        <v>25</v>
      </c>
      <c r="B51" t="s">
        <v>64</v>
      </c>
      <c r="C51" t="s">
        <v>165</v>
      </c>
      <c r="D51">
        <v>119</v>
      </c>
      <c r="E51">
        <v>116</v>
      </c>
      <c r="F51" s="6">
        <v>11.9</v>
      </c>
      <c r="G51" s="6">
        <f t="shared" si="1"/>
        <v>102.58620689655173</v>
      </c>
      <c r="H51">
        <v>119</v>
      </c>
      <c r="I51">
        <v>9</v>
      </c>
      <c r="J51">
        <v>4</v>
      </c>
      <c r="K51">
        <f t="shared" si="3"/>
        <v>59</v>
      </c>
      <c r="L51">
        <v>120</v>
      </c>
      <c r="M51">
        <v>6</v>
      </c>
      <c r="N51" s="6">
        <f t="shared" si="2"/>
        <v>20</v>
      </c>
      <c r="O51">
        <v>53</v>
      </c>
      <c r="P51">
        <v>5</v>
      </c>
      <c r="Q51">
        <v>0</v>
      </c>
    </row>
    <row r="52" spans="1:17">
      <c r="A52">
        <v>26</v>
      </c>
      <c r="B52" t="s">
        <v>47</v>
      </c>
      <c r="C52" t="s">
        <v>88</v>
      </c>
      <c r="D52">
        <v>219</v>
      </c>
      <c r="E52">
        <v>120</v>
      </c>
      <c r="F52" s="6">
        <v>54.75</v>
      </c>
      <c r="G52" s="6">
        <f t="shared" si="1"/>
        <v>182.5</v>
      </c>
      <c r="H52">
        <v>219</v>
      </c>
      <c r="I52">
        <v>15</v>
      </c>
      <c r="J52">
        <v>16</v>
      </c>
      <c r="K52">
        <f t="shared" si="3"/>
        <v>63</v>
      </c>
      <c r="L52">
        <v>120</v>
      </c>
      <c r="M52">
        <v>9</v>
      </c>
      <c r="N52" s="6">
        <f t="shared" si="2"/>
        <v>13.333333333333334</v>
      </c>
      <c r="O52">
        <v>47</v>
      </c>
      <c r="P52">
        <v>5</v>
      </c>
      <c r="Q52">
        <v>0</v>
      </c>
    </row>
    <row r="53" spans="1:17">
      <c r="A53">
        <v>26</v>
      </c>
      <c r="B53" t="s">
        <v>88</v>
      </c>
      <c r="C53" t="s">
        <v>47</v>
      </c>
      <c r="D53">
        <v>164</v>
      </c>
      <c r="E53">
        <v>120</v>
      </c>
      <c r="F53" s="6">
        <v>18.222222222222221</v>
      </c>
      <c r="G53" s="6">
        <f t="shared" si="1"/>
        <v>136.66666666666666</v>
      </c>
      <c r="H53">
        <v>164</v>
      </c>
      <c r="I53">
        <v>12</v>
      </c>
      <c r="J53">
        <v>9</v>
      </c>
      <c r="K53">
        <f t="shared" si="3"/>
        <v>62</v>
      </c>
      <c r="L53">
        <v>120</v>
      </c>
      <c r="M53">
        <v>4</v>
      </c>
      <c r="N53" s="6">
        <f t="shared" si="2"/>
        <v>30</v>
      </c>
      <c r="O53">
        <v>39</v>
      </c>
      <c r="P53">
        <v>1</v>
      </c>
      <c r="Q53">
        <v>0</v>
      </c>
    </row>
    <row r="54" spans="1:17">
      <c r="A54">
        <v>27</v>
      </c>
      <c r="B54" t="s">
        <v>23</v>
      </c>
      <c r="C54" t="s">
        <v>104</v>
      </c>
      <c r="D54">
        <v>169</v>
      </c>
      <c r="E54">
        <v>120</v>
      </c>
      <c r="F54" s="6">
        <v>33.799999999999997</v>
      </c>
      <c r="G54" s="6">
        <f t="shared" si="1"/>
        <v>140.83333333333334</v>
      </c>
      <c r="H54">
        <v>169</v>
      </c>
      <c r="I54">
        <v>12</v>
      </c>
      <c r="J54">
        <v>9</v>
      </c>
      <c r="K54">
        <f t="shared" si="3"/>
        <v>67</v>
      </c>
      <c r="L54">
        <v>118</v>
      </c>
      <c r="M54">
        <v>2</v>
      </c>
      <c r="N54" s="6">
        <f t="shared" si="2"/>
        <v>59</v>
      </c>
      <c r="O54">
        <v>40</v>
      </c>
      <c r="P54">
        <v>2</v>
      </c>
      <c r="Q54">
        <v>0</v>
      </c>
    </row>
    <row r="55" spans="1:17">
      <c r="A55">
        <v>27</v>
      </c>
      <c r="B55" t="s">
        <v>104</v>
      </c>
      <c r="C55" t="s">
        <v>23</v>
      </c>
      <c r="D55">
        <v>170</v>
      </c>
      <c r="E55">
        <v>118</v>
      </c>
      <c r="F55" s="6">
        <v>85</v>
      </c>
      <c r="G55" s="6">
        <f t="shared" si="1"/>
        <v>144.06779661016949</v>
      </c>
      <c r="H55">
        <v>175</v>
      </c>
      <c r="I55">
        <v>14</v>
      </c>
      <c r="J55">
        <v>6</v>
      </c>
      <c r="K55">
        <f t="shared" si="3"/>
        <v>78</v>
      </c>
      <c r="L55">
        <v>120</v>
      </c>
      <c r="M55">
        <v>5</v>
      </c>
      <c r="N55" s="6">
        <f t="shared" si="2"/>
        <v>24</v>
      </c>
      <c r="O55">
        <v>45</v>
      </c>
      <c r="P55">
        <v>5</v>
      </c>
      <c r="Q55">
        <v>0</v>
      </c>
    </row>
    <row r="56" spans="1:17">
      <c r="A56">
        <v>28</v>
      </c>
      <c r="B56" t="s">
        <v>124</v>
      </c>
      <c r="C56" t="s">
        <v>165</v>
      </c>
      <c r="D56">
        <v>140</v>
      </c>
      <c r="E56">
        <v>120</v>
      </c>
      <c r="F56" s="6">
        <v>23.333333333333332</v>
      </c>
      <c r="G56" s="6">
        <f t="shared" si="1"/>
        <v>116.66666666666667</v>
      </c>
      <c r="H56">
        <v>140</v>
      </c>
      <c r="I56">
        <v>9</v>
      </c>
      <c r="J56">
        <v>2</v>
      </c>
      <c r="K56">
        <f t="shared" si="3"/>
        <v>92</v>
      </c>
      <c r="L56">
        <v>120</v>
      </c>
      <c r="M56">
        <v>7</v>
      </c>
      <c r="N56" s="6">
        <f t="shared" si="2"/>
        <v>17.142857142857142</v>
      </c>
      <c r="O56">
        <v>38</v>
      </c>
      <c r="P56">
        <v>5</v>
      </c>
      <c r="Q56">
        <v>0</v>
      </c>
    </row>
    <row r="57" spans="1:17">
      <c r="A57">
        <v>28</v>
      </c>
      <c r="B57" t="s">
        <v>165</v>
      </c>
      <c r="C57" t="s">
        <v>124</v>
      </c>
      <c r="D57">
        <v>151</v>
      </c>
      <c r="E57">
        <v>120</v>
      </c>
      <c r="F57" s="6">
        <v>21.571428571428573</v>
      </c>
      <c r="G57" s="6">
        <f t="shared" si="1"/>
        <v>125.83333333333333</v>
      </c>
      <c r="H57">
        <v>151</v>
      </c>
      <c r="I57">
        <v>15</v>
      </c>
      <c r="J57">
        <v>2</v>
      </c>
      <c r="K57">
        <f t="shared" si="3"/>
        <v>79</v>
      </c>
      <c r="L57">
        <v>120</v>
      </c>
      <c r="M57">
        <v>6</v>
      </c>
      <c r="N57" s="6">
        <f t="shared" si="2"/>
        <v>20</v>
      </c>
      <c r="O57">
        <v>34</v>
      </c>
      <c r="P57">
        <v>4</v>
      </c>
      <c r="Q57">
        <v>0</v>
      </c>
    </row>
    <row r="58" spans="1:17">
      <c r="A58">
        <v>29</v>
      </c>
      <c r="B58" t="s">
        <v>145</v>
      </c>
      <c r="C58" t="s">
        <v>88</v>
      </c>
      <c r="D58">
        <v>175</v>
      </c>
      <c r="E58">
        <v>120</v>
      </c>
      <c r="F58" s="6">
        <v>43.75</v>
      </c>
      <c r="G58" s="6">
        <f t="shared" si="1"/>
        <v>145.83333333333331</v>
      </c>
      <c r="H58">
        <v>175</v>
      </c>
      <c r="I58">
        <v>12</v>
      </c>
      <c r="J58">
        <v>9</v>
      </c>
      <c r="K58">
        <f t="shared" si="3"/>
        <v>73</v>
      </c>
      <c r="L58">
        <v>115</v>
      </c>
      <c r="M58">
        <v>4</v>
      </c>
      <c r="N58" s="6">
        <f t="shared" si="2"/>
        <v>28.75</v>
      </c>
      <c r="O58">
        <v>40</v>
      </c>
      <c r="P58">
        <v>4</v>
      </c>
      <c r="Q58">
        <v>0</v>
      </c>
    </row>
    <row r="59" spans="1:17">
      <c r="A59">
        <v>29</v>
      </c>
      <c r="B59" t="s">
        <v>88</v>
      </c>
      <c r="C59" t="s">
        <v>145</v>
      </c>
      <c r="D59">
        <v>176</v>
      </c>
      <c r="E59">
        <v>115</v>
      </c>
      <c r="F59" s="6">
        <v>44</v>
      </c>
      <c r="G59" s="6">
        <f t="shared" si="1"/>
        <v>153.04347826086956</v>
      </c>
      <c r="H59">
        <v>188</v>
      </c>
      <c r="I59">
        <v>18</v>
      </c>
      <c r="J59">
        <v>6</v>
      </c>
      <c r="K59">
        <f t="shared" si="3"/>
        <v>68</v>
      </c>
      <c r="L59">
        <v>120</v>
      </c>
      <c r="M59">
        <v>4</v>
      </c>
      <c r="N59" s="6">
        <f t="shared" si="2"/>
        <v>30</v>
      </c>
      <c r="O59">
        <v>45</v>
      </c>
      <c r="P59">
        <v>3</v>
      </c>
      <c r="Q59">
        <v>0</v>
      </c>
    </row>
    <row r="60" spans="1:17">
      <c r="A60">
        <v>30</v>
      </c>
      <c r="B60" t="s">
        <v>23</v>
      </c>
      <c r="C60" t="s">
        <v>47</v>
      </c>
      <c r="D60">
        <v>211</v>
      </c>
      <c r="E60">
        <v>120</v>
      </c>
      <c r="F60" s="6">
        <v>52.75</v>
      </c>
      <c r="G60" s="6">
        <f t="shared" si="1"/>
        <v>175.83333333333334</v>
      </c>
      <c r="H60">
        <v>211</v>
      </c>
      <c r="I60">
        <v>14</v>
      </c>
      <c r="J60">
        <v>14</v>
      </c>
      <c r="K60">
        <f t="shared" si="3"/>
        <v>71</v>
      </c>
      <c r="L60">
        <v>120</v>
      </c>
      <c r="M60">
        <v>5</v>
      </c>
      <c r="N60" s="6">
        <f t="shared" si="2"/>
        <v>24</v>
      </c>
      <c r="O60">
        <v>36</v>
      </c>
      <c r="P60">
        <v>3</v>
      </c>
      <c r="Q60">
        <v>0</v>
      </c>
    </row>
    <row r="61" spans="1:17">
      <c r="A61">
        <v>30</v>
      </c>
      <c r="B61" t="s">
        <v>47</v>
      </c>
      <c r="C61" t="s">
        <v>23</v>
      </c>
      <c r="D61">
        <v>198</v>
      </c>
      <c r="E61">
        <v>120</v>
      </c>
      <c r="F61" s="6">
        <v>39.6</v>
      </c>
      <c r="G61" s="6">
        <f t="shared" si="1"/>
        <v>165</v>
      </c>
      <c r="H61">
        <v>198</v>
      </c>
      <c r="I61">
        <v>15</v>
      </c>
      <c r="J61">
        <v>11</v>
      </c>
      <c r="K61">
        <f t="shared" si="3"/>
        <v>72</v>
      </c>
      <c r="L61">
        <v>120</v>
      </c>
      <c r="M61">
        <v>4</v>
      </c>
      <c r="N61" s="6">
        <f t="shared" si="2"/>
        <v>30</v>
      </c>
      <c r="O61">
        <v>35</v>
      </c>
      <c r="P61">
        <v>2</v>
      </c>
      <c r="Q61">
        <v>0</v>
      </c>
    </row>
    <row r="62" spans="1:17">
      <c r="A62">
        <v>31</v>
      </c>
      <c r="B62" t="s">
        <v>145</v>
      </c>
      <c r="C62" t="s">
        <v>104</v>
      </c>
      <c r="D62">
        <v>167</v>
      </c>
      <c r="E62">
        <v>120</v>
      </c>
      <c r="F62" s="6">
        <v>23.857142857142858</v>
      </c>
      <c r="G62" s="6">
        <f t="shared" si="1"/>
        <v>139.16666666666666</v>
      </c>
      <c r="H62">
        <v>167</v>
      </c>
      <c r="I62">
        <v>10</v>
      </c>
      <c r="J62">
        <v>11</v>
      </c>
      <c r="K62">
        <f t="shared" si="3"/>
        <v>61</v>
      </c>
      <c r="L62">
        <v>120</v>
      </c>
      <c r="M62">
        <v>7</v>
      </c>
      <c r="N62" s="6">
        <f t="shared" si="2"/>
        <v>17.142857142857142</v>
      </c>
      <c r="O62">
        <v>53</v>
      </c>
      <c r="P62">
        <v>4</v>
      </c>
      <c r="Q62">
        <v>0</v>
      </c>
    </row>
    <row r="63" spans="1:17">
      <c r="A63">
        <v>31</v>
      </c>
      <c r="B63" t="s">
        <v>104</v>
      </c>
      <c r="C63" t="s">
        <v>145</v>
      </c>
      <c r="D63">
        <v>153</v>
      </c>
      <c r="E63">
        <v>120</v>
      </c>
      <c r="F63" s="6">
        <v>21.857142857142858</v>
      </c>
      <c r="G63" s="6">
        <f t="shared" si="1"/>
        <v>127.49999999999999</v>
      </c>
      <c r="H63">
        <v>153</v>
      </c>
      <c r="I63">
        <v>13</v>
      </c>
      <c r="J63">
        <v>3</v>
      </c>
      <c r="K63">
        <f t="shared" si="3"/>
        <v>83</v>
      </c>
      <c r="L63">
        <v>120</v>
      </c>
      <c r="M63">
        <v>7</v>
      </c>
      <c r="N63" s="6">
        <f t="shared" si="2"/>
        <v>17.142857142857142</v>
      </c>
      <c r="O63">
        <v>53</v>
      </c>
      <c r="P63">
        <v>5</v>
      </c>
      <c r="Q63">
        <v>0</v>
      </c>
    </row>
    <row r="64" spans="1:17">
      <c r="A64">
        <v>32</v>
      </c>
      <c r="B64" t="s">
        <v>47</v>
      </c>
      <c r="C64" t="s">
        <v>124</v>
      </c>
      <c r="D64">
        <v>196</v>
      </c>
      <c r="E64">
        <v>103</v>
      </c>
      <c r="F64" s="6">
        <v>32.666666666666664</v>
      </c>
      <c r="G64" s="6">
        <f t="shared" si="1"/>
        <v>190.29126213592232</v>
      </c>
      <c r="H64">
        <v>196</v>
      </c>
      <c r="I64">
        <v>16</v>
      </c>
      <c r="J64">
        <v>13</v>
      </c>
      <c r="K64">
        <f t="shared" si="3"/>
        <v>54</v>
      </c>
      <c r="L64">
        <v>72</v>
      </c>
      <c r="M64">
        <v>5</v>
      </c>
      <c r="N64" s="6">
        <f t="shared" si="2"/>
        <v>14.4</v>
      </c>
      <c r="O64">
        <v>19</v>
      </c>
      <c r="P64">
        <v>3</v>
      </c>
      <c r="Q64">
        <v>1</v>
      </c>
    </row>
    <row r="65" spans="1:17">
      <c r="A65">
        <v>32</v>
      </c>
      <c r="B65" t="s">
        <v>124</v>
      </c>
      <c r="C65" t="s">
        <v>47</v>
      </c>
      <c r="D65">
        <v>146</v>
      </c>
      <c r="E65">
        <v>72</v>
      </c>
      <c r="F65" s="6">
        <v>29.2</v>
      </c>
      <c r="G65" s="6">
        <f t="shared" si="1"/>
        <v>202.77777777777777</v>
      </c>
      <c r="H65">
        <v>192</v>
      </c>
      <c r="I65">
        <v>9</v>
      </c>
      <c r="J65">
        <v>12</v>
      </c>
      <c r="K65">
        <f t="shared" si="3"/>
        <v>38</v>
      </c>
      <c r="L65">
        <v>103</v>
      </c>
      <c r="M65">
        <v>6</v>
      </c>
      <c r="N65" s="6">
        <f t="shared" si="2"/>
        <v>17.166666666666668</v>
      </c>
      <c r="O65">
        <v>37</v>
      </c>
      <c r="P65">
        <v>5</v>
      </c>
      <c r="Q65">
        <v>0</v>
      </c>
    </row>
    <row r="66" spans="1:17">
      <c r="A66">
        <v>33</v>
      </c>
      <c r="B66" t="s">
        <v>88</v>
      </c>
      <c r="C66" t="s">
        <v>23</v>
      </c>
      <c r="D66">
        <v>180</v>
      </c>
      <c r="E66">
        <v>106</v>
      </c>
      <c r="F66" s="6">
        <v>45</v>
      </c>
      <c r="G66" s="6">
        <f t="shared" si="1"/>
        <v>169.81132075471697</v>
      </c>
      <c r="H66">
        <v>213</v>
      </c>
      <c r="I66">
        <v>20</v>
      </c>
      <c r="J66">
        <v>7</v>
      </c>
      <c r="K66">
        <f t="shared" ref="K66:K97" si="4">D66-(I66*4) -(J66*6)</f>
        <v>58</v>
      </c>
      <c r="L66">
        <v>120</v>
      </c>
      <c r="M66">
        <v>5</v>
      </c>
      <c r="N66" s="6">
        <f t="shared" si="2"/>
        <v>24</v>
      </c>
      <c r="O66">
        <v>40</v>
      </c>
      <c r="P66">
        <v>3</v>
      </c>
      <c r="Q66">
        <v>0</v>
      </c>
    </row>
    <row r="67" spans="1:17">
      <c r="A67">
        <v>33</v>
      </c>
      <c r="B67" t="s">
        <v>23</v>
      </c>
      <c r="C67" t="s">
        <v>88</v>
      </c>
      <c r="D67">
        <v>177</v>
      </c>
      <c r="E67">
        <v>120</v>
      </c>
      <c r="F67" s="6">
        <v>35.4</v>
      </c>
      <c r="G67" s="6">
        <f t="shared" ref="G67:G121" si="5">D67/E67*100</f>
        <v>147.5</v>
      </c>
      <c r="H67">
        <v>177</v>
      </c>
      <c r="I67">
        <v>17</v>
      </c>
      <c r="J67">
        <v>7</v>
      </c>
      <c r="K67">
        <f t="shared" si="4"/>
        <v>67</v>
      </c>
      <c r="L67">
        <v>106</v>
      </c>
      <c r="M67">
        <v>4</v>
      </c>
      <c r="N67" s="6">
        <f t="shared" ref="N67:N121" si="6">L67/M67</f>
        <v>26.5</v>
      </c>
      <c r="O67">
        <v>42</v>
      </c>
      <c r="P67">
        <v>3</v>
      </c>
      <c r="Q67">
        <v>0</v>
      </c>
    </row>
    <row r="68" spans="1:17">
      <c r="A68">
        <v>34</v>
      </c>
      <c r="B68" t="s">
        <v>64</v>
      </c>
      <c r="C68" t="s">
        <v>104</v>
      </c>
      <c r="D68">
        <v>174</v>
      </c>
      <c r="E68">
        <v>120</v>
      </c>
      <c r="F68" s="6">
        <v>29</v>
      </c>
      <c r="G68" s="6">
        <f t="shared" si="5"/>
        <v>145</v>
      </c>
      <c r="H68">
        <v>174</v>
      </c>
      <c r="I68">
        <v>10</v>
      </c>
      <c r="J68">
        <v>11</v>
      </c>
      <c r="K68">
        <f t="shared" si="4"/>
        <v>68</v>
      </c>
      <c r="L68">
        <v>114</v>
      </c>
      <c r="M68">
        <v>4</v>
      </c>
      <c r="N68" s="6">
        <f t="shared" si="6"/>
        <v>28.5</v>
      </c>
      <c r="O68">
        <v>41</v>
      </c>
      <c r="P68">
        <v>2</v>
      </c>
      <c r="Q68">
        <v>0</v>
      </c>
    </row>
    <row r="69" spans="1:17">
      <c r="A69">
        <v>34</v>
      </c>
      <c r="B69" t="s">
        <v>104</v>
      </c>
      <c r="C69" t="s">
        <v>64</v>
      </c>
      <c r="D69">
        <v>176</v>
      </c>
      <c r="E69">
        <v>114</v>
      </c>
      <c r="F69" s="6">
        <v>44</v>
      </c>
      <c r="G69" s="6">
        <f t="shared" si="5"/>
        <v>154.38596491228068</v>
      </c>
      <c r="H69">
        <v>191</v>
      </c>
      <c r="I69">
        <v>13</v>
      </c>
      <c r="J69">
        <v>11</v>
      </c>
      <c r="K69">
        <f t="shared" si="4"/>
        <v>58</v>
      </c>
      <c r="L69">
        <v>120</v>
      </c>
      <c r="M69">
        <v>6</v>
      </c>
      <c r="N69" s="6">
        <f t="shared" si="6"/>
        <v>20</v>
      </c>
      <c r="O69">
        <v>43</v>
      </c>
      <c r="P69">
        <v>5</v>
      </c>
      <c r="Q69">
        <v>0</v>
      </c>
    </row>
    <row r="70" spans="1:17">
      <c r="A70">
        <v>35</v>
      </c>
      <c r="B70" t="s">
        <v>23</v>
      </c>
      <c r="C70" t="s">
        <v>145</v>
      </c>
      <c r="D70">
        <v>128</v>
      </c>
      <c r="E70">
        <v>108</v>
      </c>
      <c r="F70" s="6">
        <v>32</v>
      </c>
      <c r="G70" s="6">
        <f t="shared" si="5"/>
        <v>118.5185185185185</v>
      </c>
      <c r="H70">
        <v>149</v>
      </c>
      <c r="I70">
        <v>8</v>
      </c>
      <c r="J70">
        <v>8</v>
      </c>
      <c r="K70">
        <f t="shared" si="4"/>
        <v>48</v>
      </c>
      <c r="L70">
        <v>120</v>
      </c>
      <c r="M70">
        <v>9</v>
      </c>
      <c r="N70" s="6">
        <f t="shared" si="6"/>
        <v>13.333333333333334</v>
      </c>
      <c r="O70">
        <v>54</v>
      </c>
      <c r="P70">
        <v>4</v>
      </c>
      <c r="Q70">
        <v>2</v>
      </c>
    </row>
    <row r="71" spans="1:17">
      <c r="A71">
        <v>35</v>
      </c>
      <c r="B71" t="s">
        <v>145</v>
      </c>
      <c r="C71" t="s">
        <v>23</v>
      </c>
      <c r="D71">
        <v>127</v>
      </c>
      <c r="E71">
        <v>120</v>
      </c>
      <c r="F71" s="6">
        <v>14.111111111111111</v>
      </c>
      <c r="G71" s="6">
        <f t="shared" si="5"/>
        <v>105.83333333333333</v>
      </c>
      <c r="H71">
        <v>127</v>
      </c>
      <c r="I71">
        <v>11</v>
      </c>
      <c r="J71">
        <v>3</v>
      </c>
      <c r="K71">
        <f t="shared" si="4"/>
        <v>65</v>
      </c>
      <c r="L71">
        <v>108</v>
      </c>
      <c r="M71">
        <v>4</v>
      </c>
      <c r="N71" s="6">
        <f t="shared" si="6"/>
        <v>27</v>
      </c>
      <c r="O71">
        <v>56</v>
      </c>
      <c r="P71">
        <v>3</v>
      </c>
      <c r="Q71">
        <v>0</v>
      </c>
    </row>
    <row r="72" spans="1:17">
      <c r="A72">
        <v>36</v>
      </c>
      <c r="B72" t="s">
        <v>165</v>
      </c>
      <c r="C72" t="s">
        <v>47</v>
      </c>
      <c r="D72">
        <v>164</v>
      </c>
      <c r="E72">
        <v>119</v>
      </c>
      <c r="F72" s="6">
        <v>54.666666666666664</v>
      </c>
      <c r="G72" s="6">
        <f t="shared" si="5"/>
        <v>137.81512605042016</v>
      </c>
      <c r="H72">
        <v>167</v>
      </c>
      <c r="I72">
        <v>9</v>
      </c>
      <c r="J72">
        <v>7</v>
      </c>
      <c r="K72">
        <f t="shared" si="4"/>
        <v>86</v>
      </c>
      <c r="L72">
        <v>120</v>
      </c>
      <c r="M72">
        <v>5</v>
      </c>
      <c r="N72" s="6">
        <f t="shared" si="6"/>
        <v>24</v>
      </c>
      <c r="O72">
        <v>34</v>
      </c>
      <c r="P72">
        <v>2</v>
      </c>
      <c r="Q72">
        <v>0</v>
      </c>
    </row>
    <row r="73" spans="1:17">
      <c r="A73">
        <v>36</v>
      </c>
      <c r="B73" t="s">
        <v>47</v>
      </c>
      <c r="C73" t="s">
        <v>165</v>
      </c>
      <c r="D73">
        <v>163</v>
      </c>
      <c r="E73">
        <v>120</v>
      </c>
      <c r="F73" s="6">
        <v>32.6</v>
      </c>
      <c r="G73" s="6">
        <f t="shared" si="5"/>
        <v>135.83333333333334</v>
      </c>
      <c r="H73">
        <v>163</v>
      </c>
      <c r="I73">
        <v>11</v>
      </c>
      <c r="J73">
        <v>6</v>
      </c>
      <c r="K73">
        <f t="shared" si="4"/>
        <v>83</v>
      </c>
      <c r="L73">
        <v>119</v>
      </c>
      <c r="M73">
        <v>3</v>
      </c>
      <c r="N73" s="6">
        <f t="shared" si="6"/>
        <v>39.666666666666664</v>
      </c>
      <c r="O73">
        <v>33</v>
      </c>
      <c r="P73">
        <v>1</v>
      </c>
      <c r="Q73">
        <v>0</v>
      </c>
    </row>
    <row r="74" spans="1:17">
      <c r="A74">
        <v>37</v>
      </c>
      <c r="B74" t="s">
        <v>104</v>
      </c>
      <c r="C74" t="s">
        <v>88</v>
      </c>
      <c r="D74">
        <v>181</v>
      </c>
      <c r="E74">
        <v>120</v>
      </c>
      <c r="F74" s="6">
        <v>45.25</v>
      </c>
      <c r="G74" s="6">
        <f t="shared" si="5"/>
        <v>150.83333333333334</v>
      </c>
      <c r="H74">
        <v>181</v>
      </c>
      <c r="I74">
        <v>18</v>
      </c>
      <c r="J74">
        <v>7</v>
      </c>
      <c r="K74">
        <f t="shared" si="4"/>
        <v>67</v>
      </c>
      <c r="L74">
        <v>120</v>
      </c>
      <c r="M74">
        <v>6</v>
      </c>
      <c r="N74" s="6">
        <f t="shared" si="6"/>
        <v>20</v>
      </c>
      <c r="O74">
        <v>53</v>
      </c>
      <c r="P74">
        <v>6</v>
      </c>
      <c r="Q74">
        <v>0</v>
      </c>
    </row>
    <row r="75" spans="1:17">
      <c r="A75">
        <v>37</v>
      </c>
      <c r="B75" t="s">
        <v>88</v>
      </c>
      <c r="C75" t="s">
        <v>104</v>
      </c>
      <c r="D75">
        <v>168</v>
      </c>
      <c r="E75">
        <v>120</v>
      </c>
      <c r="F75" s="6">
        <v>28</v>
      </c>
      <c r="G75" s="6">
        <f t="shared" si="5"/>
        <v>140</v>
      </c>
      <c r="H75">
        <v>168</v>
      </c>
      <c r="I75">
        <v>21</v>
      </c>
      <c r="J75">
        <v>5</v>
      </c>
      <c r="K75">
        <f t="shared" si="4"/>
        <v>54</v>
      </c>
      <c r="L75">
        <v>120</v>
      </c>
      <c r="M75">
        <v>4</v>
      </c>
      <c r="N75" s="6">
        <f t="shared" si="6"/>
        <v>30</v>
      </c>
      <c r="O75">
        <v>42</v>
      </c>
      <c r="P75">
        <v>4</v>
      </c>
      <c r="Q75">
        <v>0</v>
      </c>
    </row>
    <row r="76" spans="1:17">
      <c r="A76">
        <v>38</v>
      </c>
      <c r="B76" t="s">
        <v>64</v>
      </c>
      <c r="C76" t="s">
        <v>124</v>
      </c>
      <c r="D76">
        <v>155</v>
      </c>
      <c r="E76">
        <v>112</v>
      </c>
      <c r="F76" s="6">
        <v>38.75</v>
      </c>
      <c r="G76" s="6">
        <f t="shared" si="5"/>
        <v>138.39285714285714</v>
      </c>
      <c r="H76">
        <v>172</v>
      </c>
      <c r="I76">
        <v>13</v>
      </c>
      <c r="J76">
        <v>6</v>
      </c>
      <c r="K76">
        <f t="shared" si="4"/>
        <v>67</v>
      </c>
      <c r="L76">
        <v>120</v>
      </c>
      <c r="M76">
        <v>9</v>
      </c>
      <c r="N76" s="6">
        <f t="shared" si="6"/>
        <v>13.333333333333334</v>
      </c>
      <c r="O76">
        <v>37</v>
      </c>
      <c r="P76">
        <v>7</v>
      </c>
      <c r="Q76">
        <v>0</v>
      </c>
    </row>
    <row r="77" spans="1:17">
      <c r="A77">
        <v>38</v>
      </c>
      <c r="B77" t="s">
        <v>124</v>
      </c>
      <c r="C77" t="s">
        <v>64</v>
      </c>
      <c r="D77">
        <v>152</v>
      </c>
      <c r="E77">
        <v>120</v>
      </c>
      <c r="F77" s="6">
        <v>16.888888888888889</v>
      </c>
      <c r="G77" s="6">
        <f t="shared" si="5"/>
        <v>126.66666666666666</v>
      </c>
      <c r="H77">
        <v>152</v>
      </c>
      <c r="I77">
        <v>16</v>
      </c>
      <c r="J77">
        <v>1</v>
      </c>
      <c r="K77">
        <f t="shared" si="4"/>
        <v>82</v>
      </c>
      <c r="L77">
        <v>112</v>
      </c>
      <c r="M77">
        <v>4</v>
      </c>
      <c r="N77" s="6">
        <f t="shared" si="6"/>
        <v>28</v>
      </c>
      <c r="O77">
        <v>42</v>
      </c>
      <c r="P77">
        <v>3</v>
      </c>
      <c r="Q77">
        <v>0</v>
      </c>
    </row>
    <row r="78" spans="1:17">
      <c r="A78">
        <v>39</v>
      </c>
      <c r="B78" t="s">
        <v>165</v>
      </c>
      <c r="C78" t="s">
        <v>145</v>
      </c>
      <c r="D78">
        <v>146</v>
      </c>
      <c r="E78">
        <v>120</v>
      </c>
      <c r="F78" s="6">
        <v>14.6</v>
      </c>
      <c r="G78" s="6">
        <f t="shared" si="5"/>
        <v>121.66666666666666</v>
      </c>
      <c r="H78">
        <v>146</v>
      </c>
      <c r="I78">
        <v>14</v>
      </c>
      <c r="J78">
        <v>3</v>
      </c>
      <c r="K78">
        <f t="shared" si="4"/>
        <v>72</v>
      </c>
      <c r="L78">
        <v>120</v>
      </c>
      <c r="M78">
        <v>6</v>
      </c>
      <c r="N78" s="6">
        <f t="shared" si="6"/>
        <v>20</v>
      </c>
      <c r="O78">
        <v>45</v>
      </c>
      <c r="P78">
        <v>2</v>
      </c>
      <c r="Q78">
        <v>0</v>
      </c>
    </row>
    <row r="79" spans="1:17">
      <c r="A79">
        <v>39</v>
      </c>
      <c r="B79" t="s">
        <v>145</v>
      </c>
      <c r="C79" t="s">
        <v>165</v>
      </c>
      <c r="D79">
        <v>141</v>
      </c>
      <c r="E79">
        <v>120</v>
      </c>
      <c r="F79" s="6">
        <v>23.5</v>
      </c>
      <c r="G79" s="6">
        <f t="shared" si="5"/>
        <v>117.5</v>
      </c>
      <c r="H79">
        <v>141</v>
      </c>
      <c r="I79">
        <v>13</v>
      </c>
      <c r="J79">
        <v>3</v>
      </c>
      <c r="K79">
        <f t="shared" si="4"/>
        <v>71</v>
      </c>
      <c r="L79">
        <v>120</v>
      </c>
      <c r="M79">
        <v>10</v>
      </c>
      <c r="N79" s="6">
        <f t="shared" si="6"/>
        <v>12</v>
      </c>
      <c r="O79">
        <v>45</v>
      </c>
      <c r="P79">
        <v>4</v>
      </c>
      <c r="Q79">
        <v>0</v>
      </c>
    </row>
    <row r="80" spans="1:17">
      <c r="A80">
        <v>40</v>
      </c>
      <c r="B80" t="s">
        <v>124</v>
      </c>
      <c r="C80" t="s">
        <v>64</v>
      </c>
      <c r="D80">
        <v>158</v>
      </c>
      <c r="E80">
        <v>120</v>
      </c>
      <c r="F80" s="6">
        <v>19.75</v>
      </c>
      <c r="G80" s="6">
        <f t="shared" si="5"/>
        <v>131.66666666666666</v>
      </c>
      <c r="H80">
        <v>158</v>
      </c>
      <c r="I80">
        <v>13</v>
      </c>
      <c r="J80">
        <v>4</v>
      </c>
      <c r="K80">
        <f t="shared" si="4"/>
        <v>82</v>
      </c>
      <c r="L80">
        <v>120</v>
      </c>
      <c r="M80">
        <v>7</v>
      </c>
      <c r="N80" s="6">
        <f t="shared" si="6"/>
        <v>17.142857142857142</v>
      </c>
      <c r="O80">
        <v>44</v>
      </c>
      <c r="P80">
        <v>4</v>
      </c>
      <c r="Q80">
        <v>1</v>
      </c>
    </row>
    <row r="81" spans="1:17">
      <c r="A81">
        <v>40</v>
      </c>
      <c r="B81" t="s">
        <v>64</v>
      </c>
      <c r="C81" t="s">
        <v>124</v>
      </c>
      <c r="D81">
        <v>143</v>
      </c>
      <c r="E81">
        <v>120</v>
      </c>
      <c r="F81" s="6">
        <v>20.428571428571427</v>
      </c>
      <c r="G81" s="6">
        <f t="shared" si="5"/>
        <v>119.16666666666667</v>
      </c>
      <c r="H81">
        <v>143</v>
      </c>
      <c r="I81">
        <v>13</v>
      </c>
      <c r="J81">
        <v>2</v>
      </c>
      <c r="K81">
        <f t="shared" si="4"/>
        <v>79</v>
      </c>
      <c r="L81">
        <v>120</v>
      </c>
      <c r="M81">
        <v>8</v>
      </c>
      <c r="N81" s="6">
        <f t="shared" si="6"/>
        <v>15</v>
      </c>
      <c r="O81">
        <v>37</v>
      </c>
      <c r="P81">
        <v>6</v>
      </c>
      <c r="Q81">
        <v>1</v>
      </c>
    </row>
    <row r="82" spans="1:17">
      <c r="A82">
        <v>41</v>
      </c>
      <c r="B82" t="s">
        <v>88</v>
      </c>
      <c r="C82" t="s">
        <v>104</v>
      </c>
      <c r="D82">
        <v>108</v>
      </c>
      <c r="E82">
        <v>109</v>
      </c>
      <c r="F82" s="6">
        <v>10.8</v>
      </c>
      <c r="G82" s="6">
        <f t="shared" si="5"/>
        <v>99.082568807339456</v>
      </c>
      <c r="H82">
        <v>108</v>
      </c>
      <c r="I82">
        <v>12</v>
      </c>
      <c r="J82">
        <v>4</v>
      </c>
      <c r="K82">
        <f t="shared" si="4"/>
        <v>36</v>
      </c>
      <c r="L82">
        <v>120</v>
      </c>
      <c r="M82">
        <v>6</v>
      </c>
      <c r="N82" s="6">
        <f t="shared" si="6"/>
        <v>20</v>
      </c>
      <c r="O82">
        <v>43</v>
      </c>
      <c r="P82">
        <v>6</v>
      </c>
      <c r="Q82">
        <v>0</v>
      </c>
    </row>
    <row r="83" spans="1:17">
      <c r="A83">
        <v>41</v>
      </c>
      <c r="B83" t="s">
        <v>104</v>
      </c>
      <c r="C83" t="s">
        <v>88</v>
      </c>
      <c r="D83">
        <v>210</v>
      </c>
      <c r="E83">
        <v>120</v>
      </c>
      <c r="F83" s="6">
        <v>35</v>
      </c>
      <c r="G83" s="6">
        <f t="shared" si="5"/>
        <v>175</v>
      </c>
      <c r="H83">
        <v>210</v>
      </c>
      <c r="I83">
        <v>16</v>
      </c>
      <c r="J83">
        <v>14</v>
      </c>
      <c r="K83">
        <f t="shared" si="4"/>
        <v>62</v>
      </c>
      <c r="L83">
        <v>109</v>
      </c>
      <c r="M83">
        <v>10</v>
      </c>
      <c r="N83" s="6">
        <f t="shared" si="6"/>
        <v>10.9</v>
      </c>
      <c r="O83">
        <v>60</v>
      </c>
      <c r="P83">
        <v>7</v>
      </c>
      <c r="Q83">
        <v>0</v>
      </c>
    </row>
    <row r="84" spans="1:17">
      <c r="A84">
        <v>42</v>
      </c>
      <c r="B84" t="s">
        <v>47</v>
      </c>
      <c r="C84" t="s">
        <v>165</v>
      </c>
      <c r="D84">
        <v>187</v>
      </c>
      <c r="E84">
        <v>120</v>
      </c>
      <c r="F84" s="6">
        <v>37.4</v>
      </c>
      <c r="G84" s="6">
        <f t="shared" si="5"/>
        <v>155.83333333333334</v>
      </c>
      <c r="H84">
        <v>187</v>
      </c>
      <c r="I84">
        <v>19</v>
      </c>
      <c r="J84">
        <v>9</v>
      </c>
      <c r="K84">
        <f t="shared" si="4"/>
        <v>57</v>
      </c>
      <c r="L84">
        <v>113</v>
      </c>
      <c r="M84">
        <v>1</v>
      </c>
      <c r="N84" s="6">
        <f t="shared" si="6"/>
        <v>113</v>
      </c>
      <c r="O84">
        <v>24</v>
      </c>
      <c r="P84">
        <v>0</v>
      </c>
      <c r="Q84">
        <v>0</v>
      </c>
    </row>
    <row r="85" spans="1:17">
      <c r="A85">
        <v>42</v>
      </c>
      <c r="B85" t="s">
        <v>165</v>
      </c>
      <c r="C85" t="s">
        <v>47</v>
      </c>
      <c r="D85">
        <v>191</v>
      </c>
      <c r="E85">
        <v>113</v>
      </c>
      <c r="F85" s="6">
        <v>191</v>
      </c>
      <c r="G85" s="6">
        <f t="shared" si="5"/>
        <v>169.02654867256638</v>
      </c>
      <c r="H85">
        <v>211</v>
      </c>
      <c r="I85">
        <v>20</v>
      </c>
      <c r="J85">
        <v>6</v>
      </c>
      <c r="K85">
        <f t="shared" si="4"/>
        <v>75</v>
      </c>
      <c r="L85">
        <v>120</v>
      </c>
      <c r="M85">
        <v>5</v>
      </c>
      <c r="N85" s="6">
        <f t="shared" si="6"/>
        <v>24</v>
      </c>
      <c r="O85">
        <v>42</v>
      </c>
      <c r="P85">
        <v>3</v>
      </c>
      <c r="Q85">
        <v>0</v>
      </c>
    </row>
    <row r="86" spans="1:17">
      <c r="A86">
        <v>43</v>
      </c>
      <c r="B86" t="s">
        <v>124</v>
      </c>
      <c r="C86" t="s">
        <v>23</v>
      </c>
      <c r="D86">
        <v>177</v>
      </c>
      <c r="E86">
        <v>119</v>
      </c>
      <c r="F86" s="6">
        <v>29.5</v>
      </c>
      <c r="G86" s="6">
        <f t="shared" si="5"/>
        <v>148.73949579831933</v>
      </c>
      <c r="H86">
        <v>180</v>
      </c>
      <c r="I86">
        <v>18</v>
      </c>
      <c r="J86">
        <v>6</v>
      </c>
      <c r="K86">
        <f t="shared" si="4"/>
        <v>69</v>
      </c>
      <c r="L86">
        <v>120</v>
      </c>
      <c r="M86">
        <v>4</v>
      </c>
      <c r="N86" s="6">
        <f t="shared" si="6"/>
        <v>30</v>
      </c>
      <c r="O86">
        <v>31</v>
      </c>
      <c r="P86">
        <v>2</v>
      </c>
      <c r="Q86">
        <v>0</v>
      </c>
    </row>
    <row r="87" spans="1:17">
      <c r="A87">
        <v>43</v>
      </c>
      <c r="B87" t="s">
        <v>23</v>
      </c>
      <c r="C87" t="s">
        <v>124</v>
      </c>
      <c r="D87">
        <v>176</v>
      </c>
      <c r="E87">
        <v>120</v>
      </c>
      <c r="F87" s="6">
        <v>44</v>
      </c>
      <c r="G87" s="6">
        <f t="shared" si="5"/>
        <v>146.66666666666666</v>
      </c>
      <c r="H87">
        <v>176</v>
      </c>
      <c r="I87">
        <v>14</v>
      </c>
      <c r="J87">
        <v>4</v>
      </c>
      <c r="K87">
        <f t="shared" si="4"/>
        <v>96</v>
      </c>
      <c r="L87">
        <v>119</v>
      </c>
      <c r="M87">
        <v>6</v>
      </c>
      <c r="N87" s="6">
        <f t="shared" si="6"/>
        <v>19.833333333333332</v>
      </c>
      <c r="O87">
        <v>44</v>
      </c>
      <c r="P87">
        <v>4</v>
      </c>
      <c r="Q87">
        <v>0</v>
      </c>
    </row>
    <row r="88" spans="1:17">
      <c r="A88">
        <v>44</v>
      </c>
      <c r="B88" t="s">
        <v>64</v>
      </c>
      <c r="C88" t="s">
        <v>88</v>
      </c>
      <c r="D88">
        <v>214</v>
      </c>
      <c r="E88">
        <v>120</v>
      </c>
      <c r="F88" s="6">
        <v>26.75</v>
      </c>
      <c r="G88" s="6">
        <f t="shared" si="5"/>
        <v>178.33333333333334</v>
      </c>
      <c r="H88">
        <v>214</v>
      </c>
      <c r="I88">
        <v>12</v>
      </c>
      <c r="J88">
        <v>16</v>
      </c>
      <c r="K88">
        <f t="shared" si="4"/>
        <v>70</v>
      </c>
      <c r="L88">
        <v>120</v>
      </c>
      <c r="M88">
        <v>6</v>
      </c>
      <c r="N88" s="6">
        <f t="shared" si="6"/>
        <v>20</v>
      </c>
      <c r="O88">
        <v>31</v>
      </c>
      <c r="P88">
        <v>5</v>
      </c>
      <c r="Q88">
        <v>0</v>
      </c>
    </row>
    <row r="89" spans="1:17">
      <c r="A89">
        <v>44</v>
      </c>
      <c r="B89" t="s">
        <v>88</v>
      </c>
      <c r="C89" t="s">
        <v>64</v>
      </c>
      <c r="D89">
        <v>245</v>
      </c>
      <c r="E89">
        <v>120</v>
      </c>
      <c r="F89" s="6">
        <v>40.833333333333336</v>
      </c>
      <c r="G89" s="6">
        <f t="shared" si="5"/>
        <v>204.16666666666666</v>
      </c>
      <c r="H89">
        <v>245</v>
      </c>
      <c r="I89">
        <v>24</v>
      </c>
      <c r="J89">
        <v>15</v>
      </c>
      <c r="K89">
        <f t="shared" si="4"/>
        <v>59</v>
      </c>
      <c r="L89">
        <v>120</v>
      </c>
      <c r="M89">
        <v>8</v>
      </c>
      <c r="N89" s="6">
        <f t="shared" si="6"/>
        <v>15</v>
      </c>
      <c r="O89">
        <v>33</v>
      </c>
      <c r="P89">
        <v>6</v>
      </c>
      <c r="Q89">
        <v>0</v>
      </c>
    </row>
    <row r="90" spans="1:17">
      <c r="A90">
        <v>45</v>
      </c>
      <c r="B90" t="s">
        <v>47</v>
      </c>
      <c r="C90" t="s">
        <v>145</v>
      </c>
      <c r="D90">
        <v>181</v>
      </c>
      <c r="E90">
        <v>120</v>
      </c>
      <c r="F90" s="6">
        <v>45.25</v>
      </c>
      <c r="G90" s="6">
        <f t="shared" si="5"/>
        <v>150.83333333333334</v>
      </c>
      <c r="H90">
        <v>181</v>
      </c>
      <c r="I90">
        <v>14</v>
      </c>
      <c r="J90">
        <v>9</v>
      </c>
      <c r="K90">
        <f t="shared" si="4"/>
        <v>71</v>
      </c>
      <c r="L90">
        <v>114</v>
      </c>
      <c r="M90">
        <v>5</v>
      </c>
      <c r="N90" s="6">
        <f t="shared" si="6"/>
        <v>22.8</v>
      </c>
      <c r="O90">
        <v>37</v>
      </c>
      <c r="P90">
        <v>3</v>
      </c>
      <c r="Q90">
        <v>0</v>
      </c>
    </row>
    <row r="91" spans="1:17">
      <c r="A91">
        <v>45</v>
      </c>
      <c r="B91" t="s">
        <v>145</v>
      </c>
      <c r="C91" t="s">
        <v>47</v>
      </c>
      <c r="D91">
        <v>187</v>
      </c>
      <c r="E91">
        <v>114</v>
      </c>
      <c r="F91" s="6">
        <v>37.4</v>
      </c>
      <c r="G91" s="6">
        <f t="shared" si="5"/>
        <v>164.03508771929825</v>
      </c>
      <c r="H91">
        <v>203</v>
      </c>
      <c r="I91">
        <v>14</v>
      </c>
      <c r="J91">
        <v>10</v>
      </c>
      <c r="K91">
        <f t="shared" si="4"/>
        <v>71</v>
      </c>
      <c r="L91">
        <v>120</v>
      </c>
      <c r="M91">
        <v>4</v>
      </c>
      <c r="N91" s="6">
        <f t="shared" si="6"/>
        <v>30</v>
      </c>
      <c r="O91">
        <v>40</v>
      </c>
      <c r="P91">
        <v>2</v>
      </c>
      <c r="Q91">
        <v>0</v>
      </c>
    </row>
    <row r="92" spans="1:17">
      <c r="A92">
        <v>46</v>
      </c>
      <c r="B92" t="s">
        <v>23</v>
      </c>
      <c r="C92" t="s">
        <v>165</v>
      </c>
      <c r="D92">
        <v>180</v>
      </c>
      <c r="E92">
        <v>114</v>
      </c>
      <c r="F92" s="6">
        <v>90</v>
      </c>
      <c r="G92" s="6">
        <f t="shared" si="5"/>
        <v>157.89473684210526</v>
      </c>
      <c r="H92">
        <v>196</v>
      </c>
      <c r="I92">
        <v>13</v>
      </c>
      <c r="J92">
        <v>11</v>
      </c>
      <c r="K92">
        <f t="shared" si="4"/>
        <v>62</v>
      </c>
      <c r="L92">
        <v>120</v>
      </c>
      <c r="M92">
        <v>4</v>
      </c>
      <c r="N92" s="6">
        <f t="shared" si="6"/>
        <v>30</v>
      </c>
      <c r="O92">
        <v>41</v>
      </c>
      <c r="P92">
        <v>4</v>
      </c>
      <c r="Q92">
        <v>0</v>
      </c>
    </row>
    <row r="93" spans="1:17">
      <c r="A93">
        <v>46</v>
      </c>
      <c r="B93" t="s">
        <v>165</v>
      </c>
      <c r="C93" t="s">
        <v>23</v>
      </c>
      <c r="D93">
        <v>179</v>
      </c>
      <c r="E93">
        <v>120</v>
      </c>
      <c r="F93" s="6">
        <v>44.75</v>
      </c>
      <c r="G93" s="6">
        <f t="shared" si="5"/>
        <v>149.16666666666666</v>
      </c>
      <c r="H93">
        <v>179</v>
      </c>
      <c r="I93">
        <v>17</v>
      </c>
      <c r="J93">
        <v>6</v>
      </c>
      <c r="K93">
        <f t="shared" si="4"/>
        <v>75</v>
      </c>
      <c r="L93">
        <v>114</v>
      </c>
      <c r="M93">
        <v>2</v>
      </c>
      <c r="N93" s="6">
        <f t="shared" si="6"/>
        <v>57</v>
      </c>
      <c r="O93">
        <v>34</v>
      </c>
      <c r="P93">
        <v>1</v>
      </c>
      <c r="Q93">
        <v>0</v>
      </c>
    </row>
    <row r="94" spans="1:17">
      <c r="A94">
        <v>47</v>
      </c>
      <c r="B94" t="s">
        <v>104</v>
      </c>
      <c r="C94" t="s">
        <v>124</v>
      </c>
      <c r="D94">
        <v>168</v>
      </c>
      <c r="E94">
        <v>120</v>
      </c>
      <c r="F94" s="6">
        <v>28</v>
      </c>
      <c r="G94" s="6">
        <f t="shared" si="5"/>
        <v>140</v>
      </c>
      <c r="H94">
        <v>168</v>
      </c>
      <c r="I94">
        <v>16</v>
      </c>
      <c r="J94">
        <v>7</v>
      </c>
      <c r="K94">
        <f t="shared" si="4"/>
        <v>62</v>
      </c>
      <c r="L94">
        <v>108</v>
      </c>
      <c r="M94">
        <v>3</v>
      </c>
      <c r="N94" s="6">
        <f t="shared" si="6"/>
        <v>36</v>
      </c>
      <c r="O94">
        <v>35</v>
      </c>
      <c r="P94">
        <v>3</v>
      </c>
      <c r="Q94">
        <v>0</v>
      </c>
    </row>
    <row r="95" spans="1:17">
      <c r="A95">
        <v>47</v>
      </c>
      <c r="B95" t="s">
        <v>124</v>
      </c>
      <c r="C95" t="s">
        <v>104</v>
      </c>
      <c r="D95">
        <v>171</v>
      </c>
      <c r="E95">
        <v>108</v>
      </c>
      <c r="F95" s="6">
        <v>57</v>
      </c>
      <c r="G95" s="6">
        <f t="shared" si="5"/>
        <v>158.33333333333331</v>
      </c>
      <c r="H95">
        <v>199</v>
      </c>
      <c r="I95">
        <v>15</v>
      </c>
      <c r="J95">
        <v>7</v>
      </c>
      <c r="K95">
        <f t="shared" si="4"/>
        <v>69</v>
      </c>
      <c r="L95">
        <v>120</v>
      </c>
      <c r="M95">
        <v>6</v>
      </c>
      <c r="N95" s="6">
        <f t="shared" si="6"/>
        <v>20</v>
      </c>
      <c r="O95">
        <v>48</v>
      </c>
      <c r="P95">
        <v>6</v>
      </c>
      <c r="Q95">
        <v>0</v>
      </c>
    </row>
    <row r="96" spans="1:17">
      <c r="A96">
        <v>48</v>
      </c>
      <c r="B96" t="s">
        <v>64</v>
      </c>
      <c r="C96" t="s">
        <v>145</v>
      </c>
      <c r="D96">
        <v>88</v>
      </c>
      <c r="E96">
        <v>91</v>
      </c>
      <c r="F96" s="6">
        <v>8.8000000000000007</v>
      </c>
      <c r="G96" s="6">
        <f t="shared" si="5"/>
        <v>96.703296703296701</v>
      </c>
      <c r="H96">
        <v>88</v>
      </c>
      <c r="I96">
        <v>5</v>
      </c>
      <c r="J96">
        <v>5</v>
      </c>
      <c r="K96">
        <f t="shared" si="4"/>
        <v>38</v>
      </c>
      <c r="L96">
        <v>49</v>
      </c>
      <c r="M96">
        <v>0</v>
      </c>
      <c r="N96" s="6" t="e">
        <f>L96/M96</f>
        <v>#DIV/0!</v>
      </c>
      <c r="O96">
        <v>12</v>
      </c>
      <c r="P96">
        <v>0</v>
      </c>
      <c r="Q96">
        <v>0</v>
      </c>
    </row>
    <row r="97" spans="1:17">
      <c r="A97">
        <v>48</v>
      </c>
      <c r="B97" t="s">
        <v>145</v>
      </c>
      <c r="C97" t="s">
        <v>64</v>
      </c>
      <c r="D97">
        <v>92</v>
      </c>
      <c r="E97">
        <v>49</v>
      </c>
      <c r="F97" s="6" t="e">
        <f>D97/N96</f>
        <v>#DIV/0!</v>
      </c>
      <c r="G97" s="6">
        <f t="shared" si="5"/>
        <v>187.75510204081633</v>
      </c>
      <c r="H97">
        <v>162</v>
      </c>
      <c r="I97">
        <v>13</v>
      </c>
      <c r="J97">
        <v>2</v>
      </c>
      <c r="K97">
        <f t="shared" si="4"/>
        <v>28</v>
      </c>
      <c r="L97">
        <v>91</v>
      </c>
      <c r="M97">
        <v>10</v>
      </c>
      <c r="N97" s="6">
        <f t="shared" si="6"/>
        <v>9.1</v>
      </c>
      <c r="O97">
        <v>49</v>
      </c>
      <c r="P97">
        <v>6</v>
      </c>
      <c r="Q97">
        <v>0</v>
      </c>
    </row>
    <row r="98" spans="1:17">
      <c r="A98">
        <v>49</v>
      </c>
      <c r="B98" t="s">
        <v>88</v>
      </c>
      <c r="C98" t="s">
        <v>124</v>
      </c>
      <c r="D98">
        <v>145</v>
      </c>
      <c r="E98">
        <v>108</v>
      </c>
      <c r="F98" s="6">
        <v>36.25</v>
      </c>
      <c r="G98" s="6">
        <f t="shared" si="5"/>
        <v>134.25925925925927</v>
      </c>
      <c r="H98">
        <v>168</v>
      </c>
      <c r="I98">
        <v>16</v>
      </c>
      <c r="J98">
        <v>5</v>
      </c>
      <c r="K98">
        <f t="shared" ref="K98:K129" si="7">D98-(I98*4) -(J98*6)</f>
        <v>51</v>
      </c>
      <c r="L98">
        <v>114</v>
      </c>
      <c r="M98">
        <v>10</v>
      </c>
      <c r="N98" s="6">
        <f t="shared" si="6"/>
        <v>11.4</v>
      </c>
      <c r="O98">
        <v>48</v>
      </c>
      <c r="P98">
        <v>6</v>
      </c>
      <c r="Q98">
        <v>1</v>
      </c>
    </row>
    <row r="99" spans="1:17">
      <c r="A99">
        <v>49</v>
      </c>
      <c r="B99" t="s">
        <v>124</v>
      </c>
      <c r="C99" t="s">
        <v>88</v>
      </c>
      <c r="D99">
        <v>142</v>
      </c>
      <c r="E99">
        <v>114</v>
      </c>
      <c r="F99" s="6">
        <v>14.2</v>
      </c>
      <c r="G99" s="6">
        <f t="shared" si="5"/>
        <v>124.56140350877195</v>
      </c>
      <c r="H99">
        <v>142</v>
      </c>
      <c r="I99">
        <v>16</v>
      </c>
      <c r="J99">
        <v>4</v>
      </c>
      <c r="K99">
        <f t="shared" si="7"/>
        <v>54</v>
      </c>
      <c r="L99">
        <v>108</v>
      </c>
      <c r="M99">
        <v>4</v>
      </c>
      <c r="N99" s="6">
        <f t="shared" si="6"/>
        <v>27</v>
      </c>
      <c r="O99">
        <v>43</v>
      </c>
      <c r="P99">
        <v>3</v>
      </c>
      <c r="Q99">
        <v>0</v>
      </c>
    </row>
    <row r="100" spans="1:17">
      <c r="A100">
        <v>50</v>
      </c>
      <c r="B100" t="s">
        <v>104</v>
      </c>
      <c r="C100" t="s">
        <v>64</v>
      </c>
      <c r="D100">
        <v>186</v>
      </c>
      <c r="E100">
        <v>120</v>
      </c>
      <c r="F100" s="6">
        <v>23.25</v>
      </c>
      <c r="G100" s="6">
        <f t="shared" si="5"/>
        <v>155</v>
      </c>
      <c r="H100">
        <v>186</v>
      </c>
      <c r="I100">
        <v>12</v>
      </c>
      <c r="J100">
        <v>11</v>
      </c>
      <c r="K100">
        <f t="shared" si="7"/>
        <v>72</v>
      </c>
      <c r="L100">
        <v>120</v>
      </c>
      <c r="M100">
        <v>5</v>
      </c>
      <c r="N100" s="6">
        <f t="shared" si="6"/>
        <v>24</v>
      </c>
      <c r="O100">
        <v>31</v>
      </c>
      <c r="P100">
        <v>5</v>
      </c>
      <c r="Q100">
        <v>0</v>
      </c>
    </row>
    <row r="101" spans="1:17">
      <c r="A101">
        <v>50</v>
      </c>
      <c r="B101" t="s">
        <v>64</v>
      </c>
      <c r="C101" t="s">
        <v>104</v>
      </c>
      <c r="D101">
        <v>183</v>
      </c>
      <c r="E101">
        <v>120</v>
      </c>
      <c r="F101" s="6">
        <v>36.6</v>
      </c>
      <c r="G101" s="6">
        <f t="shared" si="5"/>
        <v>152.5</v>
      </c>
      <c r="H101">
        <v>183</v>
      </c>
      <c r="I101">
        <v>16</v>
      </c>
      <c r="J101">
        <v>6</v>
      </c>
      <c r="K101">
        <f t="shared" si="7"/>
        <v>83</v>
      </c>
      <c r="L101">
        <v>120</v>
      </c>
      <c r="M101">
        <v>8</v>
      </c>
      <c r="N101" s="6">
        <f t="shared" si="6"/>
        <v>15</v>
      </c>
      <c r="O101">
        <v>43</v>
      </c>
      <c r="P101">
        <v>7</v>
      </c>
      <c r="Q101">
        <v>0</v>
      </c>
    </row>
    <row r="102" spans="1:17">
      <c r="A102">
        <v>51</v>
      </c>
      <c r="B102" t="s">
        <v>145</v>
      </c>
      <c r="C102" t="s">
        <v>165</v>
      </c>
      <c r="D102">
        <v>218</v>
      </c>
      <c r="E102">
        <v>120</v>
      </c>
      <c r="F102" s="6">
        <v>36.333333333333336</v>
      </c>
      <c r="G102" s="6">
        <f t="shared" si="5"/>
        <v>181.66666666666666</v>
      </c>
      <c r="H102">
        <v>218</v>
      </c>
      <c r="I102">
        <v>20</v>
      </c>
      <c r="J102">
        <v>12</v>
      </c>
      <c r="K102">
        <f t="shared" si="7"/>
        <v>66</v>
      </c>
      <c r="L102">
        <v>120</v>
      </c>
      <c r="M102">
        <v>3</v>
      </c>
      <c r="N102" s="6">
        <f t="shared" si="6"/>
        <v>40</v>
      </c>
      <c r="O102">
        <v>36</v>
      </c>
      <c r="P102">
        <v>3</v>
      </c>
      <c r="Q102">
        <v>0</v>
      </c>
    </row>
    <row r="103" spans="1:17">
      <c r="A103">
        <v>51</v>
      </c>
      <c r="B103" t="s">
        <v>165</v>
      </c>
      <c r="C103" t="s">
        <v>145</v>
      </c>
      <c r="D103">
        <v>204</v>
      </c>
      <c r="E103">
        <v>120</v>
      </c>
      <c r="F103" s="6">
        <v>68</v>
      </c>
      <c r="G103" s="6">
        <f t="shared" si="5"/>
        <v>170</v>
      </c>
      <c r="H103">
        <v>204</v>
      </c>
      <c r="I103">
        <v>16</v>
      </c>
      <c r="J103">
        <v>12</v>
      </c>
      <c r="K103">
        <f t="shared" si="7"/>
        <v>68</v>
      </c>
      <c r="L103">
        <v>120</v>
      </c>
      <c r="M103">
        <v>6</v>
      </c>
      <c r="N103" s="6">
        <f t="shared" si="6"/>
        <v>20</v>
      </c>
      <c r="O103">
        <v>35</v>
      </c>
      <c r="P103">
        <v>5</v>
      </c>
      <c r="Q103">
        <v>0</v>
      </c>
    </row>
    <row r="104" spans="1:17">
      <c r="A104">
        <v>52</v>
      </c>
      <c r="B104" t="s">
        <v>47</v>
      </c>
      <c r="C104" t="s">
        <v>23</v>
      </c>
      <c r="D104">
        <v>162</v>
      </c>
      <c r="E104">
        <v>120</v>
      </c>
      <c r="F104" s="6">
        <v>32.4</v>
      </c>
      <c r="G104" s="6">
        <f t="shared" si="5"/>
        <v>135</v>
      </c>
      <c r="H104">
        <v>162</v>
      </c>
      <c r="I104">
        <v>10</v>
      </c>
      <c r="J104">
        <v>9</v>
      </c>
      <c r="K104">
        <f t="shared" si="7"/>
        <v>68</v>
      </c>
      <c r="L104">
        <v>120</v>
      </c>
      <c r="M104">
        <v>6</v>
      </c>
      <c r="N104" s="6">
        <f t="shared" si="6"/>
        <v>20</v>
      </c>
      <c r="O104">
        <v>53</v>
      </c>
      <c r="P104">
        <v>6</v>
      </c>
      <c r="Q104">
        <v>0</v>
      </c>
    </row>
    <row r="105" spans="1:17">
      <c r="A105">
        <v>52</v>
      </c>
      <c r="B105" t="s">
        <v>23</v>
      </c>
      <c r="C105" t="s">
        <v>47</v>
      </c>
      <c r="D105">
        <v>128</v>
      </c>
      <c r="E105">
        <v>120</v>
      </c>
      <c r="F105" s="6">
        <v>21.333333333333332</v>
      </c>
      <c r="G105" s="6">
        <f t="shared" si="5"/>
        <v>106.66666666666667</v>
      </c>
      <c r="H105">
        <v>128</v>
      </c>
      <c r="I105">
        <v>6</v>
      </c>
      <c r="J105">
        <v>7</v>
      </c>
      <c r="K105">
        <f t="shared" si="7"/>
        <v>62</v>
      </c>
      <c r="L105">
        <v>120</v>
      </c>
      <c r="M105">
        <v>5</v>
      </c>
      <c r="N105" s="6">
        <f t="shared" si="6"/>
        <v>24</v>
      </c>
      <c r="O105">
        <v>49</v>
      </c>
      <c r="P105">
        <v>3</v>
      </c>
      <c r="Q105">
        <v>0</v>
      </c>
    </row>
    <row r="106" spans="1:17">
      <c r="A106">
        <v>53</v>
      </c>
      <c r="B106" t="s">
        <v>124</v>
      </c>
      <c r="C106" t="s">
        <v>145</v>
      </c>
      <c r="D106">
        <v>164</v>
      </c>
      <c r="E106">
        <v>120</v>
      </c>
      <c r="F106" s="6">
        <v>32.799999999999997</v>
      </c>
      <c r="G106" s="6">
        <f t="shared" si="5"/>
        <v>136.66666666666666</v>
      </c>
      <c r="H106">
        <v>164</v>
      </c>
      <c r="I106">
        <v>11</v>
      </c>
      <c r="J106">
        <v>6</v>
      </c>
      <c r="K106">
        <f t="shared" si="7"/>
        <v>84</v>
      </c>
      <c r="L106">
        <v>116</v>
      </c>
      <c r="M106">
        <v>10</v>
      </c>
      <c r="N106" s="6">
        <f t="shared" si="6"/>
        <v>11.6</v>
      </c>
      <c r="O106">
        <v>47</v>
      </c>
      <c r="P106">
        <v>5</v>
      </c>
      <c r="Q106">
        <v>3</v>
      </c>
    </row>
    <row r="107" spans="1:17">
      <c r="A107">
        <v>53</v>
      </c>
      <c r="B107" t="s">
        <v>145</v>
      </c>
      <c r="C107" t="s">
        <v>124</v>
      </c>
      <c r="D107">
        <v>134</v>
      </c>
      <c r="E107">
        <v>116</v>
      </c>
      <c r="F107" s="6">
        <v>13.4</v>
      </c>
      <c r="G107" s="6">
        <f t="shared" si="5"/>
        <v>115.51724137931035</v>
      </c>
      <c r="H107">
        <v>134</v>
      </c>
      <c r="I107">
        <v>15</v>
      </c>
      <c r="J107">
        <v>2</v>
      </c>
      <c r="K107">
        <f t="shared" si="7"/>
        <v>62</v>
      </c>
      <c r="L107">
        <v>120</v>
      </c>
      <c r="M107">
        <v>5</v>
      </c>
      <c r="N107" s="6">
        <f t="shared" si="6"/>
        <v>24</v>
      </c>
      <c r="O107">
        <v>38</v>
      </c>
      <c r="P107">
        <v>3</v>
      </c>
      <c r="Q107">
        <v>0</v>
      </c>
    </row>
    <row r="108" spans="1:17">
      <c r="A108">
        <v>54</v>
      </c>
      <c r="B108" t="s">
        <v>165</v>
      </c>
      <c r="C108" t="s">
        <v>88</v>
      </c>
      <c r="D108">
        <v>172</v>
      </c>
      <c r="E108">
        <v>120</v>
      </c>
      <c r="F108" s="6">
        <v>19.111111111111111</v>
      </c>
      <c r="G108" s="6">
        <f t="shared" si="5"/>
        <v>143.33333333333334</v>
      </c>
      <c r="H108">
        <v>172</v>
      </c>
      <c r="I108">
        <v>14</v>
      </c>
      <c r="J108">
        <v>6</v>
      </c>
      <c r="K108">
        <f t="shared" si="7"/>
        <v>80</v>
      </c>
      <c r="L108">
        <v>118</v>
      </c>
      <c r="M108">
        <v>5</v>
      </c>
      <c r="N108" s="6">
        <f t="shared" si="6"/>
        <v>23.6</v>
      </c>
      <c r="O108">
        <v>41</v>
      </c>
      <c r="P108">
        <v>5</v>
      </c>
      <c r="Q108">
        <v>0</v>
      </c>
    </row>
    <row r="109" spans="1:17">
      <c r="A109">
        <v>54</v>
      </c>
      <c r="B109" t="s">
        <v>88</v>
      </c>
      <c r="C109" t="s">
        <v>165</v>
      </c>
      <c r="D109">
        <v>173</v>
      </c>
      <c r="E109">
        <v>118</v>
      </c>
      <c r="F109" s="6">
        <v>34.6</v>
      </c>
      <c r="G109" s="6">
        <f t="shared" si="5"/>
        <v>146.61016949152543</v>
      </c>
      <c r="H109">
        <v>178</v>
      </c>
      <c r="I109">
        <v>14</v>
      </c>
      <c r="J109">
        <v>8</v>
      </c>
      <c r="K109">
        <f t="shared" si="7"/>
        <v>69</v>
      </c>
      <c r="L109">
        <v>120</v>
      </c>
      <c r="M109">
        <v>9</v>
      </c>
      <c r="N109" s="6">
        <f t="shared" si="6"/>
        <v>13.333333333333334</v>
      </c>
      <c r="O109">
        <v>42</v>
      </c>
      <c r="P109">
        <v>7</v>
      </c>
      <c r="Q109">
        <v>0</v>
      </c>
    </row>
    <row r="110" spans="1:17">
      <c r="A110">
        <v>55</v>
      </c>
      <c r="B110" t="s">
        <v>47</v>
      </c>
      <c r="C110" t="s">
        <v>104</v>
      </c>
      <c r="D110">
        <v>174</v>
      </c>
      <c r="E110">
        <v>120</v>
      </c>
      <c r="F110" s="6">
        <v>43.5</v>
      </c>
      <c r="G110" s="6">
        <f t="shared" si="5"/>
        <v>145</v>
      </c>
      <c r="H110">
        <v>174</v>
      </c>
      <c r="I110">
        <v>13</v>
      </c>
      <c r="J110">
        <v>7</v>
      </c>
      <c r="K110">
        <f t="shared" si="7"/>
        <v>80</v>
      </c>
      <c r="L110">
        <v>117</v>
      </c>
      <c r="M110">
        <v>10</v>
      </c>
      <c r="N110" s="6">
        <f t="shared" si="6"/>
        <v>11.7</v>
      </c>
      <c r="O110">
        <v>49</v>
      </c>
      <c r="P110">
        <v>8</v>
      </c>
      <c r="Q110">
        <v>1</v>
      </c>
    </row>
    <row r="111" spans="1:17">
      <c r="A111">
        <v>55</v>
      </c>
      <c r="B111" t="s">
        <v>104</v>
      </c>
      <c r="C111" t="s">
        <v>47</v>
      </c>
      <c r="D111">
        <v>163</v>
      </c>
      <c r="E111">
        <v>117</v>
      </c>
      <c r="F111" s="6">
        <v>16.3</v>
      </c>
      <c r="G111" s="6">
        <f t="shared" si="5"/>
        <v>139.31623931623932</v>
      </c>
      <c r="H111">
        <v>163</v>
      </c>
      <c r="I111">
        <v>10</v>
      </c>
      <c r="J111">
        <v>9</v>
      </c>
      <c r="K111">
        <f t="shared" si="7"/>
        <v>69</v>
      </c>
      <c r="L111">
        <v>120</v>
      </c>
      <c r="M111">
        <v>4</v>
      </c>
      <c r="N111" s="6">
        <f t="shared" si="6"/>
        <v>30</v>
      </c>
      <c r="O111">
        <v>37</v>
      </c>
      <c r="P111">
        <v>2</v>
      </c>
      <c r="Q111">
        <v>0</v>
      </c>
    </row>
    <row r="112" spans="1:17">
      <c r="A112">
        <v>56</v>
      </c>
      <c r="B112" t="s">
        <v>23</v>
      </c>
      <c r="C112" t="s">
        <v>64</v>
      </c>
      <c r="D112">
        <v>159</v>
      </c>
      <c r="E112">
        <v>115</v>
      </c>
      <c r="F112" s="6">
        <v>31.8</v>
      </c>
      <c r="G112" s="6">
        <f t="shared" si="5"/>
        <v>138.2608695652174</v>
      </c>
      <c r="H112">
        <v>159</v>
      </c>
      <c r="I112">
        <v>11</v>
      </c>
      <c r="J112">
        <v>7</v>
      </c>
      <c r="K112">
        <f t="shared" si="7"/>
        <v>73</v>
      </c>
      <c r="L112">
        <v>118</v>
      </c>
      <c r="M112">
        <v>10</v>
      </c>
      <c r="N112" s="6">
        <f t="shared" si="6"/>
        <v>11.8</v>
      </c>
      <c r="O112">
        <v>50</v>
      </c>
      <c r="P112">
        <v>8</v>
      </c>
      <c r="Q112">
        <v>0</v>
      </c>
    </row>
    <row r="113" spans="1:17">
      <c r="A113">
        <v>56</v>
      </c>
      <c r="B113" t="s">
        <v>64</v>
      </c>
      <c r="C113" t="s">
        <v>23</v>
      </c>
      <c r="D113">
        <v>153</v>
      </c>
      <c r="E113">
        <v>118</v>
      </c>
      <c r="F113" s="6">
        <v>15.3</v>
      </c>
      <c r="G113" s="6">
        <f t="shared" si="5"/>
        <v>129.66101694915255</v>
      </c>
      <c r="H113">
        <v>153</v>
      </c>
      <c r="I113">
        <v>9</v>
      </c>
      <c r="J113">
        <v>8</v>
      </c>
      <c r="K113">
        <f t="shared" si="7"/>
        <v>69</v>
      </c>
      <c r="L113">
        <v>115</v>
      </c>
      <c r="M113">
        <v>5</v>
      </c>
      <c r="N113" s="6">
        <f t="shared" si="6"/>
        <v>23</v>
      </c>
      <c r="O113">
        <v>43</v>
      </c>
      <c r="P113">
        <v>3</v>
      </c>
      <c r="Q113">
        <v>0</v>
      </c>
    </row>
    <row r="114" spans="1:17">
      <c r="A114">
        <v>57</v>
      </c>
      <c r="B114" t="s">
        <v>165</v>
      </c>
      <c r="C114" t="s">
        <v>23</v>
      </c>
      <c r="D114">
        <v>139</v>
      </c>
      <c r="E114">
        <v>120</v>
      </c>
      <c r="F114" s="6">
        <v>19.857142857142858</v>
      </c>
      <c r="G114" s="6">
        <f t="shared" si="5"/>
        <v>115.83333333333334</v>
      </c>
      <c r="H114">
        <v>139</v>
      </c>
      <c r="I114">
        <v>12</v>
      </c>
      <c r="J114">
        <v>4</v>
      </c>
      <c r="K114">
        <f t="shared" si="7"/>
        <v>67</v>
      </c>
      <c r="L114">
        <v>115</v>
      </c>
      <c r="M114">
        <v>8</v>
      </c>
      <c r="N114" s="6">
        <f t="shared" si="6"/>
        <v>14.375</v>
      </c>
      <c r="O114">
        <v>50</v>
      </c>
      <c r="P114">
        <v>4</v>
      </c>
      <c r="Q114">
        <v>0</v>
      </c>
    </row>
    <row r="115" spans="1:17">
      <c r="A115">
        <v>57</v>
      </c>
      <c r="B115" t="s">
        <v>23</v>
      </c>
      <c r="C115" t="s">
        <v>165</v>
      </c>
      <c r="D115">
        <v>140</v>
      </c>
      <c r="E115">
        <v>115</v>
      </c>
      <c r="F115" s="6">
        <v>17.5</v>
      </c>
      <c r="G115" s="6">
        <f t="shared" si="5"/>
        <v>121.73913043478262</v>
      </c>
      <c r="H115">
        <v>148</v>
      </c>
      <c r="I115">
        <v>13</v>
      </c>
      <c r="J115">
        <v>5</v>
      </c>
      <c r="K115">
        <f t="shared" si="7"/>
        <v>58</v>
      </c>
      <c r="L115">
        <v>120</v>
      </c>
      <c r="M115">
        <v>7</v>
      </c>
      <c r="N115" s="6">
        <f t="shared" si="6"/>
        <v>17.142857142857142</v>
      </c>
      <c r="O115">
        <v>54</v>
      </c>
      <c r="P115">
        <v>5</v>
      </c>
      <c r="Q115">
        <v>0</v>
      </c>
    </row>
    <row r="116" spans="1:17">
      <c r="A116">
        <v>58</v>
      </c>
      <c r="B116" t="s">
        <v>88</v>
      </c>
      <c r="C116" t="s">
        <v>124</v>
      </c>
      <c r="D116">
        <v>169</v>
      </c>
      <c r="E116">
        <v>120</v>
      </c>
      <c r="F116" s="6">
        <v>24.142857142857142</v>
      </c>
      <c r="G116" s="6">
        <f t="shared" si="5"/>
        <v>140.83333333333334</v>
      </c>
      <c r="H116">
        <v>169</v>
      </c>
      <c r="I116">
        <v>13</v>
      </c>
      <c r="J116">
        <v>8</v>
      </c>
      <c r="K116">
        <f t="shared" si="7"/>
        <v>69</v>
      </c>
      <c r="L116">
        <v>120</v>
      </c>
      <c r="M116">
        <v>4</v>
      </c>
      <c r="N116" s="6">
        <f t="shared" si="6"/>
        <v>30</v>
      </c>
      <c r="O116">
        <v>45</v>
      </c>
      <c r="P116">
        <v>4</v>
      </c>
      <c r="Q116">
        <v>0</v>
      </c>
    </row>
    <row r="117" spans="1:17">
      <c r="A117">
        <v>58</v>
      </c>
      <c r="B117" t="s">
        <v>124</v>
      </c>
      <c r="C117" t="s">
        <v>88</v>
      </c>
      <c r="D117">
        <v>144</v>
      </c>
      <c r="E117">
        <v>120</v>
      </c>
      <c r="F117" s="6">
        <v>36</v>
      </c>
      <c r="G117" s="6">
        <f t="shared" si="5"/>
        <v>120</v>
      </c>
      <c r="H117">
        <v>144</v>
      </c>
      <c r="I117">
        <v>11</v>
      </c>
      <c r="J117">
        <v>5</v>
      </c>
      <c r="K117">
        <f t="shared" si="7"/>
        <v>70</v>
      </c>
      <c r="L117">
        <v>120</v>
      </c>
      <c r="M117">
        <v>7</v>
      </c>
      <c r="N117" s="6">
        <f t="shared" si="6"/>
        <v>17.142857142857142</v>
      </c>
      <c r="O117">
        <v>47</v>
      </c>
      <c r="P117">
        <v>6</v>
      </c>
      <c r="Q117">
        <v>1</v>
      </c>
    </row>
    <row r="118" spans="1:17">
      <c r="A118">
        <v>59</v>
      </c>
      <c r="B118" t="s">
        <v>165</v>
      </c>
      <c r="C118" t="s">
        <v>88</v>
      </c>
      <c r="D118">
        <v>174</v>
      </c>
      <c r="E118">
        <v>120</v>
      </c>
      <c r="F118" s="6">
        <v>24.857142857142858</v>
      </c>
      <c r="G118" s="6">
        <f t="shared" si="5"/>
        <v>145</v>
      </c>
      <c r="H118">
        <v>174</v>
      </c>
      <c r="I118">
        <v>16</v>
      </c>
      <c r="J118">
        <v>7</v>
      </c>
      <c r="K118">
        <f t="shared" si="7"/>
        <v>68</v>
      </c>
      <c r="L118">
        <v>120</v>
      </c>
      <c r="M118">
        <v>9</v>
      </c>
      <c r="N118" s="6">
        <f t="shared" si="6"/>
        <v>13.333333333333334</v>
      </c>
      <c r="O118">
        <v>47</v>
      </c>
      <c r="P118">
        <v>4</v>
      </c>
      <c r="Q118">
        <v>0</v>
      </c>
    </row>
    <row r="119" spans="1:17">
      <c r="A119">
        <v>59</v>
      </c>
      <c r="B119" t="s">
        <v>88</v>
      </c>
      <c r="C119" t="s">
        <v>165</v>
      </c>
      <c r="D119">
        <v>160</v>
      </c>
      <c r="E119">
        <v>120</v>
      </c>
      <c r="F119" s="6">
        <v>17.777777777777779</v>
      </c>
      <c r="G119" s="6">
        <f t="shared" si="5"/>
        <v>133.33333333333331</v>
      </c>
      <c r="H119">
        <v>160</v>
      </c>
      <c r="I119">
        <v>15</v>
      </c>
      <c r="J119">
        <v>7</v>
      </c>
      <c r="K119">
        <f t="shared" si="7"/>
        <v>58</v>
      </c>
      <c r="L119">
        <v>120</v>
      </c>
      <c r="M119">
        <v>7</v>
      </c>
      <c r="N119" s="6">
        <f t="shared" si="6"/>
        <v>17.142857142857142</v>
      </c>
      <c r="O119">
        <v>39</v>
      </c>
      <c r="P119">
        <v>3</v>
      </c>
      <c r="Q119">
        <v>1</v>
      </c>
    </row>
    <row r="120" spans="1:17">
      <c r="A120">
        <v>60</v>
      </c>
      <c r="B120" t="s">
        <v>23</v>
      </c>
      <c r="C120" t="s">
        <v>165</v>
      </c>
      <c r="D120">
        <v>181</v>
      </c>
      <c r="E120">
        <v>111</v>
      </c>
      <c r="F120" s="6">
        <v>90.5</v>
      </c>
      <c r="G120" s="6">
        <f t="shared" si="5"/>
        <v>163.06306306306305</v>
      </c>
      <c r="H120">
        <v>204</v>
      </c>
      <c r="I120">
        <v>17</v>
      </c>
      <c r="J120">
        <v>10</v>
      </c>
      <c r="K120">
        <f t="shared" si="7"/>
        <v>53</v>
      </c>
      <c r="L120">
        <v>120</v>
      </c>
      <c r="M120">
        <v>6</v>
      </c>
      <c r="N120" s="6">
        <f t="shared" si="6"/>
        <v>20</v>
      </c>
      <c r="O120">
        <v>39</v>
      </c>
      <c r="P120">
        <v>3</v>
      </c>
      <c r="Q120">
        <v>1</v>
      </c>
    </row>
    <row r="121" spans="1:17">
      <c r="A121">
        <v>60</v>
      </c>
      <c r="B121" t="s">
        <v>165</v>
      </c>
      <c r="C121" t="s">
        <v>23</v>
      </c>
      <c r="D121">
        <v>178</v>
      </c>
      <c r="E121">
        <v>120</v>
      </c>
      <c r="F121" s="6">
        <v>29.666666666666668</v>
      </c>
      <c r="G121" s="6">
        <f t="shared" si="5"/>
        <v>148.33333333333334</v>
      </c>
      <c r="H121">
        <v>178</v>
      </c>
      <c r="I121">
        <v>13</v>
      </c>
      <c r="J121">
        <v>9</v>
      </c>
      <c r="K121">
        <f t="shared" si="7"/>
        <v>72</v>
      </c>
      <c r="L121">
        <v>111</v>
      </c>
      <c r="M121">
        <v>2</v>
      </c>
      <c r="N121" s="6">
        <f t="shared" si="6"/>
        <v>55.5</v>
      </c>
      <c r="O121">
        <v>40</v>
      </c>
      <c r="P121">
        <v>2</v>
      </c>
      <c r="Q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5EA7-E994-8E45-8FE6-7ED4EDC46BF9}">
  <dimension ref="A1:Q150"/>
  <sheetViews>
    <sheetView workbookViewId="0">
      <selection activeCell="L2" sqref="L2"/>
    </sheetView>
  </sheetViews>
  <sheetFormatPr baseColWidth="10" defaultRowHeight="16"/>
  <cols>
    <col min="1" max="1" width="4.1640625" bestFit="1" customWidth="1"/>
    <col min="2" max="2" width="5.83203125" bestFit="1" customWidth="1"/>
    <col min="3" max="3" width="19.6640625" bestFit="1" customWidth="1"/>
    <col min="4" max="4" width="3.1640625" bestFit="1" customWidth="1"/>
    <col min="5" max="5" width="4.1640625" bestFit="1" customWidth="1"/>
    <col min="6" max="7" width="3.1640625" bestFit="1" customWidth="1"/>
    <col min="8" max="8" width="4.83203125" bestFit="1" customWidth="1"/>
    <col min="9" max="9" width="7.5" bestFit="1" customWidth="1"/>
    <col min="10" max="10" width="4.1640625" bestFit="1" customWidth="1"/>
    <col min="11" max="11" width="6.1640625" bestFit="1" customWidth="1"/>
    <col min="12" max="12" width="3.1640625" bestFit="1" customWidth="1"/>
    <col min="13" max="13" width="4.1640625" bestFit="1" customWidth="1"/>
    <col min="14" max="15" width="3.1640625" bestFit="1" customWidth="1"/>
    <col min="16" max="16" width="5" bestFit="1" customWidth="1"/>
    <col min="17" max="17" width="6.1640625" bestFit="1" customWidth="1"/>
  </cols>
  <sheetData>
    <row r="1" spans="1:17">
      <c r="A1" s="1" t="s">
        <v>71</v>
      </c>
      <c r="B1" s="1" t="s">
        <v>22</v>
      </c>
      <c r="C1" s="1" t="s">
        <v>1</v>
      </c>
      <c r="D1" s="1" t="s">
        <v>66</v>
      </c>
      <c r="E1" s="1" t="s">
        <v>67</v>
      </c>
      <c r="F1" s="1" t="s">
        <v>169</v>
      </c>
      <c r="G1" s="1" t="s">
        <v>170</v>
      </c>
      <c r="H1" s="1" t="s">
        <v>24</v>
      </c>
      <c r="I1" s="1" t="s">
        <v>176</v>
      </c>
      <c r="J1" s="1" t="s">
        <v>174</v>
      </c>
      <c r="K1" s="1" t="s">
        <v>173</v>
      </c>
      <c r="L1" s="1" t="s">
        <v>68</v>
      </c>
      <c r="M1" s="1" t="s">
        <v>69</v>
      </c>
      <c r="N1" s="1" t="s">
        <v>70</v>
      </c>
      <c r="O1" s="1" t="s">
        <v>171</v>
      </c>
      <c r="P1" s="1" t="s">
        <v>172</v>
      </c>
      <c r="Q1" s="1" t="s">
        <v>175</v>
      </c>
    </row>
    <row r="2" spans="1:17">
      <c r="A2" s="3">
        <v>1</v>
      </c>
      <c r="B2" s="1" t="s">
        <v>23</v>
      </c>
      <c r="C2" s="2" t="s">
        <v>2</v>
      </c>
      <c r="D2" s="3">
        <v>15</v>
      </c>
      <c r="E2" s="3">
        <v>555</v>
      </c>
      <c r="F2" s="3">
        <v>44</v>
      </c>
      <c r="G2" s="3">
        <v>35</v>
      </c>
      <c r="H2" s="3">
        <f t="shared" ref="H2:H33" si="0">E2-(F2*4) - (G2*6)</f>
        <v>169</v>
      </c>
      <c r="I2" s="5">
        <f>H2/D2</f>
        <v>11.266666666666667</v>
      </c>
      <c r="J2" s="3">
        <f>E2-H2</f>
        <v>386</v>
      </c>
      <c r="K2" s="4">
        <f t="shared" ref="K2:K33" si="1">((F2*4)+(G2*6))/D2</f>
        <v>25.733333333333334</v>
      </c>
      <c r="L2" s="3">
        <v>6</v>
      </c>
      <c r="M2" s="3">
        <v>57</v>
      </c>
      <c r="N2" s="3">
        <v>3</v>
      </c>
      <c r="O2" s="3">
        <v>0</v>
      </c>
      <c r="P2" s="5">
        <f t="shared" ref="P2:P33" si="2">E2/D2</f>
        <v>37</v>
      </c>
      <c r="Q2" s="4">
        <f t="shared" ref="Q2:Q33" si="3">M2/D2</f>
        <v>3.8</v>
      </c>
    </row>
    <row r="3" spans="1:17">
      <c r="A3" s="3">
        <v>2</v>
      </c>
      <c r="B3" s="1" t="s">
        <v>23</v>
      </c>
      <c r="C3" s="2" t="s">
        <v>3</v>
      </c>
      <c r="D3" s="3">
        <v>16</v>
      </c>
      <c r="E3" s="3">
        <v>602</v>
      </c>
      <c r="F3" s="3">
        <v>53</v>
      </c>
      <c r="G3" s="3">
        <v>34</v>
      </c>
      <c r="H3" s="3">
        <f t="shared" si="0"/>
        <v>186</v>
      </c>
      <c r="I3" s="5">
        <f t="shared" ref="I3:I66" si="4">H3/D3</f>
        <v>11.625</v>
      </c>
      <c r="J3" s="3">
        <f t="shared" ref="J3:J66" si="5">E3-H3</f>
        <v>416</v>
      </c>
      <c r="K3" s="4">
        <f t="shared" si="1"/>
        <v>26</v>
      </c>
      <c r="L3" s="3">
        <v>0</v>
      </c>
      <c r="M3" s="3">
        <v>0</v>
      </c>
      <c r="N3" s="3">
        <v>2</v>
      </c>
      <c r="O3" s="3">
        <v>0</v>
      </c>
      <c r="P3" s="5">
        <f t="shared" si="2"/>
        <v>37.625</v>
      </c>
      <c r="Q3" s="4">
        <f t="shared" si="3"/>
        <v>0</v>
      </c>
    </row>
    <row r="4" spans="1:17">
      <c r="A4" s="3">
        <v>3</v>
      </c>
      <c r="B4" s="1" t="s">
        <v>23</v>
      </c>
      <c r="C4" s="2" t="s">
        <v>4</v>
      </c>
      <c r="D4" s="3">
        <v>16</v>
      </c>
      <c r="E4" s="3">
        <v>141</v>
      </c>
      <c r="F4" s="3">
        <v>8</v>
      </c>
      <c r="G4" s="3">
        <v>10</v>
      </c>
      <c r="H4" s="3">
        <f t="shared" si="0"/>
        <v>49</v>
      </c>
      <c r="I4" s="5">
        <f t="shared" si="4"/>
        <v>3.0625</v>
      </c>
      <c r="J4" s="3">
        <f t="shared" si="5"/>
        <v>92</v>
      </c>
      <c r="K4" s="4">
        <f t="shared" si="1"/>
        <v>5.75</v>
      </c>
      <c r="L4" s="3">
        <v>14</v>
      </c>
      <c r="M4" s="3">
        <v>90</v>
      </c>
      <c r="N4" s="3">
        <v>9</v>
      </c>
      <c r="O4" s="3">
        <v>0</v>
      </c>
      <c r="P4" s="5">
        <f t="shared" si="2"/>
        <v>8.8125</v>
      </c>
      <c r="Q4" s="4">
        <f t="shared" si="3"/>
        <v>5.625</v>
      </c>
    </row>
    <row r="5" spans="1:17">
      <c r="A5" s="3">
        <v>4</v>
      </c>
      <c r="B5" s="1" t="s">
        <v>23</v>
      </c>
      <c r="C5" s="2" t="s">
        <v>5</v>
      </c>
      <c r="D5" s="3">
        <v>16</v>
      </c>
      <c r="E5" s="3">
        <v>455</v>
      </c>
      <c r="F5" s="3">
        <v>24</v>
      </c>
      <c r="G5" s="3">
        <v>30</v>
      </c>
      <c r="H5" s="3">
        <f t="shared" si="0"/>
        <v>179</v>
      </c>
      <c r="I5" s="5">
        <f t="shared" si="4"/>
        <v>11.1875</v>
      </c>
      <c r="J5" s="3">
        <f t="shared" si="5"/>
        <v>276</v>
      </c>
      <c r="K5" s="4">
        <f t="shared" si="1"/>
        <v>17.25</v>
      </c>
      <c r="L5" s="3">
        <v>0</v>
      </c>
      <c r="M5" s="3">
        <v>0</v>
      </c>
      <c r="N5" s="3">
        <v>11</v>
      </c>
      <c r="O5" s="3">
        <v>3</v>
      </c>
      <c r="P5" s="5">
        <f t="shared" si="2"/>
        <v>28.4375</v>
      </c>
      <c r="Q5" s="4">
        <f t="shared" si="3"/>
        <v>0</v>
      </c>
    </row>
    <row r="6" spans="1:17">
      <c r="A6" s="3">
        <v>5</v>
      </c>
      <c r="B6" s="1" t="s">
        <v>23</v>
      </c>
      <c r="C6" s="2" t="s">
        <v>6</v>
      </c>
      <c r="D6" s="3">
        <v>13</v>
      </c>
      <c r="E6" s="3">
        <v>15</v>
      </c>
      <c r="F6" s="3">
        <v>3</v>
      </c>
      <c r="G6" s="3">
        <v>0</v>
      </c>
      <c r="H6" s="3">
        <f t="shared" si="0"/>
        <v>3</v>
      </c>
      <c r="I6" s="5">
        <f t="shared" si="4"/>
        <v>0.23076923076923078</v>
      </c>
      <c r="J6" s="3">
        <f t="shared" si="5"/>
        <v>12</v>
      </c>
      <c r="K6" s="4">
        <f t="shared" si="1"/>
        <v>0.92307692307692313</v>
      </c>
      <c r="L6" s="3">
        <v>16</v>
      </c>
      <c r="M6" s="3">
        <v>113</v>
      </c>
      <c r="N6" s="3">
        <v>4</v>
      </c>
      <c r="O6" s="3">
        <v>0</v>
      </c>
      <c r="P6" s="5">
        <f t="shared" si="2"/>
        <v>1.1538461538461537</v>
      </c>
      <c r="Q6" s="4">
        <f t="shared" si="3"/>
        <v>8.6923076923076916</v>
      </c>
    </row>
    <row r="7" spans="1:17">
      <c r="A7" s="3">
        <v>6</v>
      </c>
      <c r="B7" s="1" t="s">
        <v>23</v>
      </c>
      <c r="C7" s="2" t="s">
        <v>7</v>
      </c>
      <c r="D7" s="3">
        <v>15</v>
      </c>
      <c r="E7" s="3">
        <v>445</v>
      </c>
      <c r="F7" s="3">
        <v>46</v>
      </c>
      <c r="G7" s="3">
        <v>12</v>
      </c>
      <c r="H7" s="3">
        <f t="shared" si="0"/>
        <v>189</v>
      </c>
      <c r="I7" s="5">
        <f t="shared" si="4"/>
        <v>12.6</v>
      </c>
      <c r="J7" s="3">
        <f t="shared" si="5"/>
        <v>256</v>
      </c>
      <c r="K7" s="4">
        <f t="shared" si="1"/>
        <v>17.066666666666666</v>
      </c>
      <c r="L7" s="3">
        <v>0</v>
      </c>
      <c r="M7" s="3">
        <v>0</v>
      </c>
      <c r="N7" s="3">
        <v>9</v>
      </c>
      <c r="O7" s="3">
        <v>0</v>
      </c>
      <c r="P7" s="5">
        <f t="shared" si="2"/>
        <v>29.666666666666668</v>
      </c>
      <c r="Q7" s="4">
        <f t="shared" si="3"/>
        <v>0</v>
      </c>
    </row>
    <row r="8" spans="1:17">
      <c r="A8" s="3">
        <v>7</v>
      </c>
      <c r="B8" s="1" t="s">
        <v>23</v>
      </c>
      <c r="C8" s="2" t="s">
        <v>8</v>
      </c>
      <c r="D8" s="3">
        <v>12</v>
      </c>
      <c r="E8" s="3">
        <v>50</v>
      </c>
      <c r="F8" s="3">
        <v>1</v>
      </c>
      <c r="G8" s="3">
        <v>4</v>
      </c>
      <c r="H8" s="3">
        <f t="shared" si="0"/>
        <v>22</v>
      </c>
      <c r="I8" s="5">
        <f t="shared" si="4"/>
        <v>1.8333333333333333</v>
      </c>
      <c r="J8" s="3">
        <f t="shared" si="5"/>
        <v>28</v>
      </c>
      <c r="K8" s="4">
        <f t="shared" si="1"/>
        <v>2.3333333333333335</v>
      </c>
      <c r="L8" s="3">
        <v>10</v>
      </c>
      <c r="M8" s="3">
        <v>117</v>
      </c>
      <c r="N8" s="3">
        <v>1</v>
      </c>
      <c r="O8" s="3">
        <v>0</v>
      </c>
      <c r="P8" s="5">
        <f t="shared" si="2"/>
        <v>4.166666666666667</v>
      </c>
      <c r="Q8" s="4">
        <f t="shared" si="3"/>
        <v>9.75</v>
      </c>
    </row>
    <row r="9" spans="1:17">
      <c r="A9" s="3">
        <v>8</v>
      </c>
      <c r="B9" s="1" t="s">
        <v>23</v>
      </c>
      <c r="C9" s="2" t="s">
        <v>9</v>
      </c>
      <c r="D9" s="3">
        <v>16</v>
      </c>
      <c r="E9" s="3">
        <v>89</v>
      </c>
      <c r="F9" s="3">
        <v>3</v>
      </c>
      <c r="G9" s="3">
        <v>4</v>
      </c>
      <c r="H9" s="3">
        <f t="shared" si="0"/>
        <v>53</v>
      </c>
      <c r="I9" s="5">
        <f t="shared" si="4"/>
        <v>3.3125</v>
      </c>
      <c r="J9" s="3">
        <f t="shared" si="5"/>
        <v>36</v>
      </c>
      <c r="K9" s="4">
        <f t="shared" si="1"/>
        <v>2.25</v>
      </c>
      <c r="L9" s="3">
        <v>11</v>
      </c>
      <c r="M9" s="3">
        <v>82</v>
      </c>
      <c r="N9" s="3">
        <v>11</v>
      </c>
      <c r="O9" s="3">
        <v>0</v>
      </c>
      <c r="P9" s="5">
        <f t="shared" si="2"/>
        <v>5.5625</v>
      </c>
      <c r="Q9" s="4">
        <f t="shared" si="3"/>
        <v>5.125</v>
      </c>
    </row>
    <row r="10" spans="1:17">
      <c r="A10" s="3">
        <v>9</v>
      </c>
      <c r="B10" s="1" t="s">
        <v>23</v>
      </c>
      <c r="C10" s="2" t="s">
        <v>10</v>
      </c>
      <c r="D10" s="3">
        <v>7</v>
      </c>
      <c r="E10" s="3">
        <v>0</v>
      </c>
      <c r="F10" s="3">
        <v>0</v>
      </c>
      <c r="G10" s="3">
        <v>0</v>
      </c>
      <c r="H10" s="3">
        <f t="shared" si="0"/>
        <v>0</v>
      </c>
      <c r="I10" s="5">
        <f t="shared" si="4"/>
        <v>0</v>
      </c>
      <c r="J10" s="3">
        <f t="shared" si="5"/>
        <v>0</v>
      </c>
      <c r="K10" s="4">
        <f t="shared" si="1"/>
        <v>0</v>
      </c>
      <c r="L10" s="3">
        <v>11</v>
      </c>
      <c r="M10" s="3">
        <v>79</v>
      </c>
      <c r="N10" s="3">
        <v>1</v>
      </c>
      <c r="O10" s="3">
        <v>0</v>
      </c>
      <c r="P10" s="5">
        <f t="shared" si="2"/>
        <v>0</v>
      </c>
      <c r="Q10" s="4">
        <f t="shared" si="3"/>
        <v>11.285714285714286</v>
      </c>
    </row>
    <row r="11" spans="1:17">
      <c r="A11" s="3">
        <v>10</v>
      </c>
      <c r="B11" s="1" t="s">
        <v>23</v>
      </c>
      <c r="C11" s="2" t="s">
        <v>11</v>
      </c>
      <c r="D11" s="3">
        <v>13</v>
      </c>
      <c r="E11" s="3">
        <v>29</v>
      </c>
      <c r="F11" s="3">
        <v>3</v>
      </c>
      <c r="G11" s="3">
        <v>1</v>
      </c>
      <c r="H11" s="3">
        <f t="shared" si="0"/>
        <v>11</v>
      </c>
      <c r="I11" s="5">
        <f t="shared" si="4"/>
        <v>0.84615384615384615</v>
      </c>
      <c r="J11" s="3">
        <f t="shared" si="5"/>
        <v>18</v>
      </c>
      <c r="K11" s="4">
        <f t="shared" si="1"/>
        <v>1.3846153846153846</v>
      </c>
      <c r="L11" s="3">
        <v>7</v>
      </c>
      <c r="M11" s="3">
        <v>68</v>
      </c>
      <c r="N11" s="3">
        <v>4</v>
      </c>
      <c r="O11" s="3">
        <v>0</v>
      </c>
      <c r="P11" s="5">
        <f t="shared" si="2"/>
        <v>2.2307692307692308</v>
      </c>
      <c r="Q11" s="4">
        <f t="shared" si="3"/>
        <v>5.2307692307692308</v>
      </c>
    </row>
    <row r="12" spans="1:17">
      <c r="A12" s="3">
        <v>11</v>
      </c>
      <c r="B12" s="1" t="s">
        <v>23</v>
      </c>
      <c r="C12" s="2" t="s">
        <v>12</v>
      </c>
      <c r="D12" s="3">
        <v>6</v>
      </c>
      <c r="E12" s="3">
        <v>162</v>
      </c>
      <c r="F12" s="3">
        <v>17</v>
      </c>
      <c r="G12" s="3">
        <v>6</v>
      </c>
      <c r="H12" s="3">
        <f t="shared" si="0"/>
        <v>58</v>
      </c>
      <c r="I12" s="5">
        <f t="shared" si="4"/>
        <v>9.6666666666666661</v>
      </c>
      <c r="J12" s="3">
        <f t="shared" si="5"/>
        <v>104</v>
      </c>
      <c r="K12" s="4">
        <f t="shared" si="1"/>
        <v>17.333333333333332</v>
      </c>
      <c r="L12" s="3">
        <v>0</v>
      </c>
      <c r="M12" s="3">
        <v>0</v>
      </c>
      <c r="N12" s="3">
        <v>1</v>
      </c>
      <c r="O12" s="3">
        <v>0</v>
      </c>
      <c r="P12" s="5">
        <f t="shared" si="2"/>
        <v>27</v>
      </c>
      <c r="Q12" s="4">
        <f t="shared" si="3"/>
        <v>0</v>
      </c>
    </row>
    <row r="13" spans="1:17">
      <c r="A13" s="3">
        <v>12</v>
      </c>
      <c r="B13" s="1" t="s">
        <v>23</v>
      </c>
      <c r="C13" s="2" t="s">
        <v>13</v>
      </c>
      <c r="D13" s="3">
        <v>6</v>
      </c>
      <c r="E13" s="3">
        <v>2</v>
      </c>
      <c r="F13" s="3">
        <v>0</v>
      </c>
      <c r="G13" s="3">
        <v>0</v>
      </c>
      <c r="H13" s="3">
        <f t="shared" si="0"/>
        <v>2</v>
      </c>
      <c r="I13" s="5">
        <f t="shared" si="4"/>
        <v>0.33333333333333331</v>
      </c>
      <c r="J13" s="3">
        <f t="shared" si="5"/>
        <v>0</v>
      </c>
      <c r="K13" s="4">
        <f t="shared" si="1"/>
        <v>0</v>
      </c>
      <c r="L13" s="3">
        <v>6</v>
      </c>
      <c r="M13" s="3">
        <v>40</v>
      </c>
      <c r="N13" s="3">
        <v>2</v>
      </c>
      <c r="O13" s="3">
        <v>0</v>
      </c>
      <c r="P13" s="5">
        <f t="shared" si="2"/>
        <v>0.33333333333333331</v>
      </c>
      <c r="Q13" s="4">
        <f t="shared" si="3"/>
        <v>6.666666666666667</v>
      </c>
    </row>
    <row r="14" spans="1:17">
      <c r="A14" s="3">
        <v>13</v>
      </c>
      <c r="B14" s="1" t="s">
        <v>23</v>
      </c>
      <c r="C14" s="2" t="s">
        <v>14</v>
      </c>
      <c r="D14" s="3">
        <v>10</v>
      </c>
      <c r="E14" s="3">
        <v>108</v>
      </c>
      <c r="F14" s="3">
        <v>8</v>
      </c>
      <c r="G14" s="3">
        <v>5</v>
      </c>
      <c r="H14" s="3">
        <f t="shared" si="0"/>
        <v>46</v>
      </c>
      <c r="I14" s="5">
        <f t="shared" si="4"/>
        <v>4.5999999999999996</v>
      </c>
      <c r="J14" s="3">
        <f t="shared" si="5"/>
        <v>62</v>
      </c>
      <c r="K14" s="4">
        <f t="shared" si="1"/>
        <v>6.2</v>
      </c>
      <c r="L14" s="3">
        <v>0</v>
      </c>
      <c r="M14" s="3">
        <v>0</v>
      </c>
      <c r="N14" s="3">
        <v>5</v>
      </c>
      <c r="O14" s="3">
        <v>0</v>
      </c>
      <c r="P14" s="5">
        <f t="shared" si="2"/>
        <v>10.8</v>
      </c>
      <c r="Q14" s="4">
        <f t="shared" si="3"/>
        <v>0</v>
      </c>
    </row>
    <row r="15" spans="1:17">
      <c r="A15" s="3">
        <v>14</v>
      </c>
      <c r="B15" s="1" t="s">
        <v>23</v>
      </c>
      <c r="C15" s="2" t="s">
        <v>15</v>
      </c>
      <c r="D15" s="3">
        <v>6</v>
      </c>
      <c r="E15" s="3">
        <v>0</v>
      </c>
      <c r="F15" s="3">
        <v>0</v>
      </c>
      <c r="G15" s="3">
        <v>0</v>
      </c>
      <c r="H15" s="3">
        <f t="shared" si="0"/>
        <v>0</v>
      </c>
      <c r="I15" s="5">
        <f t="shared" si="4"/>
        <v>0</v>
      </c>
      <c r="J15" s="3">
        <f t="shared" si="5"/>
        <v>0</v>
      </c>
      <c r="K15" s="4">
        <f t="shared" si="1"/>
        <v>0</v>
      </c>
      <c r="L15" s="3">
        <v>4</v>
      </c>
      <c r="M15" s="3">
        <v>16</v>
      </c>
      <c r="N15" s="3">
        <v>3</v>
      </c>
      <c r="O15" s="3">
        <v>0</v>
      </c>
      <c r="P15" s="5">
        <f t="shared" si="2"/>
        <v>0</v>
      </c>
      <c r="Q15" s="4">
        <f t="shared" si="3"/>
        <v>2.6666666666666665</v>
      </c>
    </row>
    <row r="16" spans="1:17">
      <c r="A16" s="3">
        <v>15</v>
      </c>
      <c r="B16" s="1" t="s">
        <v>23</v>
      </c>
      <c r="C16" s="2" t="s">
        <v>16</v>
      </c>
      <c r="D16" s="3">
        <v>3</v>
      </c>
      <c r="E16" s="3">
        <v>0</v>
      </c>
      <c r="F16" s="3">
        <v>0</v>
      </c>
      <c r="G16" s="3">
        <v>0</v>
      </c>
      <c r="H16" s="3">
        <f t="shared" si="0"/>
        <v>0</v>
      </c>
      <c r="I16" s="5">
        <f t="shared" si="4"/>
        <v>0</v>
      </c>
      <c r="J16" s="3">
        <f t="shared" si="5"/>
        <v>0</v>
      </c>
      <c r="K16" s="4">
        <f t="shared" si="1"/>
        <v>0</v>
      </c>
      <c r="L16" s="3">
        <v>2</v>
      </c>
      <c r="M16" s="3">
        <v>20</v>
      </c>
      <c r="N16" s="3">
        <v>2</v>
      </c>
      <c r="O16" s="3">
        <v>0</v>
      </c>
      <c r="P16" s="5">
        <f t="shared" si="2"/>
        <v>0</v>
      </c>
      <c r="Q16" s="4">
        <f t="shared" si="3"/>
        <v>6.666666666666667</v>
      </c>
    </row>
    <row r="17" spans="1:17">
      <c r="A17" s="3">
        <v>16</v>
      </c>
      <c r="B17" s="1" t="s">
        <v>23</v>
      </c>
      <c r="C17" s="2" t="s">
        <v>17</v>
      </c>
      <c r="D17" s="3">
        <v>2</v>
      </c>
      <c r="E17" s="3">
        <v>0</v>
      </c>
      <c r="F17" s="3">
        <v>0</v>
      </c>
      <c r="G17" s="3">
        <v>0</v>
      </c>
      <c r="H17" s="3">
        <f t="shared" si="0"/>
        <v>0</v>
      </c>
      <c r="I17" s="5">
        <f t="shared" si="4"/>
        <v>0</v>
      </c>
      <c r="J17" s="3">
        <f t="shared" si="5"/>
        <v>0</v>
      </c>
      <c r="K17" s="4">
        <f t="shared" si="1"/>
        <v>0</v>
      </c>
      <c r="L17" s="3">
        <v>3</v>
      </c>
      <c r="M17" s="3">
        <v>16</v>
      </c>
      <c r="N17" s="3">
        <v>0</v>
      </c>
      <c r="O17" s="3">
        <v>0</v>
      </c>
      <c r="P17" s="5">
        <f t="shared" si="2"/>
        <v>0</v>
      </c>
      <c r="Q17" s="4">
        <f t="shared" si="3"/>
        <v>8</v>
      </c>
    </row>
    <row r="18" spans="1:17">
      <c r="A18" s="3">
        <v>17</v>
      </c>
      <c r="B18" s="1" t="s">
        <v>23</v>
      </c>
      <c r="C18" s="2" t="s">
        <v>18</v>
      </c>
      <c r="D18" s="3">
        <v>1</v>
      </c>
      <c r="E18" s="3">
        <v>24</v>
      </c>
      <c r="F18" s="3">
        <v>1</v>
      </c>
      <c r="G18" s="3">
        <v>2</v>
      </c>
      <c r="H18" s="3">
        <f t="shared" si="0"/>
        <v>8</v>
      </c>
      <c r="I18" s="5">
        <f t="shared" si="4"/>
        <v>8</v>
      </c>
      <c r="J18" s="3">
        <f t="shared" si="5"/>
        <v>16</v>
      </c>
      <c r="K18" s="4">
        <f t="shared" si="1"/>
        <v>16</v>
      </c>
      <c r="L18" s="3">
        <v>0</v>
      </c>
      <c r="M18" s="3">
        <v>0</v>
      </c>
      <c r="N18" s="3">
        <v>0</v>
      </c>
      <c r="O18" s="3">
        <v>0</v>
      </c>
      <c r="P18" s="5">
        <f t="shared" si="2"/>
        <v>24</v>
      </c>
      <c r="Q18" s="4">
        <f t="shared" si="3"/>
        <v>0</v>
      </c>
    </row>
    <row r="19" spans="1:17">
      <c r="A19" s="3">
        <v>18</v>
      </c>
      <c r="B19" s="1" t="s">
        <v>23</v>
      </c>
      <c r="C19" s="2" t="s">
        <v>19</v>
      </c>
      <c r="D19" s="3">
        <v>1</v>
      </c>
      <c r="E19" s="3">
        <v>1</v>
      </c>
      <c r="F19" s="3">
        <v>0</v>
      </c>
      <c r="G19" s="3">
        <v>0</v>
      </c>
      <c r="H19" s="3">
        <f t="shared" si="0"/>
        <v>1</v>
      </c>
      <c r="I19" s="5">
        <f t="shared" si="4"/>
        <v>1</v>
      </c>
      <c r="J19" s="3">
        <f t="shared" si="5"/>
        <v>0</v>
      </c>
      <c r="K19" s="4">
        <f t="shared" si="1"/>
        <v>0</v>
      </c>
      <c r="L19" s="3">
        <v>0</v>
      </c>
      <c r="M19" s="3">
        <v>6</v>
      </c>
      <c r="N19" s="3">
        <v>1</v>
      </c>
      <c r="O19" s="3">
        <v>0</v>
      </c>
      <c r="P19" s="5">
        <f t="shared" si="2"/>
        <v>1</v>
      </c>
      <c r="Q19" s="4">
        <f t="shared" si="3"/>
        <v>6</v>
      </c>
    </row>
    <row r="20" spans="1:17">
      <c r="A20" s="3">
        <v>19</v>
      </c>
      <c r="B20" s="1" t="s">
        <v>23</v>
      </c>
      <c r="C20" s="2" t="s">
        <v>20</v>
      </c>
      <c r="D20" s="3">
        <v>1</v>
      </c>
      <c r="E20" s="3">
        <v>8</v>
      </c>
      <c r="F20" s="3">
        <v>0</v>
      </c>
      <c r="G20" s="3">
        <v>1</v>
      </c>
      <c r="H20" s="3">
        <f t="shared" si="0"/>
        <v>2</v>
      </c>
      <c r="I20" s="5">
        <f t="shared" si="4"/>
        <v>2</v>
      </c>
      <c r="J20" s="3">
        <f t="shared" si="5"/>
        <v>6</v>
      </c>
      <c r="K20" s="4">
        <f t="shared" si="1"/>
        <v>6</v>
      </c>
      <c r="L20" s="3">
        <v>0</v>
      </c>
      <c r="M20" s="3">
        <v>0</v>
      </c>
      <c r="N20" s="3">
        <v>0</v>
      </c>
      <c r="O20" s="3">
        <v>0</v>
      </c>
      <c r="P20" s="5">
        <f t="shared" si="2"/>
        <v>8</v>
      </c>
      <c r="Q20" s="4">
        <f t="shared" si="3"/>
        <v>0</v>
      </c>
    </row>
    <row r="21" spans="1:17">
      <c r="A21" s="3">
        <v>20</v>
      </c>
      <c r="B21" s="1" t="s">
        <v>23</v>
      </c>
      <c r="C21" s="2" t="s">
        <v>21</v>
      </c>
      <c r="D21" s="3">
        <v>1</v>
      </c>
      <c r="E21" s="3">
        <v>12</v>
      </c>
      <c r="F21" s="3">
        <v>0</v>
      </c>
      <c r="G21" s="3">
        <v>1</v>
      </c>
      <c r="H21" s="3">
        <f t="shared" si="0"/>
        <v>6</v>
      </c>
      <c r="I21" s="5">
        <f t="shared" si="4"/>
        <v>6</v>
      </c>
      <c r="J21" s="3">
        <f t="shared" si="5"/>
        <v>6</v>
      </c>
      <c r="K21" s="4">
        <f t="shared" si="1"/>
        <v>6</v>
      </c>
      <c r="L21" s="3">
        <v>0</v>
      </c>
      <c r="M21" s="3">
        <v>0</v>
      </c>
      <c r="N21" s="3">
        <v>0</v>
      </c>
      <c r="O21" s="3">
        <v>0</v>
      </c>
      <c r="P21" s="5">
        <f t="shared" si="2"/>
        <v>12</v>
      </c>
      <c r="Q21" s="4">
        <f t="shared" si="3"/>
        <v>0</v>
      </c>
    </row>
    <row r="22" spans="1:17">
      <c r="A22" s="3">
        <v>21</v>
      </c>
      <c r="B22" s="1" t="s">
        <v>47</v>
      </c>
      <c r="C22" s="1" t="s">
        <v>25</v>
      </c>
      <c r="D22" s="1">
        <v>14</v>
      </c>
      <c r="E22" s="3">
        <v>684</v>
      </c>
      <c r="F22" s="1">
        <v>68</v>
      </c>
      <c r="G22" s="1">
        <v>37</v>
      </c>
      <c r="H22" s="3">
        <f t="shared" si="0"/>
        <v>190</v>
      </c>
      <c r="I22" s="5">
        <f t="shared" si="4"/>
        <v>13.571428571428571</v>
      </c>
      <c r="J22" s="3">
        <f t="shared" si="5"/>
        <v>494</v>
      </c>
      <c r="K22" s="4">
        <f t="shared" si="1"/>
        <v>35.285714285714285</v>
      </c>
      <c r="L22" s="1">
        <v>0</v>
      </c>
      <c r="M22" s="1">
        <v>0</v>
      </c>
      <c r="N22" s="1">
        <v>4</v>
      </c>
      <c r="O22" s="1">
        <v>2</v>
      </c>
      <c r="P22" s="5">
        <f t="shared" si="2"/>
        <v>48.857142857142854</v>
      </c>
      <c r="Q22" s="4">
        <f t="shared" si="3"/>
        <v>0</v>
      </c>
    </row>
    <row r="23" spans="1:17">
      <c r="A23" s="3">
        <v>22</v>
      </c>
      <c r="B23" s="1" t="s">
        <v>47</v>
      </c>
      <c r="C23" s="1" t="s">
        <v>26</v>
      </c>
      <c r="D23" s="1">
        <v>14</v>
      </c>
      <c r="E23" s="3">
        <v>0</v>
      </c>
      <c r="F23" s="1">
        <v>0</v>
      </c>
      <c r="G23" s="1">
        <v>0</v>
      </c>
      <c r="H23" s="3">
        <f t="shared" si="0"/>
        <v>0</v>
      </c>
      <c r="I23" s="5">
        <f t="shared" si="4"/>
        <v>0</v>
      </c>
      <c r="J23" s="3">
        <f t="shared" si="5"/>
        <v>0</v>
      </c>
      <c r="K23" s="4">
        <f t="shared" si="1"/>
        <v>0</v>
      </c>
      <c r="L23" s="1">
        <v>18</v>
      </c>
      <c r="M23" s="1">
        <v>118</v>
      </c>
      <c r="N23" s="1">
        <v>9</v>
      </c>
      <c r="O23" s="1">
        <v>0</v>
      </c>
      <c r="P23" s="5">
        <f t="shared" si="2"/>
        <v>0</v>
      </c>
      <c r="Q23" s="4">
        <f t="shared" si="3"/>
        <v>8.4285714285714288</v>
      </c>
    </row>
    <row r="24" spans="1:17">
      <c r="A24" s="3">
        <v>23</v>
      </c>
      <c r="B24" s="1" t="s">
        <v>47</v>
      </c>
      <c r="C24" s="1" t="s">
        <v>27</v>
      </c>
      <c r="D24" s="1">
        <v>14</v>
      </c>
      <c r="E24" s="3">
        <v>411</v>
      </c>
      <c r="F24" s="1">
        <v>29</v>
      </c>
      <c r="G24" s="1">
        <v>21</v>
      </c>
      <c r="H24" s="3">
        <f t="shared" si="0"/>
        <v>169</v>
      </c>
      <c r="I24" s="5">
        <f t="shared" si="4"/>
        <v>12.071428571428571</v>
      </c>
      <c r="J24" s="3">
        <f t="shared" si="5"/>
        <v>242</v>
      </c>
      <c r="K24" s="4">
        <f t="shared" si="1"/>
        <v>17.285714285714285</v>
      </c>
      <c r="L24" s="1">
        <v>0</v>
      </c>
      <c r="M24" s="1">
        <v>0</v>
      </c>
      <c r="N24" s="1">
        <v>5</v>
      </c>
      <c r="O24" s="1">
        <v>0</v>
      </c>
      <c r="P24" s="5">
        <f t="shared" si="2"/>
        <v>29.357142857142858</v>
      </c>
      <c r="Q24" s="4">
        <f t="shared" si="3"/>
        <v>0</v>
      </c>
    </row>
    <row r="25" spans="1:17">
      <c r="A25" s="3">
        <v>24</v>
      </c>
      <c r="B25" s="1" t="s">
        <v>47</v>
      </c>
      <c r="C25" s="1" t="s">
        <v>28</v>
      </c>
      <c r="D25" s="1">
        <v>12</v>
      </c>
      <c r="E25" s="3">
        <v>169</v>
      </c>
      <c r="F25" s="1">
        <v>14</v>
      </c>
      <c r="G25" s="1">
        <v>9</v>
      </c>
      <c r="H25" s="3">
        <f t="shared" si="0"/>
        <v>59</v>
      </c>
      <c r="I25" s="5">
        <f t="shared" si="4"/>
        <v>4.916666666666667</v>
      </c>
      <c r="J25" s="3">
        <f t="shared" si="5"/>
        <v>110</v>
      </c>
      <c r="K25" s="4">
        <f t="shared" si="1"/>
        <v>9.1666666666666661</v>
      </c>
      <c r="L25" s="1">
        <v>5</v>
      </c>
      <c r="M25" s="1">
        <v>32</v>
      </c>
      <c r="N25" s="1">
        <v>4</v>
      </c>
      <c r="O25" s="1">
        <v>0</v>
      </c>
      <c r="P25" s="5">
        <f t="shared" si="2"/>
        <v>14.083333333333334</v>
      </c>
      <c r="Q25" s="4">
        <f t="shared" si="3"/>
        <v>2.6666666666666665</v>
      </c>
    </row>
    <row r="26" spans="1:17">
      <c r="A26" s="3">
        <v>25</v>
      </c>
      <c r="B26" s="1" t="s">
        <v>47</v>
      </c>
      <c r="C26" s="1" t="s">
        <v>29</v>
      </c>
      <c r="D26" s="1">
        <v>10</v>
      </c>
      <c r="E26" s="3">
        <v>1</v>
      </c>
      <c r="F26" s="1">
        <v>0</v>
      </c>
      <c r="G26" s="1">
        <v>0</v>
      </c>
      <c r="H26" s="3">
        <f t="shared" si="0"/>
        <v>1</v>
      </c>
      <c r="I26" s="5">
        <f t="shared" si="4"/>
        <v>0.1</v>
      </c>
      <c r="J26" s="3">
        <f t="shared" si="5"/>
        <v>0</v>
      </c>
      <c r="K26" s="4">
        <f t="shared" si="1"/>
        <v>0</v>
      </c>
      <c r="L26" s="1">
        <v>12</v>
      </c>
      <c r="M26" s="1">
        <v>74</v>
      </c>
      <c r="N26" s="1">
        <v>0</v>
      </c>
      <c r="O26" s="1">
        <v>0</v>
      </c>
      <c r="P26" s="5">
        <f t="shared" si="2"/>
        <v>0.1</v>
      </c>
      <c r="Q26" s="4">
        <f t="shared" si="3"/>
        <v>7.4</v>
      </c>
    </row>
    <row r="27" spans="1:17">
      <c r="A27" s="3">
        <v>26</v>
      </c>
      <c r="B27" s="1" t="s">
        <v>47</v>
      </c>
      <c r="C27" s="1" t="s">
        <v>30</v>
      </c>
      <c r="D27" s="1">
        <v>9</v>
      </c>
      <c r="E27" s="3">
        <v>245</v>
      </c>
      <c r="F27" s="1">
        <v>27</v>
      </c>
      <c r="G27" s="1">
        <v>10</v>
      </c>
      <c r="H27" s="3">
        <f t="shared" si="0"/>
        <v>77</v>
      </c>
      <c r="I27" s="5">
        <f t="shared" si="4"/>
        <v>8.5555555555555554</v>
      </c>
      <c r="J27" s="3">
        <f t="shared" si="5"/>
        <v>168</v>
      </c>
      <c r="K27" s="4">
        <f t="shared" si="1"/>
        <v>18.666666666666668</v>
      </c>
      <c r="L27" s="1">
        <v>0</v>
      </c>
      <c r="M27" s="1">
        <v>0</v>
      </c>
      <c r="N27" s="1">
        <v>4</v>
      </c>
      <c r="O27" s="1">
        <v>0</v>
      </c>
      <c r="P27" s="5">
        <f t="shared" si="2"/>
        <v>27.222222222222221</v>
      </c>
      <c r="Q27" s="4">
        <f t="shared" si="3"/>
        <v>0</v>
      </c>
    </row>
    <row r="28" spans="1:17">
      <c r="A28" s="3">
        <v>27</v>
      </c>
      <c r="B28" s="1" t="s">
        <v>47</v>
      </c>
      <c r="C28" s="1" t="s">
        <v>31</v>
      </c>
      <c r="D28" s="1">
        <v>13</v>
      </c>
      <c r="E28" s="3">
        <v>212</v>
      </c>
      <c r="F28" s="1">
        <v>11</v>
      </c>
      <c r="G28" s="1">
        <v>11</v>
      </c>
      <c r="H28" s="3">
        <f t="shared" si="0"/>
        <v>102</v>
      </c>
      <c r="I28" s="5">
        <f t="shared" si="4"/>
        <v>7.8461538461538458</v>
      </c>
      <c r="J28" s="3">
        <f t="shared" si="5"/>
        <v>110</v>
      </c>
      <c r="K28" s="4">
        <f t="shared" si="1"/>
        <v>8.4615384615384617</v>
      </c>
      <c r="L28" s="1">
        <v>1</v>
      </c>
      <c r="M28" s="1">
        <v>8</v>
      </c>
      <c r="N28" s="1">
        <v>6</v>
      </c>
      <c r="O28" s="1">
        <v>0</v>
      </c>
      <c r="P28" s="5">
        <f t="shared" si="2"/>
        <v>16.307692307692307</v>
      </c>
      <c r="Q28" s="4">
        <f t="shared" si="3"/>
        <v>0.61538461538461542</v>
      </c>
    </row>
    <row r="29" spans="1:17">
      <c r="A29" s="3">
        <v>28</v>
      </c>
      <c r="B29" s="1" t="s">
        <v>47</v>
      </c>
      <c r="C29" s="1" t="s">
        <v>32</v>
      </c>
      <c r="D29" s="1">
        <v>5</v>
      </c>
      <c r="E29" s="3">
        <v>60</v>
      </c>
      <c r="F29" s="1">
        <v>1</v>
      </c>
      <c r="G29" s="1">
        <v>6</v>
      </c>
      <c r="H29" s="3">
        <f t="shared" si="0"/>
        <v>20</v>
      </c>
      <c r="I29" s="5">
        <f t="shared" si="4"/>
        <v>4</v>
      </c>
      <c r="J29" s="3">
        <f t="shared" si="5"/>
        <v>40</v>
      </c>
      <c r="K29" s="4">
        <f t="shared" si="1"/>
        <v>8</v>
      </c>
      <c r="L29" s="1">
        <v>7</v>
      </c>
      <c r="M29" s="1">
        <v>36</v>
      </c>
      <c r="N29" s="1">
        <v>0</v>
      </c>
      <c r="O29" s="1">
        <v>0</v>
      </c>
      <c r="P29" s="5">
        <f t="shared" si="2"/>
        <v>12</v>
      </c>
      <c r="Q29" s="4">
        <f t="shared" si="3"/>
        <v>7.2</v>
      </c>
    </row>
    <row r="30" spans="1:17">
      <c r="A30" s="3">
        <v>29</v>
      </c>
      <c r="B30" s="1" t="s">
        <v>47</v>
      </c>
      <c r="C30" s="1" t="s">
        <v>33</v>
      </c>
      <c r="D30" s="1">
        <v>8</v>
      </c>
      <c r="E30" s="1">
        <v>50</v>
      </c>
      <c r="F30" s="1">
        <v>5</v>
      </c>
      <c r="G30" s="1">
        <v>1</v>
      </c>
      <c r="H30" s="3">
        <f t="shared" si="0"/>
        <v>24</v>
      </c>
      <c r="I30" s="5">
        <f t="shared" si="4"/>
        <v>3</v>
      </c>
      <c r="J30" s="3">
        <f t="shared" si="5"/>
        <v>26</v>
      </c>
      <c r="K30" s="4">
        <f t="shared" si="1"/>
        <v>3.25</v>
      </c>
      <c r="L30" s="1">
        <v>6</v>
      </c>
      <c r="M30" s="1">
        <v>41</v>
      </c>
      <c r="N30" s="1">
        <v>2</v>
      </c>
      <c r="O30" s="1">
        <v>0</v>
      </c>
      <c r="P30" s="5">
        <f t="shared" si="2"/>
        <v>6.25</v>
      </c>
      <c r="Q30" s="4">
        <f t="shared" si="3"/>
        <v>5.125</v>
      </c>
    </row>
    <row r="31" spans="1:17">
      <c r="A31" s="3">
        <v>30</v>
      </c>
      <c r="B31" s="1" t="s">
        <v>47</v>
      </c>
      <c r="C31" s="1" t="s">
        <v>34</v>
      </c>
      <c r="D31" s="1">
        <v>6</v>
      </c>
      <c r="E31" s="1">
        <v>0</v>
      </c>
      <c r="F31" s="1">
        <v>0</v>
      </c>
      <c r="G31" s="1">
        <v>0</v>
      </c>
      <c r="H31" s="3">
        <f t="shared" si="0"/>
        <v>0</v>
      </c>
      <c r="I31" s="5">
        <f t="shared" si="4"/>
        <v>0</v>
      </c>
      <c r="J31" s="3">
        <f t="shared" si="5"/>
        <v>0</v>
      </c>
      <c r="K31" s="4">
        <f t="shared" si="1"/>
        <v>0</v>
      </c>
      <c r="L31" s="1">
        <v>4</v>
      </c>
      <c r="M31" s="1">
        <v>44</v>
      </c>
      <c r="N31" s="1">
        <v>3</v>
      </c>
      <c r="O31" s="1">
        <v>0</v>
      </c>
      <c r="P31" s="5">
        <f t="shared" si="2"/>
        <v>0</v>
      </c>
      <c r="Q31" s="4">
        <f t="shared" si="3"/>
        <v>7.333333333333333</v>
      </c>
    </row>
    <row r="32" spans="1:17">
      <c r="A32" s="3">
        <v>31</v>
      </c>
      <c r="B32" s="1" t="s">
        <v>47</v>
      </c>
      <c r="C32" s="1" t="s">
        <v>35</v>
      </c>
      <c r="D32" s="1">
        <v>4</v>
      </c>
      <c r="E32" s="1">
        <v>46</v>
      </c>
      <c r="F32" s="1">
        <v>3</v>
      </c>
      <c r="G32" s="1">
        <v>2</v>
      </c>
      <c r="H32" s="3">
        <f t="shared" si="0"/>
        <v>22</v>
      </c>
      <c r="I32" s="5">
        <f t="shared" si="4"/>
        <v>5.5</v>
      </c>
      <c r="J32" s="3">
        <f t="shared" si="5"/>
        <v>24</v>
      </c>
      <c r="K32" s="4">
        <f t="shared" si="1"/>
        <v>6</v>
      </c>
      <c r="L32" s="1">
        <v>3</v>
      </c>
      <c r="M32" s="1">
        <v>31</v>
      </c>
      <c r="N32" s="1">
        <v>2</v>
      </c>
      <c r="O32" s="1">
        <v>0</v>
      </c>
      <c r="P32" s="5">
        <f t="shared" si="2"/>
        <v>11.5</v>
      </c>
      <c r="Q32" s="4">
        <f t="shared" si="3"/>
        <v>7.75</v>
      </c>
    </row>
    <row r="33" spans="1:17">
      <c r="A33" s="3">
        <v>32</v>
      </c>
      <c r="B33" s="1" t="s">
        <v>47</v>
      </c>
      <c r="C33" s="1" t="s">
        <v>36</v>
      </c>
      <c r="D33" s="1">
        <v>7</v>
      </c>
      <c r="E33" s="1">
        <v>1</v>
      </c>
      <c r="F33" s="1">
        <v>0</v>
      </c>
      <c r="G33" s="1">
        <v>0</v>
      </c>
      <c r="H33" s="3">
        <f t="shared" si="0"/>
        <v>1</v>
      </c>
      <c r="I33" s="5">
        <f t="shared" si="4"/>
        <v>0.14285714285714285</v>
      </c>
      <c r="J33" s="3">
        <f t="shared" si="5"/>
        <v>0</v>
      </c>
      <c r="K33" s="4">
        <f t="shared" si="1"/>
        <v>0</v>
      </c>
      <c r="L33" s="1">
        <v>4</v>
      </c>
      <c r="M33" s="1">
        <v>42</v>
      </c>
      <c r="N33" s="1">
        <v>2</v>
      </c>
      <c r="O33" s="1">
        <v>0</v>
      </c>
      <c r="P33" s="5">
        <f t="shared" si="2"/>
        <v>0.14285714285714285</v>
      </c>
      <c r="Q33" s="4">
        <f t="shared" si="3"/>
        <v>6</v>
      </c>
    </row>
    <row r="34" spans="1:17">
      <c r="A34" s="3">
        <v>33</v>
      </c>
      <c r="B34" s="1" t="s">
        <v>47</v>
      </c>
      <c r="C34" s="1" t="s">
        <v>37</v>
      </c>
      <c r="D34" s="1">
        <v>5</v>
      </c>
      <c r="E34" s="1">
        <v>120</v>
      </c>
      <c r="F34" s="1">
        <v>9</v>
      </c>
      <c r="G34" s="1">
        <v>7</v>
      </c>
      <c r="H34" s="3">
        <f t="shared" ref="H34:H65" si="6">E34-(F34*4) - (G34*6)</f>
        <v>42</v>
      </c>
      <c r="I34" s="5">
        <f t="shared" si="4"/>
        <v>8.4</v>
      </c>
      <c r="J34" s="3">
        <f t="shared" si="5"/>
        <v>78</v>
      </c>
      <c r="K34" s="4">
        <f t="shared" ref="K34:K65" si="7">((F34*4)+(G34*6))/D34</f>
        <v>15.6</v>
      </c>
      <c r="L34" s="1">
        <v>0</v>
      </c>
      <c r="M34" s="1">
        <v>0</v>
      </c>
      <c r="N34" s="1">
        <v>4</v>
      </c>
      <c r="O34" s="1">
        <v>0</v>
      </c>
      <c r="P34" s="5">
        <f t="shared" ref="P34:P65" si="8">E34/D34</f>
        <v>24</v>
      </c>
      <c r="Q34" s="4">
        <f t="shared" ref="Q34:Q65" si="9">M34/D34</f>
        <v>0</v>
      </c>
    </row>
    <row r="35" spans="1:17">
      <c r="A35" s="3">
        <v>34</v>
      </c>
      <c r="B35" s="1" t="s">
        <v>47</v>
      </c>
      <c r="C35" s="1" t="s">
        <v>38</v>
      </c>
      <c r="D35" s="1">
        <v>3</v>
      </c>
      <c r="E35" s="1">
        <v>0</v>
      </c>
      <c r="F35" s="1">
        <v>0</v>
      </c>
      <c r="G35" s="1">
        <v>0</v>
      </c>
      <c r="H35" s="3">
        <f t="shared" si="6"/>
        <v>0</v>
      </c>
      <c r="I35" s="5">
        <f t="shared" si="4"/>
        <v>0</v>
      </c>
      <c r="J35" s="3">
        <f t="shared" si="5"/>
        <v>0</v>
      </c>
      <c r="K35" s="4">
        <f t="shared" si="7"/>
        <v>0</v>
      </c>
      <c r="L35" s="1">
        <v>5</v>
      </c>
      <c r="M35" s="1">
        <v>30</v>
      </c>
      <c r="N35" s="1">
        <v>0</v>
      </c>
      <c r="O35" s="1">
        <v>0</v>
      </c>
      <c r="P35" s="5">
        <f t="shared" si="8"/>
        <v>0</v>
      </c>
      <c r="Q35" s="4">
        <f t="shared" si="9"/>
        <v>10</v>
      </c>
    </row>
    <row r="36" spans="1:17">
      <c r="A36" s="3">
        <v>35</v>
      </c>
      <c r="B36" s="1" t="s">
        <v>47</v>
      </c>
      <c r="C36" s="1" t="s">
        <v>39</v>
      </c>
      <c r="D36" s="1">
        <v>4</v>
      </c>
      <c r="E36" s="1">
        <v>7</v>
      </c>
      <c r="F36" s="1">
        <v>1</v>
      </c>
      <c r="G36" s="1">
        <v>0</v>
      </c>
      <c r="H36" s="3">
        <f t="shared" si="6"/>
        <v>3</v>
      </c>
      <c r="I36" s="5">
        <f t="shared" si="4"/>
        <v>0.75</v>
      </c>
      <c r="J36" s="3">
        <f t="shared" si="5"/>
        <v>4</v>
      </c>
      <c r="K36" s="4">
        <f t="shared" si="7"/>
        <v>1</v>
      </c>
      <c r="L36" s="1">
        <v>3</v>
      </c>
      <c r="M36" s="1">
        <v>28</v>
      </c>
      <c r="N36" s="1">
        <v>2</v>
      </c>
      <c r="O36" s="1">
        <v>0</v>
      </c>
      <c r="P36" s="5">
        <f t="shared" si="8"/>
        <v>1.75</v>
      </c>
      <c r="Q36" s="4">
        <f t="shared" si="9"/>
        <v>7</v>
      </c>
    </row>
    <row r="37" spans="1:17">
      <c r="A37" s="3">
        <v>36</v>
      </c>
      <c r="B37" s="1" t="s">
        <v>47</v>
      </c>
      <c r="C37" s="1" t="s">
        <v>40</v>
      </c>
      <c r="D37" s="1">
        <v>4</v>
      </c>
      <c r="E37" s="1">
        <v>26</v>
      </c>
      <c r="F37" s="1">
        <v>0</v>
      </c>
      <c r="G37" s="1">
        <v>1</v>
      </c>
      <c r="H37" s="3">
        <f t="shared" si="6"/>
        <v>20</v>
      </c>
      <c r="I37" s="5">
        <f t="shared" si="4"/>
        <v>5</v>
      </c>
      <c r="J37" s="3">
        <f t="shared" si="5"/>
        <v>6</v>
      </c>
      <c r="K37" s="4">
        <f t="shared" si="7"/>
        <v>1.5</v>
      </c>
      <c r="L37" s="1">
        <v>4</v>
      </c>
      <c r="M37" s="1">
        <v>22</v>
      </c>
      <c r="N37" s="1">
        <v>0</v>
      </c>
      <c r="O37" s="1">
        <v>0</v>
      </c>
      <c r="P37" s="5">
        <f t="shared" si="8"/>
        <v>6.5</v>
      </c>
      <c r="Q37" s="4">
        <f t="shared" si="9"/>
        <v>5.5</v>
      </c>
    </row>
    <row r="38" spans="1:17">
      <c r="A38" s="3">
        <v>37</v>
      </c>
      <c r="B38" s="1" t="s">
        <v>47</v>
      </c>
      <c r="C38" s="1" t="s">
        <v>41</v>
      </c>
      <c r="D38" s="1">
        <v>5</v>
      </c>
      <c r="E38" s="1">
        <v>63</v>
      </c>
      <c r="F38" s="1">
        <v>7</v>
      </c>
      <c r="G38" s="1">
        <v>4</v>
      </c>
      <c r="H38" s="3">
        <f t="shared" si="6"/>
        <v>11</v>
      </c>
      <c r="I38" s="5">
        <f t="shared" si="4"/>
        <v>2.2000000000000002</v>
      </c>
      <c r="J38" s="3">
        <f t="shared" si="5"/>
        <v>52</v>
      </c>
      <c r="K38" s="4">
        <f t="shared" si="7"/>
        <v>10.4</v>
      </c>
      <c r="L38" s="1">
        <v>0</v>
      </c>
      <c r="M38" s="1">
        <v>0</v>
      </c>
      <c r="N38" s="1">
        <v>2</v>
      </c>
      <c r="O38" s="1">
        <v>0</v>
      </c>
      <c r="P38" s="5">
        <f t="shared" si="8"/>
        <v>12.6</v>
      </c>
      <c r="Q38" s="4">
        <f t="shared" si="9"/>
        <v>0</v>
      </c>
    </row>
    <row r="39" spans="1:17">
      <c r="A39" s="3">
        <v>38</v>
      </c>
      <c r="B39" s="1" t="s">
        <v>47</v>
      </c>
      <c r="C39" s="1" t="s">
        <v>42</v>
      </c>
      <c r="D39" s="1">
        <v>6</v>
      </c>
      <c r="E39" s="1">
        <v>6</v>
      </c>
      <c r="F39" s="1">
        <v>0</v>
      </c>
      <c r="G39" s="1">
        <v>0</v>
      </c>
      <c r="H39" s="3">
        <f t="shared" si="6"/>
        <v>6</v>
      </c>
      <c r="I39" s="5">
        <f t="shared" si="4"/>
        <v>1</v>
      </c>
      <c r="J39" s="3">
        <f t="shared" si="5"/>
        <v>0</v>
      </c>
      <c r="K39" s="4">
        <f t="shared" si="7"/>
        <v>0</v>
      </c>
      <c r="L39" s="1">
        <v>3</v>
      </c>
      <c r="M39" s="1">
        <v>21</v>
      </c>
      <c r="N39" s="1">
        <v>1</v>
      </c>
      <c r="O39" s="1">
        <v>0</v>
      </c>
      <c r="P39" s="5">
        <f t="shared" si="8"/>
        <v>1</v>
      </c>
      <c r="Q39" s="4">
        <f t="shared" si="9"/>
        <v>3.5</v>
      </c>
    </row>
    <row r="40" spans="1:17">
      <c r="A40" s="3">
        <v>39</v>
      </c>
      <c r="B40" s="1" t="s">
        <v>47</v>
      </c>
      <c r="C40" s="1" t="s">
        <v>43</v>
      </c>
      <c r="D40" s="1">
        <v>3</v>
      </c>
      <c r="E40" s="1">
        <v>63</v>
      </c>
      <c r="F40" s="1">
        <v>3</v>
      </c>
      <c r="G40" s="1">
        <v>5</v>
      </c>
      <c r="H40" s="3">
        <f t="shared" si="6"/>
        <v>21</v>
      </c>
      <c r="I40" s="5">
        <f t="shared" si="4"/>
        <v>7</v>
      </c>
      <c r="J40" s="3">
        <f t="shared" si="5"/>
        <v>42</v>
      </c>
      <c r="K40" s="4">
        <f t="shared" si="7"/>
        <v>14</v>
      </c>
      <c r="L40" s="1">
        <v>0</v>
      </c>
      <c r="M40" s="1">
        <v>0</v>
      </c>
      <c r="N40" s="1">
        <v>1</v>
      </c>
      <c r="O40" s="1">
        <v>0</v>
      </c>
      <c r="P40" s="5">
        <f t="shared" si="8"/>
        <v>21</v>
      </c>
      <c r="Q40" s="4">
        <f t="shared" si="9"/>
        <v>0</v>
      </c>
    </row>
    <row r="41" spans="1:17">
      <c r="A41" s="3">
        <v>40</v>
      </c>
      <c r="B41" s="1" t="s">
        <v>47</v>
      </c>
      <c r="C41" s="1" t="s">
        <v>44</v>
      </c>
      <c r="D41" s="1">
        <v>6</v>
      </c>
      <c r="E41" s="1">
        <v>85</v>
      </c>
      <c r="F41" s="1">
        <v>8</v>
      </c>
      <c r="G41" s="1">
        <v>1</v>
      </c>
      <c r="H41" s="3">
        <f t="shared" si="6"/>
        <v>47</v>
      </c>
      <c r="I41" s="5">
        <f t="shared" si="4"/>
        <v>7.833333333333333</v>
      </c>
      <c r="J41" s="3">
        <f t="shared" si="5"/>
        <v>38</v>
      </c>
      <c r="K41" s="4">
        <f t="shared" si="7"/>
        <v>6.333333333333333</v>
      </c>
      <c r="L41" s="1">
        <v>0</v>
      </c>
      <c r="M41" s="1">
        <v>0</v>
      </c>
      <c r="N41" s="1">
        <v>1</v>
      </c>
      <c r="O41" s="1">
        <v>0</v>
      </c>
      <c r="P41" s="5">
        <f t="shared" si="8"/>
        <v>14.166666666666666</v>
      </c>
      <c r="Q41" s="4">
        <f t="shared" si="9"/>
        <v>0</v>
      </c>
    </row>
    <row r="42" spans="1:17">
      <c r="A42" s="3">
        <v>41</v>
      </c>
      <c r="B42" s="1" t="s">
        <v>47</v>
      </c>
      <c r="C42" s="1" t="s">
        <v>45</v>
      </c>
      <c r="D42" s="1">
        <v>1</v>
      </c>
      <c r="E42" s="1">
        <v>0</v>
      </c>
      <c r="F42" s="1">
        <v>0</v>
      </c>
      <c r="G42" s="1">
        <v>0</v>
      </c>
      <c r="H42" s="3">
        <f t="shared" si="6"/>
        <v>0</v>
      </c>
      <c r="I42" s="5">
        <f t="shared" si="4"/>
        <v>0</v>
      </c>
      <c r="J42" s="3">
        <f t="shared" si="5"/>
        <v>0</v>
      </c>
      <c r="K42" s="4">
        <f t="shared" si="7"/>
        <v>0</v>
      </c>
      <c r="L42" s="1">
        <v>0</v>
      </c>
      <c r="M42" s="1">
        <v>7</v>
      </c>
      <c r="N42" s="1">
        <v>0</v>
      </c>
      <c r="O42" s="1">
        <v>0</v>
      </c>
      <c r="P42" s="5">
        <f t="shared" si="8"/>
        <v>0</v>
      </c>
      <c r="Q42" s="4">
        <f t="shared" si="9"/>
        <v>7</v>
      </c>
    </row>
    <row r="43" spans="1:17">
      <c r="A43" s="3">
        <v>42</v>
      </c>
      <c r="B43" s="1" t="s">
        <v>47</v>
      </c>
      <c r="C43" s="1" t="s">
        <v>46</v>
      </c>
      <c r="D43" s="1">
        <v>1</v>
      </c>
      <c r="E43" s="1">
        <v>1</v>
      </c>
      <c r="F43" s="1">
        <v>0</v>
      </c>
      <c r="G43" s="1">
        <v>0</v>
      </c>
      <c r="H43" s="3">
        <f t="shared" si="6"/>
        <v>1</v>
      </c>
      <c r="I43" s="5">
        <f t="shared" si="4"/>
        <v>1</v>
      </c>
      <c r="J43" s="3">
        <f t="shared" si="5"/>
        <v>0</v>
      </c>
      <c r="K43" s="4">
        <f t="shared" si="7"/>
        <v>0</v>
      </c>
      <c r="L43" s="1">
        <v>0</v>
      </c>
      <c r="M43" s="1">
        <v>0</v>
      </c>
      <c r="N43" s="1">
        <v>0</v>
      </c>
      <c r="O43" s="1">
        <v>0</v>
      </c>
      <c r="P43" s="5">
        <f t="shared" si="8"/>
        <v>1</v>
      </c>
      <c r="Q43" s="4">
        <f t="shared" si="9"/>
        <v>0</v>
      </c>
    </row>
    <row r="44" spans="1:17">
      <c r="A44" s="3">
        <v>43</v>
      </c>
      <c r="B44" s="1" t="s">
        <v>64</v>
      </c>
      <c r="C44" s="1" t="s">
        <v>65</v>
      </c>
      <c r="D44" s="1">
        <v>14</v>
      </c>
      <c r="E44" s="1">
        <v>659</v>
      </c>
      <c r="F44" s="1">
        <v>66</v>
      </c>
      <c r="G44" s="1">
        <v>32</v>
      </c>
      <c r="H44" s="3">
        <f t="shared" si="6"/>
        <v>203</v>
      </c>
      <c r="I44" s="5">
        <f t="shared" si="4"/>
        <v>14.5</v>
      </c>
      <c r="J44" s="3">
        <f t="shared" si="5"/>
        <v>456</v>
      </c>
      <c r="K44" s="4">
        <f t="shared" si="7"/>
        <v>32.571428571428569</v>
      </c>
      <c r="L44" s="1">
        <v>0</v>
      </c>
      <c r="M44" s="1">
        <v>0</v>
      </c>
      <c r="N44" s="1">
        <v>10</v>
      </c>
      <c r="O44" s="1">
        <v>1</v>
      </c>
      <c r="P44" s="5">
        <f t="shared" si="8"/>
        <v>47.071428571428569</v>
      </c>
      <c r="Q44" s="4">
        <f t="shared" si="9"/>
        <v>0</v>
      </c>
    </row>
    <row r="45" spans="1:17">
      <c r="A45" s="3">
        <v>44</v>
      </c>
      <c r="B45" s="1" t="s">
        <v>64</v>
      </c>
      <c r="C45" s="1" t="s">
        <v>48</v>
      </c>
      <c r="D45" s="1">
        <v>14</v>
      </c>
      <c r="E45" s="1">
        <v>32</v>
      </c>
      <c r="F45" s="1">
        <v>2</v>
      </c>
      <c r="G45" s="1">
        <v>1</v>
      </c>
      <c r="H45" s="3">
        <f t="shared" si="6"/>
        <v>18</v>
      </c>
      <c r="I45" s="5">
        <f t="shared" si="4"/>
        <v>1.2857142857142858</v>
      </c>
      <c r="J45" s="3">
        <f t="shared" si="5"/>
        <v>14</v>
      </c>
      <c r="K45" s="4">
        <f t="shared" si="7"/>
        <v>1</v>
      </c>
      <c r="L45" s="1">
        <v>24</v>
      </c>
      <c r="M45" s="1">
        <v>116</v>
      </c>
      <c r="N45" s="1">
        <v>5</v>
      </c>
      <c r="O45" s="1">
        <v>0</v>
      </c>
      <c r="P45" s="5">
        <f t="shared" si="8"/>
        <v>2.2857142857142856</v>
      </c>
      <c r="Q45" s="4">
        <f t="shared" si="9"/>
        <v>8.2857142857142865</v>
      </c>
    </row>
    <row r="46" spans="1:17">
      <c r="A46" s="3">
        <v>45</v>
      </c>
      <c r="B46" s="1" t="s">
        <v>64</v>
      </c>
      <c r="C46" s="1" t="s">
        <v>49</v>
      </c>
      <c r="D46" s="1">
        <v>11</v>
      </c>
      <c r="E46" s="1">
        <v>368</v>
      </c>
      <c r="F46" s="1">
        <v>30</v>
      </c>
      <c r="G46" s="1">
        <v>27</v>
      </c>
      <c r="H46" s="3">
        <f t="shared" si="6"/>
        <v>86</v>
      </c>
      <c r="I46" s="5">
        <f t="shared" si="4"/>
        <v>7.8181818181818183</v>
      </c>
      <c r="J46" s="3">
        <f t="shared" si="5"/>
        <v>282</v>
      </c>
      <c r="K46" s="4">
        <f t="shared" si="7"/>
        <v>25.636363636363637</v>
      </c>
      <c r="L46" s="1">
        <v>0</v>
      </c>
      <c r="M46" s="1">
        <v>0</v>
      </c>
      <c r="N46" s="1">
        <v>2</v>
      </c>
      <c r="O46" s="1">
        <v>0</v>
      </c>
      <c r="P46" s="5">
        <f t="shared" si="8"/>
        <v>33.454545454545453</v>
      </c>
      <c r="Q46" s="4">
        <f t="shared" si="9"/>
        <v>0</v>
      </c>
    </row>
    <row r="47" spans="1:17">
      <c r="A47" s="3">
        <v>46</v>
      </c>
      <c r="B47" s="1" t="s">
        <v>64</v>
      </c>
      <c r="C47" s="1" t="s">
        <v>50</v>
      </c>
      <c r="D47" s="1">
        <v>14</v>
      </c>
      <c r="E47" s="1">
        <v>102</v>
      </c>
      <c r="F47" s="1">
        <v>7</v>
      </c>
      <c r="G47" s="1">
        <v>5</v>
      </c>
      <c r="H47" s="3">
        <f t="shared" si="6"/>
        <v>44</v>
      </c>
      <c r="I47" s="5">
        <f t="shared" si="4"/>
        <v>3.1428571428571428</v>
      </c>
      <c r="J47" s="3">
        <f t="shared" si="5"/>
        <v>58</v>
      </c>
      <c r="K47" s="4">
        <f t="shared" si="7"/>
        <v>4.1428571428571432</v>
      </c>
      <c r="L47" s="1">
        <v>10</v>
      </c>
      <c r="M47" s="1">
        <v>77</v>
      </c>
      <c r="N47" s="1">
        <v>5</v>
      </c>
      <c r="O47" s="1">
        <v>0</v>
      </c>
      <c r="P47" s="5">
        <f t="shared" si="8"/>
        <v>7.2857142857142856</v>
      </c>
      <c r="Q47" s="4">
        <f t="shared" si="9"/>
        <v>5.5</v>
      </c>
    </row>
    <row r="48" spans="1:17">
      <c r="A48" s="3">
        <v>47</v>
      </c>
      <c r="B48" s="1" t="s">
        <v>64</v>
      </c>
      <c r="C48" s="1" t="s">
        <v>51</v>
      </c>
      <c r="D48" s="1">
        <v>11</v>
      </c>
      <c r="E48" s="1">
        <v>10</v>
      </c>
      <c r="F48" s="1">
        <v>2</v>
      </c>
      <c r="G48" s="1">
        <v>0</v>
      </c>
      <c r="H48" s="3">
        <f t="shared" si="6"/>
        <v>2</v>
      </c>
      <c r="I48" s="5">
        <f t="shared" si="4"/>
        <v>0.18181818181818182</v>
      </c>
      <c r="J48" s="3">
        <f t="shared" si="5"/>
        <v>8</v>
      </c>
      <c r="K48" s="4">
        <f t="shared" si="7"/>
        <v>0.72727272727272729</v>
      </c>
      <c r="L48" s="1">
        <v>14</v>
      </c>
      <c r="M48" s="1">
        <v>93</v>
      </c>
      <c r="N48" s="1">
        <v>1</v>
      </c>
      <c r="O48" s="1">
        <v>0</v>
      </c>
      <c r="P48" s="5">
        <f t="shared" si="8"/>
        <v>0.90909090909090906</v>
      </c>
      <c r="Q48" s="4">
        <f t="shared" si="9"/>
        <v>8.454545454545455</v>
      </c>
    </row>
    <row r="49" spans="1:17">
      <c r="A49" s="3">
        <v>48</v>
      </c>
      <c r="B49" s="1" t="s">
        <v>64</v>
      </c>
      <c r="C49" s="1" t="s">
        <v>52</v>
      </c>
      <c r="D49" s="1">
        <v>8</v>
      </c>
      <c r="E49" s="1">
        <v>11</v>
      </c>
      <c r="F49" s="1">
        <v>1</v>
      </c>
      <c r="G49" s="1">
        <v>0</v>
      </c>
      <c r="H49" s="3">
        <f t="shared" si="6"/>
        <v>7</v>
      </c>
      <c r="I49" s="5">
        <f t="shared" si="4"/>
        <v>0.875</v>
      </c>
      <c r="J49" s="3">
        <f t="shared" si="5"/>
        <v>4</v>
      </c>
      <c r="K49" s="4">
        <f t="shared" si="7"/>
        <v>0.5</v>
      </c>
      <c r="L49" s="1">
        <v>11</v>
      </c>
      <c r="M49" s="1">
        <v>80</v>
      </c>
      <c r="N49" s="1">
        <v>2</v>
      </c>
      <c r="O49" s="1">
        <v>0</v>
      </c>
      <c r="P49" s="5">
        <f t="shared" si="8"/>
        <v>1.375</v>
      </c>
      <c r="Q49" s="4">
        <f t="shared" si="9"/>
        <v>10</v>
      </c>
    </row>
    <row r="50" spans="1:17">
      <c r="A50" s="3">
        <v>49</v>
      </c>
      <c r="B50" s="1" t="s">
        <v>64</v>
      </c>
      <c r="C50" s="1" t="s">
        <v>53</v>
      </c>
      <c r="D50" s="1">
        <v>13</v>
      </c>
      <c r="E50" s="1">
        <v>301</v>
      </c>
      <c r="F50" s="1">
        <v>23</v>
      </c>
      <c r="G50" s="1">
        <v>13</v>
      </c>
      <c r="H50" s="3">
        <f t="shared" si="6"/>
        <v>131</v>
      </c>
      <c r="I50" s="5">
        <f t="shared" si="4"/>
        <v>10.076923076923077</v>
      </c>
      <c r="J50" s="3">
        <f t="shared" si="5"/>
        <v>170</v>
      </c>
      <c r="K50" s="4">
        <f t="shared" si="7"/>
        <v>13.076923076923077</v>
      </c>
      <c r="L50" s="1">
        <v>0</v>
      </c>
      <c r="M50" s="1">
        <v>0</v>
      </c>
      <c r="N50" s="1">
        <v>9</v>
      </c>
      <c r="O50" s="1">
        <v>0</v>
      </c>
      <c r="P50" s="5">
        <f t="shared" si="8"/>
        <v>23.153846153846153</v>
      </c>
      <c r="Q50" s="4">
        <f t="shared" si="9"/>
        <v>0</v>
      </c>
    </row>
    <row r="51" spans="1:17">
      <c r="A51" s="3">
        <v>50</v>
      </c>
      <c r="B51" s="1" t="s">
        <v>64</v>
      </c>
      <c r="C51" s="1" t="s">
        <v>54</v>
      </c>
      <c r="D51" s="1">
        <v>9</v>
      </c>
      <c r="E51" s="1">
        <v>10</v>
      </c>
      <c r="F51" s="1">
        <v>1</v>
      </c>
      <c r="G51" s="1">
        <v>0</v>
      </c>
      <c r="H51" s="3">
        <f t="shared" si="6"/>
        <v>6</v>
      </c>
      <c r="I51" s="5">
        <f t="shared" si="4"/>
        <v>0.66666666666666663</v>
      </c>
      <c r="J51" s="3">
        <f t="shared" si="5"/>
        <v>4</v>
      </c>
      <c r="K51" s="4">
        <f t="shared" si="7"/>
        <v>0.44444444444444442</v>
      </c>
      <c r="L51" s="1">
        <v>7</v>
      </c>
      <c r="M51" s="1">
        <v>50</v>
      </c>
      <c r="N51" s="1">
        <v>2</v>
      </c>
      <c r="O51" s="1">
        <v>0</v>
      </c>
      <c r="P51" s="5">
        <f t="shared" si="8"/>
        <v>1.1111111111111112</v>
      </c>
      <c r="Q51" s="4">
        <f t="shared" si="9"/>
        <v>5.5555555555555554</v>
      </c>
    </row>
    <row r="52" spans="1:17">
      <c r="A52" s="3">
        <v>51</v>
      </c>
      <c r="B52" s="1" t="s">
        <v>64</v>
      </c>
      <c r="C52" s="1" t="s">
        <v>55</v>
      </c>
      <c r="D52" s="1">
        <v>9</v>
      </c>
      <c r="E52" s="1">
        <v>80</v>
      </c>
      <c r="F52" s="1">
        <v>3</v>
      </c>
      <c r="G52" s="1">
        <v>4</v>
      </c>
      <c r="H52" s="3">
        <f t="shared" si="6"/>
        <v>44</v>
      </c>
      <c r="I52" s="5">
        <f t="shared" si="4"/>
        <v>4.8888888888888893</v>
      </c>
      <c r="J52" s="3">
        <f t="shared" si="5"/>
        <v>36</v>
      </c>
      <c r="K52" s="4">
        <f t="shared" si="7"/>
        <v>4</v>
      </c>
      <c r="L52" s="1">
        <v>3</v>
      </c>
      <c r="M52" s="1">
        <v>41</v>
      </c>
      <c r="N52" s="1">
        <v>2</v>
      </c>
      <c r="O52" s="1">
        <v>0</v>
      </c>
      <c r="P52" s="5">
        <f t="shared" si="8"/>
        <v>8.8888888888888893</v>
      </c>
      <c r="Q52" s="4">
        <f t="shared" si="9"/>
        <v>4.5555555555555554</v>
      </c>
    </row>
    <row r="53" spans="1:17">
      <c r="A53" s="3">
        <v>52</v>
      </c>
      <c r="B53" s="1" t="s">
        <v>64</v>
      </c>
      <c r="C53" s="1" t="s">
        <v>56</v>
      </c>
      <c r="D53" s="1">
        <v>6</v>
      </c>
      <c r="E53" s="1">
        <v>3</v>
      </c>
      <c r="F53" s="1">
        <v>0</v>
      </c>
      <c r="G53" s="1">
        <v>0</v>
      </c>
      <c r="H53" s="3">
        <f t="shared" si="6"/>
        <v>3</v>
      </c>
      <c r="I53" s="5">
        <f t="shared" si="4"/>
        <v>0.5</v>
      </c>
      <c r="J53" s="3">
        <f t="shared" si="5"/>
        <v>0</v>
      </c>
      <c r="K53" s="4">
        <f t="shared" si="7"/>
        <v>0</v>
      </c>
      <c r="L53" s="1">
        <v>4</v>
      </c>
      <c r="M53" s="1">
        <v>47</v>
      </c>
      <c r="N53" s="1">
        <v>2</v>
      </c>
      <c r="O53" s="1">
        <v>0</v>
      </c>
      <c r="P53" s="5">
        <f t="shared" si="8"/>
        <v>0.5</v>
      </c>
      <c r="Q53" s="4">
        <f t="shared" si="9"/>
        <v>7.833333333333333</v>
      </c>
    </row>
    <row r="54" spans="1:17">
      <c r="A54" s="3">
        <v>53</v>
      </c>
      <c r="B54" s="1" t="s">
        <v>64</v>
      </c>
      <c r="C54" s="1" t="s">
        <v>57</v>
      </c>
      <c r="D54" s="1">
        <v>7</v>
      </c>
      <c r="E54" s="1">
        <v>99</v>
      </c>
      <c r="F54" s="1">
        <v>6</v>
      </c>
      <c r="G54" s="1">
        <v>4</v>
      </c>
      <c r="H54" s="3">
        <f t="shared" si="6"/>
        <v>51</v>
      </c>
      <c r="I54" s="5">
        <f t="shared" si="4"/>
        <v>7.2857142857142856</v>
      </c>
      <c r="J54" s="3">
        <f t="shared" si="5"/>
        <v>48</v>
      </c>
      <c r="K54" s="4">
        <f t="shared" si="7"/>
        <v>6.8571428571428568</v>
      </c>
      <c r="L54" s="1">
        <v>3</v>
      </c>
      <c r="M54" s="1">
        <v>15</v>
      </c>
      <c r="N54" s="1">
        <v>2</v>
      </c>
      <c r="O54" s="1">
        <v>0</v>
      </c>
      <c r="P54" s="5">
        <f t="shared" si="8"/>
        <v>14.142857142857142</v>
      </c>
      <c r="Q54" s="4">
        <f t="shared" si="9"/>
        <v>2.1428571428571428</v>
      </c>
    </row>
    <row r="55" spans="1:17">
      <c r="A55" s="3">
        <v>54</v>
      </c>
      <c r="B55" s="1" t="s">
        <v>64</v>
      </c>
      <c r="C55" s="1" t="s">
        <v>58</v>
      </c>
      <c r="D55" s="1">
        <v>10</v>
      </c>
      <c r="E55" s="1">
        <v>134</v>
      </c>
      <c r="F55" s="1">
        <v>6</v>
      </c>
      <c r="G55" s="1">
        <v>8</v>
      </c>
      <c r="H55" s="3">
        <f t="shared" si="6"/>
        <v>62</v>
      </c>
      <c r="I55" s="5">
        <f t="shared" si="4"/>
        <v>6.2</v>
      </c>
      <c r="J55" s="3">
        <f t="shared" si="5"/>
        <v>72</v>
      </c>
      <c r="K55" s="4">
        <f t="shared" si="7"/>
        <v>7.2</v>
      </c>
      <c r="L55" s="1">
        <v>0</v>
      </c>
      <c r="M55" s="1">
        <v>0</v>
      </c>
      <c r="N55" s="1">
        <v>4</v>
      </c>
      <c r="O55" s="1">
        <v>0</v>
      </c>
      <c r="P55" s="5">
        <f t="shared" si="8"/>
        <v>13.4</v>
      </c>
      <c r="Q55" s="4">
        <f t="shared" si="9"/>
        <v>0</v>
      </c>
    </row>
    <row r="56" spans="1:17">
      <c r="A56" s="3">
        <v>55</v>
      </c>
      <c r="B56" s="1" t="s">
        <v>64</v>
      </c>
      <c r="C56" s="1" t="s">
        <v>59</v>
      </c>
      <c r="D56" s="1">
        <v>11</v>
      </c>
      <c r="E56" s="1">
        <v>120</v>
      </c>
      <c r="F56" s="1">
        <v>9</v>
      </c>
      <c r="G56" s="1">
        <v>5</v>
      </c>
      <c r="H56" s="3">
        <f t="shared" si="6"/>
        <v>54</v>
      </c>
      <c r="I56" s="5">
        <f t="shared" si="4"/>
        <v>4.9090909090909092</v>
      </c>
      <c r="J56" s="3">
        <f t="shared" si="5"/>
        <v>66</v>
      </c>
      <c r="K56" s="4">
        <f t="shared" si="7"/>
        <v>6</v>
      </c>
      <c r="L56" s="1">
        <v>0</v>
      </c>
      <c r="M56" s="1">
        <v>0</v>
      </c>
      <c r="N56" s="1">
        <v>2</v>
      </c>
      <c r="O56" s="1">
        <v>0</v>
      </c>
      <c r="P56" s="5">
        <f t="shared" si="8"/>
        <v>10.909090909090908</v>
      </c>
      <c r="Q56" s="4">
        <f t="shared" si="9"/>
        <v>0</v>
      </c>
    </row>
    <row r="57" spans="1:17">
      <c r="A57" s="3">
        <v>56</v>
      </c>
      <c r="B57" s="1" t="s">
        <v>64</v>
      </c>
      <c r="C57" s="1" t="s">
        <v>60</v>
      </c>
      <c r="D57" s="1">
        <v>8</v>
      </c>
      <c r="E57" s="1">
        <v>65</v>
      </c>
      <c r="F57" s="1">
        <v>6</v>
      </c>
      <c r="G57" s="1">
        <v>2</v>
      </c>
      <c r="H57" s="3">
        <f t="shared" si="6"/>
        <v>29</v>
      </c>
      <c r="I57" s="5">
        <f t="shared" si="4"/>
        <v>3.625</v>
      </c>
      <c r="J57" s="3">
        <f t="shared" si="5"/>
        <v>36</v>
      </c>
      <c r="K57" s="4">
        <f t="shared" si="7"/>
        <v>4.5</v>
      </c>
      <c r="L57" s="1">
        <v>0</v>
      </c>
      <c r="M57" s="1">
        <v>0</v>
      </c>
      <c r="N57" s="1">
        <v>1</v>
      </c>
      <c r="O57" s="1">
        <v>0</v>
      </c>
      <c r="P57" s="5">
        <f t="shared" si="8"/>
        <v>8.125</v>
      </c>
      <c r="Q57" s="4">
        <f t="shared" si="9"/>
        <v>0</v>
      </c>
    </row>
    <row r="58" spans="1:17">
      <c r="A58" s="3">
        <v>57</v>
      </c>
      <c r="B58" s="1" t="s">
        <v>64</v>
      </c>
      <c r="C58" s="1" t="s">
        <v>61</v>
      </c>
      <c r="D58" s="1">
        <v>5</v>
      </c>
      <c r="E58" s="1">
        <v>47</v>
      </c>
      <c r="F58" s="1">
        <v>4</v>
      </c>
      <c r="G58" s="1">
        <v>1</v>
      </c>
      <c r="H58" s="3">
        <f t="shared" si="6"/>
        <v>25</v>
      </c>
      <c r="I58" s="5">
        <f t="shared" si="4"/>
        <v>5</v>
      </c>
      <c r="J58" s="3">
        <f t="shared" si="5"/>
        <v>22</v>
      </c>
      <c r="K58" s="4">
        <f t="shared" si="7"/>
        <v>4.4000000000000004</v>
      </c>
      <c r="L58" s="1">
        <v>0</v>
      </c>
      <c r="M58" s="1">
        <v>0</v>
      </c>
      <c r="N58" s="1">
        <v>4</v>
      </c>
      <c r="O58" s="1">
        <v>0</v>
      </c>
      <c r="P58" s="5">
        <f t="shared" si="8"/>
        <v>9.4</v>
      </c>
      <c r="Q58" s="4">
        <f t="shared" si="9"/>
        <v>0</v>
      </c>
    </row>
    <row r="59" spans="1:17">
      <c r="A59" s="3">
        <v>58</v>
      </c>
      <c r="B59" s="1" t="s">
        <v>64</v>
      </c>
      <c r="C59" s="1" t="s">
        <v>62</v>
      </c>
      <c r="D59" s="1">
        <v>3</v>
      </c>
      <c r="E59" s="1">
        <v>74</v>
      </c>
      <c r="F59" s="1">
        <v>3</v>
      </c>
      <c r="G59" s="1">
        <v>2</v>
      </c>
      <c r="H59" s="3">
        <f t="shared" si="6"/>
        <v>50</v>
      </c>
      <c r="I59" s="5">
        <f t="shared" si="4"/>
        <v>16.666666666666668</v>
      </c>
      <c r="J59" s="3">
        <f t="shared" si="5"/>
        <v>24</v>
      </c>
      <c r="K59" s="4">
        <f t="shared" si="7"/>
        <v>8</v>
      </c>
      <c r="L59" s="1">
        <v>0</v>
      </c>
      <c r="M59" s="1">
        <v>0</v>
      </c>
      <c r="N59" s="1">
        <v>0</v>
      </c>
      <c r="O59" s="1">
        <v>0</v>
      </c>
      <c r="P59" s="5">
        <f t="shared" si="8"/>
        <v>24.666666666666668</v>
      </c>
      <c r="Q59" s="4">
        <f t="shared" si="9"/>
        <v>0</v>
      </c>
    </row>
    <row r="60" spans="1:17">
      <c r="A60" s="3">
        <v>59</v>
      </c>
      <c r="B60" s="1" t="s">
        <v>64</v>
      </c>
      <c r="C60" s="1" t="s">
        <v>63</v>
      </c>
      <c r="D60" s="1">
        <v>1</v>
      </c>
      <c r="E60" s="1">
        <v>9</v>
      </c>
      <c r="F60" s="1">
        <v>1</v>
      </c>
      <c r="G60" s="1">
        <v>0</v>
      </c>
      <c r="H60" s="3">
        <f t="shared" si="6"/>
        <v>5</v>
      </c>
      <c r="I60" s="5">
        <f t="shared" si="4"/>
        <v>5</v>
      </c>
      <c r="J60" s="3">
        <f t="shared" si="5"/>
        <v>4</v>
      </c>
      <c r="K60" s="4">
        <f t="shared" si="7"/>
        <v>4</v>
      </c>
      <c r="L60" s="1">
        <v>0</v>
      </c>
      <c r="M60" s="1">
        <v>0</v>
      </c>
      <c r="N60" s="1">
        <v>1</v>
      </c>
      <c r="O60" s="1">
        <v>0</v>
      </c>
      <c r="P60" s="5">
        <f t="shared" si="8"/>
        <v>9</v>
      </c>
      <c r="Q60" s="4">
        <f t="shared" si="9"/>
        <v>0</v>
      </c>
    </row>
    <row r="61" spans="1:17">
      <c r="A61" s="3">
        <v>60</v>
      </c>
      <c r="B61" s="1" t="s">
        <v>88</v>
      </c>
      <c r="C61" s="1" t="s">
        <v>72</v>
      </c>
      <c r="D61" s="1">
        <v>16</v>
      </c>
      <c r="E61" s="1">
        <v>357</v>
      </c>
      <c r="F61" s="1">
        <v>40</v>
      </c>
      <c r="G61" s="1">
        <v>23</v>
      </c>
      <c r="H61" s="3">
        <f t="shared" si="6"/>
        <v>59</v>
      </c>
      <c r="I61" s="5">
        <f t="shared" si="4"/>
        <v>3.6875</v>
      </c>
      <c r="J61" s="3">
        <f t="shared" si="5"/>
        <v>298</v>
      </c>
      <c r="K61" s="4">
        <f t="shared" si="7"/>
        <v>18.625</v>
      </c>
      <c r="L61" s="1">
        <v>17</v>
      </c>
      <c r="M61" s="1">
        <v>137</v>
      </c>
      <c r="N61" s="1">
        <v>1</v>
      </c>
      <c r="O61" s="1">
        <v>0</v>
      </c>
      <c r="P61" s="5">
        <f t="shared" si="8"/>
        <v>22.3125</v>
      </c>
      <c r="Q61" s="4">
        <f t="shared" si="9"/>
        <v>8.5625</v>
      </c>
    </row>
    <row r="62" spans="1:17">
      <c r="A62" s="3">
        <v>61</v>
      </c>
      <c r="B62" s="1" t="s">
        <v>88</v>
      </c>
      <c r="C62" s="1" t="s">
        <v>73</v>
      </c>
      <c r="D62" s="1">
        <v>16</v>
      </c>
      <c r="E62" s="1">
        <v>316</v>
      </c>
      <c r="F62" s="1">
        <v>17</v>
      </c>
      <c r="G62" s="1">
        <v>31</v>
      </c>
      <c r="H62" s="3">
        <f t="shared" si="6"/>
        <v>62</v>
      </c>
      <c r="I62" s="5">
        <f t="shared" si="4"/>
        <v>3.875</v>
      </c>
      <c r="J62" s="3">
        <f t="shared" si="5"/>
        <v>254</v>
      </c>
      <c r="K62" s="4">
        <f t="shared" si="7"/>
        <v>15.875</v>
      </c>
      <c r="L62" s="1">
        <v>13</v>
      </c>
      <c r="M62" s="1">
        <v>76</v>
      </c>
      <c r="N62" s="1">
        <v>8</v>
      </c>
      <c r="O62" s="1">
        <v>0</v>
      </c>
      <c r="P62" s="5">
        <f t="shared" si="8"/>
        <v>19.75</v>
      </c>
      <c r="Q62" s="4">
        <f t="shared" si="9"/>
        <v>4.75</v>
      </c>
    </row>
    <row r="63" spans="1:17">
      <c r="A63" s="3">
        <v>62</v>
      </c>
      <c r="B63" s="1" t="s">
        <v>88</v>
      </c>
      <c r="C63" s="1" t="s">
        <v>74</v>
      </c>
      <c r="D63" s="1">
        <v>16</v>
      </c>
      <c r="E63" s="1">
        <v>498</v>
      </c>
      <c r="F63" s="1">
        <v>49</v>
      </c>
      <c r="G63" s="1">
        <v>16</v>
      </c>
      <c r="H63" s="3">
        <f t="shared" si="6"/>
        <v>206</v>
      </c>
      <c r="I63" s="5">
        <f t="shared" si="4"/>
        <v>12.875</v>
      </c>
      <c r="J63" s="3">
        <f t="shared" si="5"/>
        <v>292</v>
      </c>
      <c r="K63" s="4">
        <f t="shared" si="7"/>
        <v>18.25</v>
      </c>
      <c r="L63" s="1">
        <v>0</v>
      </c>
      <c r="M63" s="1">
        <v>0</v>
      </c>
      <c r="N63" s="1">
        <v>14</v>
      </c>
      <c r="O63" s="1">
        <v>4</v>
      </c>
      <c r="P63" s="5">
        <f t="shared" si="8"/>
        <v>31.125</v>
      </c>
      <c r="Q63" s="4">
        <f t="shared" si="9"/>
        <v>0</v>
      </c>
    </row>
    <row r="64" spans="1:17">
      <c r="A64" s="3">
        <v>63</v>
      </c>
      <c r="B64" s="1" t="s">
        <v>88</v>
      </c>
      <c r="C64" s="1" t="s">
        <v>75</v>
      </c>
      <c r="D64" s="1">
        <v>16</v>
      </c>
      <c r="E64" s="1">
        <v>491</v>
      </c>
      <c r="F64" s="1">
        <v>56</v>
      </c>
      <c r="G64" s="1">
        <v>18</v>
      </c>
      <c r="H64" s="3">
        <f t="shared" si="6"/>
        <v>159</v>
      </c>
      <c r="I64" s="5">
        <f t="shared" si="4"/>
        <v>9.9375</v>
      </c>
      <c r="J64" s="3">
        <f t="shared" si="5"/>
        <v>332</v>
      </c>
      <c r="K64" s="4">
        <f t="shared" si="7"/>
        <v>20.75</v>
      </c>
      <c r="L64" s="1">
        <v>0</v>
      </c>
      <c r="M64" s="1">
        <v>0</v>
      </c>
      <c r="N64" s="1">
        <v>3</v>
      </c>
      <c r="O64" s="1">
        <v>0</v>
      </c>
      <c r="P64" s="5">
        <f t="shared" si="8"/>
        <v>30.6875</v>
      </c>
      <c r="Q64" s="4">
        <f t="shared" si="9"/>
        <v>0</v>
      </c>
    </row>
    <row r="65" spans="1:17">
      <c r="A65" s="3">
        <v>64</v>
      </c>
      <c r="B65" s="1" t="s">
        <v>88</v>
      </c>
      <c r="C65" s="1" t="s">
        <v>76</v>
      </c>
      <c r="D65" s="1">
        <v>15</v>
      </c>
      <c r="E65" s="1">
        <v>27</v>
      </c>
      <c r="F65" s="1">
        <v>1</v>
      </c>
      <c r="G65" s="1">
        <v>1</v>
      </c>
      <c r="H65" s="3">
        <f t="shared" si="6"/>
        <v>17</v>
      </c>
      <c r="I65" s="5">
        <f t="shared" si="4"/>
        <v>1.1333333333333333</v>
      </c>
      <c r="J65" s="3">
        <f t="shared" si="5"/>
        <v>10</v>
      </c>
      <c r="K65" s="4">
        <f t="shared" si="7"/>
        <v>0.66666666666666663</v>
      </c>
      <c r="L65" s="1">
        <v>14</v>
      </c>
      <c r="M65" s="1">
        <v>110</v>
      </c>
      <c r="N65" s="1">
        <v>4</v>
      </c>
      <c r="O65" s="1">
        <v>0</v>
      </c>
      <c r="P65" s="5">
        <f t="shared" si="8"/>
        <v>1.8</v>
      </c>
      <c r="Q65" s="4">
        <f t="shared" si="9"/>
        <v>7.333333333333333</v>
      </c>
    </row>
    <row r="66" spans="1:17">
      <c r="A66" s="3">
        <v>65</v>
      </c>
      <c r="B66" s="1" t="s">
        <v>88</v>
      </c>
      <c r="C66" s="1" t="s">
        <v>77</v>
      </c>
      <c r="D66" s="1">
        <v>16</v>
      </c>
      <c r="E66" s="1">
        <v>12</v>
      </c>
      <c r="F66" s="1">
        <v>1</v>
      </c>
      <c r="G66" s="1">
        <v>0</v>
      </c>
      <c r="H66" s="3">
        <f t="shared" ref="H66:H76" si="10">E66-(F66*4) - (G66*6)</f>
        <v>8</v>
      </c>
      <c r="I66" s="5">
        <f t="shared" si="4"/>
        <v>0.5</v>
      </c>
      <c r="J66" s="3">
        <f t="shared" si="5"/>
        <v>4</v>
      </c>
      <c r="K66" s="4">
        <f t="shared" ref="K66:K97" si="11">((F66*4)+(G66*6))/D66</f>
        <v>0.25</v>
      </c>
      <c r="L66" s="1">
        <v>17</v>
      </c>
      <c r="M66" s="1">
        <v>94</v>
      </c>
      <c r="N66" s="1">
        <v>6</v>
      </c>
      <c r="O66" s="1">
        <v>0</v>
      </c>
      <c r="P66" s="5">
        <f t="shared" ref="P66:P97" si="12">E66/D66</f>
        <v>0.75</v>
      </c>
      <c r="Q66" s="4">
        <f t="shared" ref="Q66:Q97" si="13">M66/D66</f>
        <v>5.875</v>
      </c>
    </row>
    <row r="67" spans="1:17">
      <c r="A67" s="3">
        <v>66</v>
      </c>
      <c r="B67" s="1" t="s">
        <v>88</v>
      </c>
      <c r="C67" s="1" t="s">
        <v>78</v>
      </c>
      <c r="D67" s="1">
        <v>16</v>
      </c>
      <c r="E67" s="1">
        <v>351</v>
      </c>
      <c r="F67" s="1">
        <v>30</v>
      </c>
      <c r="G67" s="1">
        <v>21</v>
      </c>
      <c r="H67" s="3">
        <f t="shared" si="10"/>
        <v>105</v>
      </c>
      <c r="I67" s="5">
        <f t="shared" ref="I67:I130" si="14">H67/D67</f>
        <v>6.5625</v>
      </c>
      <c r="J67" s="3">
        <f t="shared" ref="J67:J130" si="15">E67-H67</f>
        <v>246</v>
      </c>
      <c r="K67" s="4">
        <f t="shared" si="11"/>
        <v>15.375</v>
      </c>
      <c r="L67" s="1">
        <v>0</v>
      </c>
      <c r="M67" s="1">
        <v>0</v>
      </c>
      <c r="N67" s="1">
        <v>5</v>
      </c>
      <c r="O67" s="1">
        <v>0</v>
      </c>
      <c r="P67" s="5">
        <f t="shared" si="12"/>
        <v>21.9375</v>
      </c>
      <c r="Q67" s="4">
        <f t="shared" si="13"/>
        <v>0</v>
      </c>
    </row>
    <row r="68" spans="1:17">
      <c r="A68" s="3">
        <v>67</v>
      </c>
      <c r="B68" s="1" t="s">
        <v>88</v>
      </c>
      <c r="C68" s="1" t="s">
        <v>79</v>
      </c>
      <c r="D68" s="1">
        <v>15</v>
      </c>
      <c r="E68" s="1">
        <v>304</v>
      </c>
      <c r="F68" s="1">
        <v>26</v>
      </c>
      <c r="G68" s="1">
        <v>14</v>
      </c>
      <c r="H68" s="3">
        <f t="shared" si="10"/>
        <v>116</v>
      </c>
      <c r="I68" s="5">
        <f t="shared" si="14"/>
        <v>7.7333333333333334</v>
      </c>
      <c r="J68" s="3">
        <f t="shared" si="15"/>
        <v>188</v>
      </c>
      <c r="K68" s="4">
        <f t="shared" si="11"/>
        <v>12.533333333333333</v>
      </c>
      <c r="L68" s="1">
        <v>4</v>
      </c>
      <c r="M68" s="1">
        <v>17</v>
      </c>
      <c r="N68" s="1">
        <v>2</v>
      </c>
      <c r="O68" s="1">
        <v>0</v>
      </c>
      <c r="P68" s="5">
        <f t="shared" si="12"/>
        <v>20.266666666666666</v>
      </c>
      <c r="Q68" s="4">
        <f t="shared" si="13"/>
        <v>1.1333333333333333</v>
      </c>
    </row>
    <row r="69" spans="1:17">
      <c r="A69" s="3">
        <v>68</v>
      </c>
      <c r="B69" s="1" t="s">
        <v>88</v>
      </c>
      <c r="C69" s="1" t="s">
        <v>80</v>
      </c>
      <c r="D69" s="1">
        <v>7</v>
      </c>
      <c r="E69" s="1">
        <v>1</v>
      </c>
      <c r="F69" s="1">
        <v>0</v>
      </c>
      <c r="G69" s="1">
        <v>0</v>
      </c>
      <c r="H69" s="3">
        <f t="shared" si="10"/>
        <v>1</v>
      </c>
      <c r="I69" s="5">
        <f t="shared" si="14"/>
        <v>0.14285714285714285</v>
      </c>
      <c r="J69" s="3">
        <f t="shared" si="15"/>
        <v>0</v>
      </c>
      <c r="K69" s="4">
        <f t="shared" si="11"/>
        <v>0</v>
      </c>
      <c r="L69" s="1">
        <v>10</v>
      </c>
      <c r="M69" s="1">
        <v>60</v>
      </c>
      <c r="N69" s="1">
        <v>1</v>
      </c>
      <c r="O69" s="1">
        <v>0</v>
      </c>
      <c r="P69" s="5">
        <f t="shared" si="12"/>
        <v>0.14285714285714285</v>
      </c>
      <c r="Q69" s="4">
        <f t="shared" si="13"/>
        <v>8.5714285714285712</v>
      </c>
    </row>
    <row r="70" spans="1:17">
      <c r="A70" s="3">
        <v>69</v>
      </c>
      <c r="B70" s="1" t="s">
        <v>88</v>
      </c>
      <c r="C70" s="1" t="s">
        <v>81</v>
      </c>
      <c r="D70" s="1">
        <v>9</v>
      </c>
      <c r="E70" s="1">
        <v>13</v>
      </c>
      <c r="F70" s="1">
        <v>1</v>
      </c>
      <c r="G70" s="1">
        <v>0</v>
      </c>
      <c r="H70" s="3">
        <f t="shared" si="10"/>
        <v>9</v>
      </c>
      <c r="I70" s="5">
        <f t="shared" si="14"/>
        <v>1</v>
      </c>
      <c r="J70" s="3">
        <f t="shared" si="15"/>
        <v>4</v>
      </c>
      <c r="K70" s="4">
        <f t="shared" si="11"/>
        <v>0.44444444444444442</v>
      </c>
      <c r="L70" s="1">
        <v>5</v>
      </c>
      <c r="M70" s="1">
        <v>64</v>
      </c>
      <c r="N70" s="1">
        <v>3</v>
      </c>
      <c r="O70" s="1">
        <v>0</v>
      </c>
      <c r="P70" s="5">
        <f t="shared" si="12"/>
        <v>1.4444444444444444</v>
      </c>
      <c r="Q70" s="4">
        <f t="shared" si="13"/>
        <v>7.1111111111111107</v>
      </c>
    </row>
    <row r="71" spans="1:17">
      <c r="A71" s="3">
        <v>70</v>
      </c>
      <c r="B71" s="1" t="s">
        <v>88</v>
      </c>
      <c r="C71" s="1" t="s">
        <v>82</v>
      </c>
      <c r="D71" s="1">
        <v>13</v>
      </c>
      <c r="E71" s="1">
        <v>203</v>
      </c>
      <c r="F71" s="1">
        <v>22</v>
      </c>
      <c r="G71" s="1">
        <v>5</v>
      </c>
      <c r="H71" s="3">
        <f t="shared" si="10"/>
        <v>85</v>
      </c>
      <c r="I71" s="5">
        <f t="shared" si="14"/>
        <v>6.5384615384615383</v>
      </c>
      <c r="J71" s="3">
        <f t="shared" si="15"/>
        <v>118</v>
      </c>
      <c r="K71" s="4">
        <f t="shared" si="11"/>
        <v>9.0769230769230766</v>
      </c>
      <c r="L71" s="1">
        <v>0</v>
      </c>
      <c r="M71" s="1">
        <v>0</v>
      </c>
      <c r="N71" s="1">
        <v>3</v>
      </c>
      <c r="O71" s="1">
        <v>0</v>
      </c>
      <c r="P71" s="5">
        <f t="shared" si="12"/>
        <v>15.615384615384615</v>
      </c>
      <c r="Q71" s="4">
        <f t="shared" si="13"/>
        <v>0</v>
      </c>
    </row>
    <row r="72" spans="1:17">
      <c r="A72" s="3">
        <v>71</v>
      </c>
      <c r="B72" s="1" t="s">
        <v>88</v>
      </c>
      <c r="C72" s="1" t="s">
        <v>83</v>
      </c>
      <c r="D72" s="1">
        <v>6</v>
      </c>
      <c r="E72" s="1">
        <v>16</v>
      </c>
      <c r="F72" s="1">
        <v>2</v>
      </c>
      <c r="G72" s="1">
        <v>0</v>
      </c>
      <c r="H72" s="3">
        <f t="shared" si="10"/>
        <v>8</v>
      </c>
      <c r="I72" s="5">
        <f t="shared" si="14"/>
        <v>1.3333333333333333</v>
      </c>
      <c r="J72" s="3">
        <f t="shared" si="15"/>
        <v>8</v>
      </c>
      <c r="K72" s="4">
        <f t="shared" si="11"/>
        <v>1.3333333333333333</v>
      </c>
      <c r="L72" s="1">
        <v>2</v>
      </c>
      <c r="M72" s="1">
        <v>46</v>
      </c>
      <c r="N72" s="1">
        <v>2</v>
      </c>
      <c r="O72" s="1">
        <v>0</v>
      </c>
      <c r="P72" s="5">
        <f t="shared" si="12"/>
        <v>2.6666666666666665</v>
      </c>
      <c r="Q72" s="4">
        <f t="shared" si="13"/>
        <v>7.666666666666667</v>
      </c>
    </row>
    <row r="73" spans="1:17">
      <c r="A73" s="3">
        <v>72</v>
      </c>
      <c r="B73" s="1" t="s">
        <v>88</v>
      </c>
      <c r="C73" s="1" t="s">
        <v>84</v>
      </c>
      <c r="D73" s="1">
        <v>5</v>
      </c>
      <c r="E73" s="1">
        <v>23</v>
      </c>
      <c r="F73" s="1">
        <v>3</v>
      </c>
      <c r="G73" s="1">
        <v>0</v>
      </c>
      <c r="H73" s="3">
        <f t="shared" si="10"/>
        <v>11</v>
      </c>
      <c r="I73" s="5">
        <f t="shared" si="14"/>
        <v>2.2000000000000002</v>
      </c>
      <c r="J73" s="3">
        <f t="shared" si="15"/>
        <v>12</v>
      </c>
      <c r="K73" s="4">
        <f t="shared" si="11"/>
        <v>2.4</v>
      </c>
      <c r="L73" s="1">
        <v>6</v>
      </c>
      <c r="M73" s="1">
        <v>15</v>
      </c>
      <c r="N73" s="1">
        <v>1</v>
      </c>
      <c r="O73" s="1">
        <v>0</v>
      </c>
      <c r="P73" s="5">
        <f t="shared" si="12"/>
        <v>4.5999999999999996</v>
      </c>
      <c r="Q73" s="4">
        <f t="shared" si="13"/>
        <v>3</v>
      </c>
    </row>
    <row r="74" spans="1:17">
      <c r="A74" s="3">
        <v>73</v>
      </c>
      <c r="B74" s="1" t="s">
        <v>88</v>
      </c>
      <c r="C74" s="1" t="s">
        <v>85</v>
      </c>
      <c r="D74" s="1">
        <v>4</v>
      </c>
      <c r="E74" s="1">
        <v>8</v>
      </c>
      <c r="F74" s="1">
        <v>0</v>
      </c>
      <c r="G74" s="1">
        <v>1</v>
      </c>
      <c r="H74" s="3">
        <f t="shared" si="10"/>
        <v>2</v>
      </c>
      <c r="I74" s="5">
        <f t="shared" si="14"/>
        <v>0.5</v>
      </c>
      <c r="J74" s="3">
        <f t="shared" si="15"/>
        <v>6</v>
      </c>
      <c r="K74" s="4">
        <f t="shared" si="11"/>
        <v>1.5</v>
      </c>
      <c r="L74" s="1">
        <v>2</v>
      </c>
      <c r="M74" s="1">
        <v>7</v>
      </c>
      <c r="N74" s="1">
        <v>4</v>
      </c>
      <c r="O74" s="1">
        <v>0</v>
      </c>
      <c r="P74" s="5">
        <f t="shared" si="12"/>
        <v>2</v>
      </c>
      <c r="Q74" s="4">
        <f t="shared" si="13"/>
        <v>1.75</v>
      </c>
    </row>
    <row r="75" spans="1:17">
      <c r="A75" s="3">
        <v>74</v>
      </c>
      <c r="B75" s="1" t="s">
        <v>88</v>
      </c>
      <c r="C75" s="1" t="s">
        <v>86</v>
      </c>
      <c r="D75" s="1">
        <v>2</v>
      </c>
      <c r="E75" s="1">
        <v>6</v>
      </c>
      <c r="F75" s="1">
        <v>1</v>
      </c>
      <c r="G75" s="1">
        <v>0</v>
      </c>
      <c r="H75" s="3">
        <f t="shared" si="10"/>
        <v>2</v>
      </c>
      <c r="I75" s="5">
        <f t="shared" si="14"/>
        <v>1</v>
      </c>
      <c r="J75" s="3">
        <f t="shared" si="15"/>
        <v>4</v>
      </c>
      <c r="K75" s="4">
        <f t="shared" si="11"/>
        <v>2</v>
      </c>
      <c r="L75" s="1">
        <v>2</v>
      </c>
      <c r="M75" s="1">
        <v>8</v>
      </c>
      <c r="N75" s="1">
        <v>2</v>
      </c>
      <c r="O75" s="1">
        <v>0</v>
      </c>
      <c r="P75" s="5">
        <f t="shared" si="12"/>
        <v>3</v>
      </c>
      <c r="Q75" s="4">
        <f t="shared" si="13"/>
        <v>4</v>
      </c>
    </row>
    <row r="76" spans="1:17">
      <c r="A76" s="3">
        <v>75</v>
      </c>
      <c r="B76" s="1" t="s">
        <v>88</v>
      </c>
      <c r="C76" s="1" t="s">
        <v>87</v>
      </c>
      <c r="D76" s="1">
        <v>4</v>
      </c>
      <c r="E76" s="1">
        <v>29</v>
      </c>
      <c r="F76" s="1">
        <v>4</v>
      </c>
      <c r="G76" s="1">
        <v>0</v>
      </c>
      <c r="H76" s="3">
        <f t="shared" si="10"/>
        <v>13</v>
      </c>
      <c r="I76" s="5">
        <f t="shared" si="14"/>
        <v>3.25</v>
      </c>
      <c r="J76" s="3">
        <f t="shared" si="15"/>
        <v>16</v>
      </c>
      <c r="K76" s="4">
        <f t="shared" si="11"/>
        <v>4</v>
      </c>
      <c r="L76" s="1">
        <v>0</v>
      </c>
      <c r="M76" s="1">
        <v>0</v>
      </c>
      <c r="N76" s="1">
        <v>4</v>
      </c>
      <c r="O76" s="1">
        <v>0</v>
      </c>
      <c r="P76" s="5">
        <f t="shared" si="12"/>
        <v>7.25</v>
      </c>
      <c r="Q76" s="4">
        <f t="shared" si="13"/>
        <v>0</v>
      </c>
    </row>
    <row r="77" spans="1:17">
      <c r="A77" s="3">
        <v>76</v>
      </c>
      <c r="B77" s="1" t="s">
        <v>104</v>
      </c>
      <c r="C77" s="1" t="s">
        <v>89</v>
      </c>
      <c r="D77" s="1">
        <v>13</v>
      </c>
      <c r="E77" s="1">
        <v>260</v>
      </c>
      <c r="F77" s="1">
        <v>20</v>
      </c>
      <c r="G77" s="1">
        <v>11</v>
      </c>
      <c r="H77" s="3">
        <f t="shared" ref="H77:H140" si="16">E77-(F77*4) - (G77*6)</f>
        <v>114</v>
      </c>
      <c r="I77" s="5">
        <f t="shared" si="14"/>
        <v>8.7692307692307701</v>
      </c>
      <c r="J77" s="3">
        <f t="shared" si="15"/>
        <v>146</v>
      </c>
      <c r="K77" s="4">
        <f t="shared" si="11"/>
        <v>11.23076923076923</v>
      </c>
      <c r="L77" s="1">
        <v>18</v>
      </c>
      <c r="M77" s="1">
        <v>98</v>
      </c>
      <c r="N77" s="1">
        <v>8</v>
      </c>
      <c r="O77" s="1">
        <v>0</v>
      </c>
      <c r="P77" s="5">
        <f t="shared" si="12"/>
        <v>20</v>
      </c>
      <c r="Q77" s="4">
        <f t="shared" si="13"/>
        <v>7.5384615384615383</v>
      </c>
    </row>
    <row r="78" spans="1:17">
      <c r="A78" s="3">
        <v>77</v>
      </c>
      <c r="B78" s="1" t="s">
        <v>104</v>
      </c>
      <c r="C78" s="1" t="s">
        <v>90</v>
      </c>
      <c r="D78" s="1">
        <v>14</v>
      </c>
      <c r="E78" s="1">
        <v>228</v>
      </c>
      <c r="F78" s="1">
        <v>22</v>
      </c>
      <c r="G78" s="1">
        <v>10</v>
      </c>
      <c r="H78" s="3">
        <f t="shared" si="16"/>
        <v>80</v>
      </c>
      <c r="I78" s="5">
        <f t="shared" si="14"/>
        <v>5.7142857142857144</v>
      </c>
      <c r="J78" s="3">
        <f t="shared" si="15"/>
        <v>148</v>
      </c>
      <c r="K78" s="4">
        <f t="shared" si="11"/>
        <v>10.571428571428571</v>
      </c>
      <c r="L78" s="1">
        <v>12</v>
      </c>
      <c r="M78" s="1">
        <v>85</v>
      </c>
      <c r="N78" s="1">
        <v>9</v>
      </c>
      <c r="O78" s="1">
        <v>0</v>
      </c>
      <c r="P78" s="5">
        <f t="shared" si="12"/>
        <v>16.285714285714285</v>
      </c>
      <c r="Q78" s="4">
        <f t="shared" si="13"/>
        <v>6.0714285714285712</v>
      </c>
    </row>
    <row r="79" spans="1:17">
      <c r="A79" s="3">
        <v>78</v>
      </c>
      <c r="B79" s="1" t="s">
        <v>104</v>
      </c>
      <c r="C79" s="1" t="s">
        <v>91</v>
      </c>
      <c r="D79" s="1">
        <v>14</v>
      </c>
      <c r="E79" s="1">
        <v>512</v>
      </c>
      <c r="F79" s="1">
        <v>61</v>
      </c>
      <c r="G79" s="1">
        <v>16</v>
      </c>
      <c r="H79" s="3">
        <f t="shared" si="16"/>
        <v>172</v>
      </c>
      <c r="I79" s="5">
        <f t="shared" si="14"/>
        <v>12.285714285714286</v>
      </c>
      <c r="J79" s="3">
        <f t="shared" si="15"/>
        <v>340</v>
      </c>
      <c r="K79" s="4">
        <f t="shared" si="11"/>
        <v>24.285714285714285</v>
      </c>
      <c r="L79" s="1">
        <v>0</v>
      </c>
      <c r="M79" s="1">
        <v>0</v>
      </c>
      <c r="N79" s="1">
        <v>8</v>
      </c>
      <c r="O79" s="1">
        <v>0</v>
      </c>
      <c r="P79" s="5">
        <f t="shared" si="12"/>
        <v>36.571428571428569</v>
      </c>
      <c r="Q79" s="4">
        <f t="shared" si="13"/>
        <v>0</v>
      </c>
    </row>
    <row r="80" spans="1:17">
      <c r="A80" s="3">
        <v>79</v>
      </c>
      <c r="B80" s="1" t="s">
        <v>104</v>
      </c>
      <c r="C80" s="1" t="s">
        <v>92</v>
      </c>
      <c r="D80" s="1">
        <v>14</v>
      </c>
      <c r="E80" s="1">
        <v>10</v>
      </c>
      <c r="F80" s="1">
        <v>1</v>
      </c>
      <c r="G80" s="1">
        <v>0</v>
      </c>
      <c r="H80" s="3">
        <f t="shared" si="16"/>
        <v>6</v>
      </c>
      <c r="I80" s="5">
        <f t="shared" si="14"/>
        <v>0.42857142857142855</v>
      </c>
      <c r="J80" s="3">
        <f t="shared" si="15"/>
        <v>4</v>
      </c>
      <c r="K80" s="4">
        <f t="shared" si="11"/>
        <v>0.2857142857142857</v>
      </c>
      <c r="L80" s="1">
        <v>17</v>
      </c>
      <c r="M80" s="1">
        <v>133</v>
      </c>
      <c r="N80" s="1">
        <v>4</v>
      </c>
      <c r="O80" s="1">
        <v>0</v>
      </c>
      <c r="P80" s="5">
        <f t="shared" si="12"/>
        <v>0.7142857142857143</v>
      </c>
      <c r="Q80" s="4">
        <f t="shared" si="13"/>
        <v>9.5</v>
      </c>
    </row>
    <row r="81" spans="1:17">
      <c r="A81" s="3">
        <v>80</v>
      </c>
      <c r="B81" s="1" t="s">
        <v>104</v>
      </c>
      <c r="C81" s="1" t="s">
        <v>93</v>
      </c>
      <c r="D81" s="1">
        <v>13</v>
      </c>
      <c r="E81" s="1">
        <v>382</v>
      </c>
      <c r="F81" s="1">
        <v>32</v>
      </c>
      <c r="G81" s="1">
        <v>24</v>
      </c>
      <c r="H81" s="3">
        <f t="shared" si="16"/>
        <v>110</v>
      </c>
      <c r="I81" s="5">
        <f t="shared" si="14"/>
        <v>8.4615384615384617</v>
      </c>
      <c r="J81" s="3">
        <f t="shared" si="15"/>
        <v>272</v>
      </c>
      <c r="K81" s="4">
        <f t="shared" si="11"/>
        <v>20.923076923076923</v>
      </c>
      <c r="L81" s="1">
        <v>0</v>
      </c>
      <c r="M81" s="1">
        <v>0</v>
      </c>
      <c r="N81" s="1">
        <v>3</v>
      </c>
      <c r="O81" s="1">
        <v>0</v>
      </c>
      <c r="P81" s="5">
        <f t="shared" si="12"/>
        <v>29.384615384615383</v>
      </c>
      <c r="Q81" s="4">
        <f t="shared" si="13"/>
        <v>0</v>
      </c>
    </row>
    <row r="82" spans="1:17">
      <c r="A82" s="3">
        <v>81</v>
      </c>
      <c r="B82" s="1" t="s">
        <v>104</v>
      </c>
      <c r="C82" s="1" t="s">
        <v>94</v>
      </c>
      <c r="D82" s="1">
        <v>11</v>
      </c>
      <c r="E82" s="1">
        <v>11</v>
      </c>
      <c r="F82" s="1">
        <v>1</v>
      </c>
      <c r="G82" s="1">
        <v>1</v>
      </c>
      <c r="H82" s="3">
        <f t="shared" si="16"/>
        <v>1</v>
      </c>
      <c r="I82" s="5">
        <f t="shared" si="14"/>
        <v>9.0909090909090912E-2</v>
      </c>
      <c r="J82" s="3">
        <f t="shared" si="15"/>
        <v>10</v>
      </c>
      <c r="K82" s="4">
        <f t="shared" si="11"/>
        <v>0.90909090909090906</v>
      </c>
      <c r="L82" s="1">
        <v>14</v>
      </c>
      <c r="M82" s="1">
        <v>103</v>
      </c>
      <c r="N82" s="1">
        <v>0</v>
      </c>
      <c r="O82" s="1">
        <v>0</v>
      </c>
      <c r="P82" s="5">
        <f t="shared" si="12"/>
        <v>1</v>
      </c>
      <c r="Q82" s="4">
        <f t="shared" si="13"/>
        <v>9.3636363636363633</v>
      </c>
    </row>
    <row r="83" spans="1:17">
      <c r="A83" s="3">
        <v>82</v>
      </c>
      <c r="B83" s="1" t="s">
        <v>104</v>
      </c>
      <c r="C83" s="1" t="s">
        <v>95</v>
      </c>
      <c r="D83" s="1">
        <v>14</v>
      </c>
      <c r="E83" s="1">
        <v>21</v>
      </c>
      <c r="F83" s="1">
        <v>2</v>
      </c>
      <c r="G83" s="1">
        <v>0</v>
      </c>
      <c r="H83" s="3">
        <f t="shared" si="16"/>
        <v>13</v>
      </c>
      <c r="I83" s="5">
        <f t="shared" si="14"/>
        <v>0.9285714285714286</v>
      </c>
      <c r="J83" s="3">
        <f t="shared" si="15"/>
        <v>8</v>
      </c>
      <c r="K83" s="4">
        <f t="shared" si="11"/>
        <v>0.5714285714285714</v>
      </c>
      <c r="L83" s="1">
        <v>15</v>
      </c>
      <c r="M83" s="1">
        <v>87</v>
      </c>
      <c r="N83" s="1">
        <v>3</v>
      </c>
      <c r="O83" s="1">
        <v>0</v>
      </c>
      <c r="P83" s="5">
        <f t="shared" si="12"/>
        <v>1.5</v>
      </c>
      <c r="Q83" s="4">
        <f t="shared" si="13"/>
        <v>6.2142857142857144</v>
      </c>
    </row>
    <row r="84" spans="1:17">
      <c r="A84" s="3">
        <v>83</v>
      </c>
      <c r="B84" s="1" t="s">
        <v>104</v>
      </c>
      <c r="C84" s="1" t="s">
        <v>96</v>
      </c>
      <c r="D84" s="1">
        <v>14</v>
      </c>
      <c r="E84" s="1">
        <v>275</v>
      </c>
      <c r="F84" s="1">
        <v>22</v>
      </c>
      <c r="G84" s="1">
        <v>17</v>
      </c>
      <c r="H84" s="3">
        <f t="shared" si="16"/>
        <v>85</v>
      </c>
      <c r="I84" s="5">
        <f t="shared" si="14"/>
        <v>6.0714285714285712</v>
      </c>
      <c r="J84" s="3">
        <f t="shared" si="15"/>
        <v>190</v>
      </c>
      <c r="K84" s="4">
        <f t="shared" si="11"/>
        <v>13.571428571428571</v>
      </c>
      <c r="L84" s="1">
        <v>0</v>
      </c>
      <c r="M84" s="1">
        <v>0</v>
      </c>
      <c r="N84" s="1">
        <v>9</v>
      </c>
      <c r="O84" s="1">
        <v>2</v>
      </c>
      <c r="P84" s="5">
        <f t="shared" si="12"/>
        <v>19.642857142857142</v>
      </c>
      <c r="Q84" s="4">
        <f t="shared" si="13"/>
        <v>0</v>
      </c>
    </row>
    <row r="85" spans="1:17">
      <c r="A85" s="3">
        <v>84</v>
      </c>
      <c r="B85" s="1" t="s">
        <v>104</v>
      </c>
      <c r="C85" s="1" t="s">
        <v>97</v>
      </c>
      <c r="D85" s="1">
        <v>14</v>
      </c>
      <c r="E85" s="1">
        <v>286</v>
      </c>
      <c r="F85" s="1">
        <v>25</v>
      </c>
      <c r="G85" s="1">
        <v>12</v>
      </c>
      <c r="H85" s="3">
        <f t="shared" si="16"/>
        <v>114</v>
      </c>
      <c r="I85" s="5">
        <f t="shared" si="14"/>
        <v>8.1428571428571423</v>
      </c>
      <c r="J85" s="3">
        <f t="shared" si="15"/>
        <v>172</v>
      </c>
      <c r="K85" s="4">
        <f t="shared" si="11"/>
        <v>12.285714285714286</v>
      </c>
      <c r="L85" s="1">
        <v>0</v>
      </c>
      <c r="M85" s="1">
        <v>0</v>
      </c>
      <c r="N85" s="1">
        <v>8</v>
      </c>
      <c r="O85" s="1">
        <v>0</v>
      </c>
      <c r="P85" s="5">
        <f t="shared" si="12"/>
        <v>20.428571428571427</v>
      </c>
      <c r="Q85" s="4">
        <f t="shared" si="13"/>
        <v>0</v>
      </c>
    </row>
    <row r="86" spans="1:17">
      <c r="A86" s="3">
        <v>85</v>
      </c>
      <c r="B86" s="1" t="s">
        <v>104</v>
      </c>
      <c r="C86" s="1" t="s">
        <v>98</v>
      </c>
      <c r="D86" s="1">
        <v>9</v>
      </c>
      <c r="E86" s="1">
        <v>96</v>
      </c>
      <c r="F86" s="1">
        <v>5</v>
      </c>
      <c r="G86" s="1">
        <v>8</v>
      </c>
      <c r="H86" s="3">
        <f t="shared" si="16"/>
        <v>28</v>
      </c>
      <c r="I86" s="5">
        <f t="shared" si="14"/>
        <v>3.1111111111111112</v>
      </c>
      <c r="J86" s="3">
        <f t="shared" si="15"/>
        <v>68</v>
      </c>
      <c r="K86" s="4">
        <f t="shared" si="11"/>
        <v>7.5555555555555554</v>
      </c>
      <c r="L86" s="1">
        <v>2</v>
      </c>
      <c r="M86" s="1">
        <v>24</v>
      </c>
      <c r="N86" s="1">
        <v>7</v>
      </c>
      <c r="O86" s="1">
        <v>0</v>
      </c>
      <c r="P86" s="5">
        <f t="shared" si="12"/>
        <v>10.666666666666666</v>
      </c>
      <c r="Q86" s="4">
        <f t="shared" si="13"/>
        <v>2.6666666666666665</v>
      </c>
    </row>
    <row r="87" spans="1:17">
      <c r="A87" s="3">
        <v>86</v>
      </c>
      <c r="B87" s="1" t="s">
        <v>104</v>
      </c>
      <c r="C87" s="1" t="s">
        <v>99</v>
      </c>
      <c r="D87" s="1">
        <v>7</v>
      </c>
      <c r="E87" s="1">
        <v>1</v>
      </c>
      <c r="F87" s="1">
        <v>0</v>
      </c>
      <c r="G87" s="1">
        <v>0</v>
      </c>
      <c r="H87" s="3">
        <f t="shared" si="16"/>
        <v>1</v>
      </c>
      <c r="I87" s="5">
        <f t="shared" si="14"/>
        <v>0.14285714285714285</v>
      </c>
      <c r="J87" s="3">
        <f t="shared" si="15"/>
        <v>0</v>
      </c>
      <c r="K87" s="4">
        <f t="shared" si="11"/>
        <v>0</v>
      </c>
      <c r="L87" s="1">
        <v>7</v>
      </c>
      <c r="M87" s="1">
        <v>59</v>
      </c>
      <c r="N87" s="1">
        <v>2</v>
      </c>
      <c r="O87" s="1">
        <v>0</v>
      </c>
      <c r="P87" s="5">
        <f t="shared" si="12"/>
        <v>0.14285714285714285</v>
      </c>
      <c r="Q87" s="4">
        <f t="shared" si="13"/>
        <v>8.4285714285714288</v>
      </c>
    </row>
    <row r="88" spans="1:17">
      <c r="A88" s="3">
        <v>87</v>
      </c>
      <c r="B88" s="1" t="s">
        <v>104</v>
      </c>
      <c r="C88" s="1" t="s">
        <v>100</v>
      </c>
      <c r="D88" s="1">
        <v>9</v>
      </c>
      <c r="E88" s="1">
        <v>133</v>
      </c>
      <c r="F88" s="1">
        <v>10</v>
      </c>
      <c r="G88" s="1">
        <v>7</v>
      </c>
      <c r="H88" s="3">
        <f t="shared" si="16"/>
        <v>51</v>
      </c>
      <c r="I88" s="5">
        <f t="shared" si="14"/>
        <v>5.666666666666667</v>
      </c>
      <c r="J88" s="3">
        <f t="shared" si="15"/>
        <v>82</v>
      </c>
      <c r="K88" s="4">
        <f t="shared" si="11"/>
        <v>9.1111111111111107</v>
      </c>
      <c r="L88" s="1">
        <v>0</v>
      </c>
      <c r="M88" s="1">
        <v>0</v>
      </c>
      <c r="N88" s="1">
        <v>4</v>
      </c>
      <c r="O88" s="1">
        <v>0</v>
      </c>
      <c r="P88" s="5">
        <f t="shared" si="12"/>
        <v>14.777777777777779</v>
      </c>
      <c r="Q88" s="4">
        <f t="shared" si="13"/>
        <v>0</v>
      </c>
    </row>
    <row r="89" spans="1:17">
      <c r="A89" s="3">
        <v>88</v>
      </c>
      <c r="B89" s="1" t="s">
        <v>104</v>
      </c>
      <c r="C89" s="1" t="s">
        <v>101</v>
      </c>
      <c r="D89" s="1">
        <v>6</v>
      </c>
      <c r="E89" s="1">
        <v>36</v>
      </c>
      <c r="F89" s="1">
        <v>3</v>
      </c>
      <c r="G89" s="1">
        <v>1</v>
      </c>
      <c r="H89" s="3">
        <f t="shared" si="16"/>
        <v>18</v>
      </c>
      <c r="I89" s="5">
        <f t="shared" si="14"/>
        <v>3</v>
      </c>
      <c r="J89" s="3">
        <f t="shared" si="15"/>
        <v>18</v>
      </c>
      <c r="K89" s="4">
        <f t="shared" si="11"/>
        <v>3</v>
      </c>
      <c r="L89" s="1">
        <v>0</v>
      </c>
      <c r="M89" s="1">
        <v>6</v>
      </c>
      <c r="N89" s="1">
        <v>2</v>
      </c>
      <c r="O89" s="1">
        <v>0</v>
      </c>
      <c r="P89" s="5">
        <f t="shared" si="12"/>
        <v>6</v>
      </c>
      <c r="Q89" s="4">
        <f t="shared" si="13"/>
        <v>1</v>
      </c>
    </row>
    <row r="90" spans="1:17">
      <c r="A90" s="3">
        <v>89</v>
      </c>
      <c r="B90" s="1" t="s">
        <v>104</v>
      </c>
      <c r="C90" s="1" t="s">
        <v>102</v>
      </c>
      <c r="D90" s="1">
        <v>1</v>
      </c>
      <c r="E90" s="1">
        <v>4</v>
      </c>
      <c r="F90" s="1">
        <v>0</v>
      </c>
      <c r="G90" s="1">
        <v>0</v>
      </c>
      <c r="H90" s="3">
        <f t="shared" si="16"/>
        <v>4</v>
      </c>
      <c r="I90" s="5">
        <f t="shared" si="14"/>
        <v>4</v>
      </c>
      <c r="J90" s="3">
        <f t="shared" si="15"/>
        <v>0</v>
      </c>
      <c r="K90" s="4">
        <f t="shared" si="11"/>
        <v>0</v>
      </c>
      <c r="L90" s="1">
        <v>0</v>
      </c>
      <c r="M90" s="1">
        <v>6</v>
      </c>
      <c r="N90" s="1">
        <v>0</v>
      </c>
      <c r="O90" s="1">
        <v>0</v>
      </c>
      <c r="P90" s="5">
        <f t="shared" si="12"/>
        <v>4</v>
      </c>
      <c r="Q90" s="4">
        <f t="shared" si="13"/>
        <v>6</v>
      </c>
    </row>
    <row r="91" spans="1:17">
      <c r="A91" s="3">
        <v>90</v>
      </c>
      <c r="B91" s="1" t="s">
        <v>104</v>
      </c>
      <c r="C91" s="1" t="s">
        <v>103</v>
      </c>
      <c r="D91" s="1">
        <v>1</v>
      </c>
      <c r="E91" s="1">
        <v>0</v>
      </c>
      <c r="F91" s="1">
        <v>0</v>
      </c>
      <c r="G91" s="1">
        <v>0</v>
      </c>
      <c r="H91" s="3">
        <f t="shared" si="16"/>
        <v>0</v>
      </c>
      <c r="I91" s="5">
        <f t="shared" si="14"/>
        <v>0</v>
      </c>
      <c r="J91" s="3">
        <f t="shared" si="15"/>
        <v>0</v>
      </c>
      <c r="K91" s="4">
        <f t="shared" si="11"/>
        <v>0</v>
      </c>
      <c r="L91" s="1">
        <v>0</v>
      </c>
      <c r="M91" s="1">
        <v>5</v>
      </c>
      <c r="N91" s="1">
        <v>0</v>
      </c>
      <c r="O91" s="1">
        <v>0</v>
      </c>
      <c r="P91" s="5">
        <f t="shared" si="12"/>
        <v>0</v>
      </c>
      <c r="Q91" s="4">
        <f t="shared" si="13"/>
        <v>5</v>
      </c>
    </row>
    <row r="92" spans="1:17">
      <c r="A92" s="3">
        <v>91</v>
      </c>
      <c r="B92" s="1" t="s">
        <v>124</v>
      </c>
      <c r="C92" s="1" t="s">
        <v>123</v>
      </c>
      <c r="D92" s="1">
        <v>13</v>
      </c>
      <c r="E92" s="1">
        <v>548</v>
      </c>
      <c r="F92" s="1">
        <v>52</v>
      </c>
      <c r="G92" s="1">
        <v>21</v>
      </c>
      <c r="H92" s="3">
        <f t="shared" si="16"/>
        <v>214</v>
      </c>
      <c r="I92" s="5">
        <f t="shared" si="14"/>
        <v>16.46153846153846</v>
      </c>
      <c r="J92" s="3">
        <f t="shared" si="15"/>
        <v>334</v>
      </c>
      <c r="K92" s="4">
        <f t="shared" si="11"/>
        <v>25.692307692307693</v>
      </c>
      <c r="L92" s="1">
        <v>0</v>
      </c>
      <c r="M92" s="1">
        <v>0</v>
      </c>
      <c r="N92" s="1">
        <v>9</v>
      </c>
      <c r="O92" s="1">
        <v>1</v>
      </c>
      <c r="P92" s="5">
        <f t="shared" si="12"/>
        <v>42.153846153846153</v>
      </c>
      <c r="Q92" s="4">
        <f t="shared" si="13"/>
        <v>0</v>
      </c>
    </row>
    <row r="93" spans="1:17">
      <c r="A93" s="3">
        <v>92</v>
      </c>
      <c r="B93" s="1" t="s">
        <v>124</v>
      </c>
      <c r="C93" s="1" t="s">
        <v>105</v>
      </c>
      <c r="D93" s="1">
        <v>15</v>
      </c>
      <c r="E93" s="1">
        <v>126</v>
      </c>
      <c r="F93" s="1">
        <v>9</v>
      </c>
      <c r="G93" s="1">
        <v>9</v>
      </c>
      <c r="H93" s="3">
        <f t="shared" si="16"/>
        <v>36</v>
      </c>
      <c r="I93" s="5">
        <f t="shared" si="14"/>
        <v>2.4</v>
      </c>
      <c r="J93" s="3">
        <f t="shared" si="15"/>
        <v>90</v>
      </c>
      <c r="K93" s="4">
        <f t="shared" si="11"/>
        <v>6</v>
      </c>
      <c r="L93" s="1">
        <v>11</v>
      </c>
      <c r="M93" s="1">
        <v>90</v>
      </c>
      <c r="N93" s="1">
        <v>10</v>
      </c>
      <c r="O93" s="1">
        <v>0</v>
      </c>
      <c r="P93" s="5">
        <f t="shared" si="12"/>
        <v>8.4</v>
      </c>
      <c r="Q93" s="4">
        <f t="shared" si="13"/>
        <v>6</v>
      </c>
    </row>
    <row r="94" spans="1:17">
      <c r="A94" s="3">
        <v>93</v>
      </c>
      <c r="B94" s="1" t="s">
        <v>124</v>
      </c>
      <c r="C94" s="1" t="s">
        <v>106</v>
      </c>
      <c r="D94" s="1">
        <v>13</v>
      </c>
      <c r="E94" s="1">
        <v>196</v>
      </c>
      <c r="F94" s="1">
        <v>13</v>
      </c>
      <c r="G94" s="1">
        <v>6</v>
      </c>
      <c r="H94" s="3">
        <f t="shared" si="16"/>
        <v>108</v>
      </c>
      <c r="I94" s="5">
        <f t="shared" si="14"/>
        <v>8.3076923076923084</v>
      </c>
      <c r="J94" s="3">
        <f t="shared" si="15"/>
        <v>88</v>
      </c>
      <c r="K94" s="4">
        <f t="shared" si="11"/>
        <v>6.7692307692307692</v>
      </c>
      <c r="L94" s="1">
        <v>8</v>
      </c>
      <c r="M94" s="1">
        <v>77</v>
      </c>
      <c r="N94" s="1">
        <v>6</v>
      </c>
      <c r="O94" s="1">
        <v>0</v>
      </c>
      <c r="P94" s="5">
        <f t="shared" si="12"/>
        <v>15.076923076923077</v>
      </c>
      <c r="Q94" s="4">
        <f t="shared" si="13"/>
        <v>5.9230769230769234</v>
      </c>
    </row>
    <row r="95" spans="1:17">
      <c r="A95" s="3">
        <v>94</v>
      </c>
      <c r="B95" s="1" t="s">
        <v>124</v>
      </c>
      <c r="C95" s="1" t="s">
        <v>107</v>
      </c>
      <c r="D95" s="1">
        <v>15</v>
      </c>
      <c r="E95" s="1">
        <v>49</v>
      </c>
      <c r="F95" s="1">
        <v>6</v>
      </c>
      <c r="G95" s="1">
        <v>1</v>
      </c>
      <c r="H95" s="3">
        <f t="shared" si="16"/>
        <v>19</v>
      </c>
      <c r="I95" s="5">
        <f t="shared" si="14"/>
        <v>1.2666666666666666</v>
      </c>
      <c r="J95" s="3">
        <f t="shared" si="15"/>
        <v>30</v>
      </c>
      <c r="K95" s="4">
        <f t="shared" si="11"/>
        <v>2</v>
      </c>
      <c r="L95" s="1">
        <v>11</v>
      </c>
      <c r="M95" s="1">
        <v>97</v>
      </c>
      <c r="N95" s="1">
        <v>6</v>
      </c>
      <c r="O95" s="1">
        <v>0</v>
      </c>
      <c r="P95" s="5">
        <f t="shared" si="12"/>
        <v>3.2666666666666666</v>
      </c>
      <c r="Q95" s="4">
        <f t="shared" si="13"/>
        <v>6.4666666666666668</v>
      </c>
    </row>
    <row r="96" spans="1:17">
      <c r="A96" s="3">
        <v>95</v>
      </c>
      <c r="B96" s="1" t="s">
        <v>124</v>
      </c>
      <c r="C96" s="1" t="s">
        <v>108</v>
      </c>
      <c r="D96" s="1">
        <v>10</v>
      </c>
      <c r="E96" s="1">
        <v>15</v>
      </c>
      <c r="F96" s="1">
        <v>2</v>
      </c>
      <c r="G96" s="1">
        <v>0</v>
      </c>
      <c r="H96" s="3">
        <f t="shared" si="16"/>
        <v>7</v>
      </c>
      <c r="I96" s="5">
        <f t="shared" si="14"/>
        <v>0.7</v>
      </c>
      <c r="J96" s="3">
        <f t="shared" si="15"/>
        <v>8</v>
      </c>
      <c r="K96" s="4">
        <f t="shared" si="11"/>
        <v>0.8</v>
      </c>
      <c r="L96" s="1">
        <v>15</v>
      </c>
      <c r="M96" s="1">
        <v>98</v>
      </c>
      <c r="N96" s="1">
        <v>1</v>
      </c>
      <c r="O96" s="1">
        <v>0</v>
      </c>
      <c r="P96" s="5">
        <f t="shared" si="12"/>
        <v>1.5</v>
      </c>
      <c r="Q96" s="4">
        <f t="shared" si="13"/>
        <v>9.8000000000000007</v>
      </c>
    </row>
    <row r="97" spans="1:17">
      <c r="A97" s="3">
        <v>96</v>
      </c>
      <c r="B97" s="1" t="s">
        <v>124</v>
      </c>
      <c r="C97" s="1" t="s">
        <v>109</v>
      </c>
      <c r="D97" s="1">
        <v>15</v>
      </c>
      <c r="E97" s="1">
        <v>441</v>
      </c>
      <c r="F97" s="1">
        <v>30</v>
      </c>
      <c r="G97" s="1">
        <v>19</v>
      </c>
      <c r="H97" s="3">
        <f t="shared" si="16"/>
        <v>207</v>
      </c>
      <c r="I97" s="5">
        <f t="shared" si="14"/>
        <v>13.8</v>
      </c>
      <c r="J97" s="3">
        <f t="shared" si="15"/>
        <v>234</v>
      </c>
      <c r="K97" s="4">
        <f t="shared" si="11"/>
        <v>15.6</v>
      </c>
      <c r="L97" s="1">
        <v>0</v>
      </c>
      <c r="M97" s="1">
        <v>0</v>
      </c>
      <c r="N97" s="1">
        <v>5</v>
      </c>
      <c r="O97" s="1">
        <v>0</v>
      </c>
      <c r="P97" s="5">
        <f t="shared" si="12"/>
        <v>29.4</v>
      </c>
      <c r="Q97" s="4">
        <f t="shared" si="13"/>
        <v>0</v>
      </c>
    </row>
    <row r="98" spans="1:17">
      <c r="A98" s="3">
        <v>97</v>
      </c>
      <c r="B98" s="1" t="s">
        <v>124</v>
      </c>
      <c r="C98" s="1" t="s">
        <v>110</v>
      </c>
      <c r="D98" s="1">
        <v>11</v>
      </c>
      <c r="E98" s="1">
        <v>50</v>
      </c>
      <c r="F98" s="1">
        <v>5</v>
      </c>
      <c r="G98" s="1">
        <v>0</v>
      </c>
      <c r="H98" s="3">
        <f t="shared" si="16"/>
        <v>30</v>
      </c>
      <c r="I98" s="5">
        <f t="shared" si="14"/>
        <v>2.7272727272727271</v>
      </c>
      <c r="J98" s="3">
        <f t="shared" si="15"/>
        <v>20</v>
      </c>
      <c r="K98" s="4">
        <f t="shared" ref="K98:K129" si="17">((F98*4)+(G98*6))/D98</f>
        <v>1.8181818181818181</v>
      </c>
      <c r="L98" s="1">
        <v>11</v>
      </c>
      <c r="M98" s="1">
        <v>68</v>
      </c>
      <c r="N98" s="1">
        <v>3</v>
      </c>
      <c r="O98" s="1">
        <v>0</v>
      </c>
      <c r="P98" s="5">
        <f t="shared" ref="P98:P129" si="18">E98/D98</f>
        <v>4.5454545454545459</v>
      </c>
      <c r="Q98" s="4">
        <f t="shared" ref="Q98:Q129" si="19">M98/D98</f>
        <v>6.1818181818181817</v>
      </c>
    </row>
    <row r="99" spans="1:17">
      <c r="A99" s="3">
        <v>98</v>
      </c>
      <c r="B99" s="1" t="s">
        <v>124</v>
      </c>
      <c r="C99" s="1" t="s">
        <v>111</v>
      </c>
      <c r="D99" s="1">
        <v>15</v>
      </c>
      <c r="E99" s="1">
        <v>370</v>
      </c>
      <c r="F99" s="1">
        <v>39</v>
      </c>
      <c r="G99" s="1">
        <v>5</v>
      </c>
      <c r="H99" s="3">
        <f t="shared" si="16"/>
        <v>184</v>
      </c>
      <c r="I99" s="5">
        <f t="shared" si="14"/>
        <v>12.266666666666667</v>
      </c>
      <c r="J99" s="3">
        <f t="shared" si="15"/>
        <v>186</v>
      </c>
      <c r="K99" s="4">
        <f t="shared" si="17"/>
        <v>12.4</v>
      </c>
      <c r="L99" s="1">
        <v>0</v>
      </c>
      <c r="M99" s="1">
        <v>0</v>
      </c>
      <c r="N99" s="1">
        <v>4</v>
      </c>
      <c r="O99" s="1">
        <v>0</v>
      </c>
      <c r="P99" s="5">
        <f t="shared" si="18"/>
        <v>24.666666666666668</v>
      </c>
      <c r="Q99" s="4">
        <f t="shared" si="19"/>
        <v>0</v>
      </c>
    </row>
    <row r="100" spans="1:17">
      <c r="A100" s="3">
        <v>99</v>
      </c>
      <c r="B100" s="1" t="s">
        <v>124</v>
      </c>
      <c r="C100" s="1" t="s">
        <v>112</v>
      </c>
      <c r="D100" s="1">
        <v>12</v>
      </c>
      <c r="E100" s="1">
        <v>226</v>
      </c>
      <c r="F100" s="1">
        <v>18</v>
      </c>
      <c r="G100" s="1">
        <v>8</v>
      </c>
      <c r="H100" s="3">
        <f t="shared" si="16"/>
        <v>106</v>
      </c>
      <c r="I100" s="5">
        <f t="shared" si="14"/>
        <v>8.8333333333333339</v>
      </c>
      <c r="J100" s="3">
        <f t="shared" si="15"/>
        <v>120</v>
      </c>
      <c r="K100" s="4">
        <f t="shared" si="17"/>
        <v>10</v>
      </c>
      <c r="L100" s="1">
        <v>0</v>
      </c>
      <c r="M100" s="1">
        <v>0</v>
      </c>
      <c r="N100" s="1">
        <v>4</v>
      </c>
      <c r="O100" s="1">
        <v>0</v>
      </c>
      <c r="P100" s="5">
        <f t="shared" si="18"/>
        <v>18.833333333333332</v>
      </c>
      <c r="Q100" s="4">
        <f t="shared" si="19"/>
        <v>0</v>
      </c>
    </row>
    <row r="101" spans="1:17">
      <c r="A101" s="3">
        <v>100</v>
      </c>
      <c r="B101" s="1" t="s">
        <v>124</v>
      </c>
      <c r="C101" s="1" t="s">
        <v>113</v>
      </c>
      <c r="D101" s="1">
        <v>8</v>
      </c>
      <c r="E101" s="1">
        <v>6</v>
      </c>
      <c r="F101" s="1">
        <v>0</v>
      </c>
      <c r="G101" s="1">
        <v>0</v>
      </c>
      <c r="H101" s="3">
        <f t="shared" si="16"/>
        <v>6</v>
      </c>
      <c r="I101" s="5">
        <f t="shared" si="14"/>
        <v>0.75</v>
      </c>
      <c r="J101" s="3">
        <f t="shared" si="15"/>
        <v>0</v>
      </c>
      <c r="K101" s="4">
        <f t="shared" si="17"/>
        <v>0</v>
      </c>
      <c r="L101" s="1">
        <v>4</v>
      </c>
      <c r="M101" s="1">
        <v>54</v>
      </c>
      <c r="N101" s="1">
        <v>1</v>
      </c>
      <c r="O101" s="1">
        <v>0</v>
      </c>
      <c r="P101" s="5">
        <f t="shared" si="18"/>
        <v>0.75</v>
      </c>
      <c r="Q101" s="4">
        <f t="shared" si="19"/>
        <v>6.75</v>
      </c>
    </row>
    <row r="102" spans="1:17">
      <c r="A102" s="3">
        <v>101</v>
      </c>
      <c r="B102" s="1" t="s">
        <v>124</v>
      </c>
      <c r="C102" s="1" t="s">
        <v>114</v>
      </c>
      <c r="D102" s="1">
        <v>6</v>
      </c>
      <c r="E102" s="1">
        <v>1</v>
      </c>
      <c r="F102" s="1">
        <v>0</v>
      </c>
      <c r="G102" s="1">
        <v>0</v>
      </c>
      <c r="H102" s="3">
        <f t="shared" si="16"/>
        <v>1</v>
      </c>
      <c r="I102" s="5">
        <f t="shared" si="14"/>
        <v>0.16666666666666666</v>
      </c>
      <c r="J102" s="3">
        <f t="shared" si="15"/>
        <v>0</v>
      </c>
      <c r="K102" s="4">
        <f t="shared" si="17"/>
        <v>0</v>
      </c>
      <c r="L102" s="1">
        <v>5</v>
      </c>
      <c r="M102" s="1">
        <v>51</v>
      </c>
      <c r="N102" s="1">
        <v>0</v>
      </c>
      <c r="O102" s="1">
        <v>0</v>
      </c>
      <c r="P102" s="5">
        <f t="shared" si="18"/>
        <v>0.16666666666666666</v>
      </c>
      <c r="Q102" s="4">
        <f t="shared" si="19"/>
        <v>8.5</v>
      </c>
    </row>
    <row r="103" spans="1:17">
      <c r="A103" s="3">
        <v>102</v>
      </c>
      <c r="B103" s="1" t="s">
        <v>124</v>
      </c>
      <c r="C103" s="1" t="s">
        <v>115</v>
      </c>
      <c r="D103" s="1">
        <v>7</v>
      </c>
      <c r="E103" s="1">
        <v>1</v>
      </c>
      <c r="F103" s="1">
        <v>0</v>
      </c>
      <c r="G103" s="1">
        <v>0</v>
      </c>
      <c r="H103" s="3">
        <f t="shared" si="16"/>
        <v>1</v>
      </c>
      <c r="I103" s="5">
        <f t="shared" si="14"/>
        <v>0.14285714285714285</v>
      </c>
      <c r="J103" s="3">
        <f t="shared" si="15"/>
        <v>0</v>
      </c>
      <c r="K103" s="4">
        <f t="shared" si="17"/>
        <v>0</v>
      </c>
      <c r="L103" s="1">
        <v>9</v>
      </c>
      <c r="M103" s="1">
        <v>34</v>
      </c>
      <c r="N103" s="1">
        <v>1</v>
      </c>
      <c r="O103" s="1">
        <v>0</v>
      </c>
      <c r="P103" s="5">
        <f t="shared" si="18"/>
        <v>0.14285714285714285</v>
      </c>
      <c r="Q103" s="4">
        <f t="shared" si="19"/>
        <v>4.8571428571428568</v>
      </c>
    </row>
    <row r="104" spans="1:17">
      <c r="A104" s="3">
        <v>103</v>
      </c>
      <c r="B104" s="1" t="s">
        <v>124</v>
      </c>
      <c r="C104" s="1" t="s">
        <v>116</v>
      </c>
      <c r="D104" s="1">
        <v>7</v>
      </c>
      <c r="E104" s="1">
        <v>115</v>
      </c>
      <c r="F104" s="1">
        <v>11</v>
      </c>
      <c r="G104" s="1">
        <v>5</v>
      </c>
      <c r="H104" s="3">
        <f t="shared" si="16"/>
        <v>41</v>
      </c>
      <c r="I104" s="5">
        <f t="shared" si="14"/>
        <v>5.8571428571428568</v>
      </c>
      <c r="J104" s="3">
        <f t="shared" si="15"/>
        <v>74</v>
      </c>
      <c r="K104" s="4">
        <f t="shared" si="17"/>
        <v>10.571428571428571</v>
      </c>
      <c r="L104" s="1">
        <v>1</v>
      </c>
      <c r="M104" s="1">
        <v>8</v>
      </c>
      <c r="N104" s="1">
        <v>2</v>
      </c>
      <c r="O104" s="1">
        <v>0</v>
      </c>
      <c r="P104" s="5">
        <f t="shared" si="18"/>
        <v>16.428571428571427</v>
      </c>
      <c r="Q104" s="4">
        <f t="shared" si="19"/>
        <v>1.1428571428571428</v>
      </c>
    </row>
    <row r="105" spans="1:17">
      <c r="A105" s="3">
        <v>104</v>
      </c>
      <c r="B105" s="1" t="s">
        <v>124</v>
      </c>
      <c r="C105" s="1" t="s">
        <v>117</v>
      </c>
      <c r="D105" s="1">
        <v>4</v>
      </c>
      <c r="E105" s="1">
        <v>57</v>
      </c>
      <c r="F105" s="1">
        <v>5</v>
      </c>
      <c r="G105" s="1">
        <v>1</v>
      </c>
      <c r="H105" s="3">
        <f t="shared" si="16"/>
        <v>31</v>
      </c>
      <c r="I105" s="5">
        <f t="shared" si="14"/>
        <v>7.75</v>
      </c>
      <c r="J105" s="3">
        <f t="shared" si="15"/>
        <v>26</v>
      </c>
      <c r="K105" s="4">
        <f t="shared" si="17"/>
        <v>6.5</v>
      </c>
      <c r="L105" s="1">
        <v>0</v>
      </c>
      <c r="M105" s="1">
        <v>0</v>
      </c>
      <c r="N105" s="1">
        <v>3</v>
      </c>
      <c r="O105" s="1">
        <v>4</v>
      </c>
      <c r="P105" s="5">
        <f t="shared" si="18"/>
        <v>14.25</v>
      </c>
      <c r="Q105" s="4">
        <f t="shared" si="19"/>
        <v>0</v>
      </c>
    </row>
    <row r="106" spans="1:17">
      <c r="A106" s="3">
        <v>105</v>
      </c>
      <c r="B106" s="1" t="s">
        <v>124</v>
      </c>
      <c r="C106" s="1" t="s">
        <v>118</v>
      </c>
      <c r="D106" s="1">
        <v>7</v>
      </c>
      <c r="E106" s="1">
        <v>44</v>
      </c>
      <c r="F106" s="1">
        <v>2</v>
      </c>
      <c r="G106" s="1">
        <v>2</v>
      </c>
      <c r="H106" s="3">
        <f t="shared" si="16"/>
        <v>24</v>
      </c>
      <c r="I106" s="5">
        <f t="shared" si="14"/>
        <v>3.4285714285714284</v>
      </c>
      <c r="J106" s="3">
        <f t="shared" si="15"/>
        <v>20</v>
      </c>
      <c r="K106" s="4">
        <f t="shared" si="17"/>
        <v>2.8571428571428572</v>
      </c>
      <c r="L106" s="1">
        <v>0</v>
      </c>
      <c r="M106" s="1">
        <v>2</v>
      </c>
      <c r="N106" s="1">
        <v>1</v>
      </c>
      <c r="O106" s="1">
        <v>0</v>
      </c>
      <c r="P106" s="5">
        <f t="shared" si="18"/>
        <v>6.2857142857142856</v>
      </c>
      <c r="Q106" s="4">
        <f t="shared" si="19"/>
        <v>0.2857142857142857</v>
      </c>
    </row>
    <row r="107" spans="1:17">
      <c r="A107" s="3">
        <v>106</v>
      </c>
      <c r="B107" s="1" t="s">
        <v>124</v>
      </c>
      <c r="C107" s="1" t="s">
        <v>119</v>
      </c>
      <c r="D107" s="1">
        <v>3</v>
      </c>
      <c r="E107" s="1">
        <v>3</v>
      </c>
      <c r="F107" s="1">
        <v>0</v>
      </c>
      <c r="G107" s="1">
        <v>0</v>
      </c>
      <c r="H107" s="3">
        <f t="shared" si="16"/>
        <v>3</v>
      </c>
      <c r="I107" s="5">
        <f t="shared" si="14"/>
        <v>1</v>
      </c>
      <c r="J107" s="3">
        <f t="shared" si="15"/>
        <v>0</v>
      </c>
      <c r="K107" s="4">
        <f t="shared" si="17"/>
        <v>0</v>
      </c>
      <c r="L107" s="1">
        <v>1</v>
      </c>
      <c r="M107" s="1">
        <v>4</v>
      </c>
      <c r="N107" s="1">
        <v>1</v>
      </c>
      <c r="O107" s="1">
        <v>0</v>
      </c>
      <c r="P107" s="5">
        <f t="shared" si="18"/>
        <v>1</v>
      </c>
      <c r="Q107" s="4">
        <f t="shared" si="19"/>
        <v>1.3333333333333333</v>
      </c>
    </row>
    <row r="108" spans="1:17">
      <c r="A108" s="3">
        <v>107</v>
      </c>
      <c r="B108" s="1" t="s">
        <v>124</v>
      </c>
      <c r="C108" s="1" t="s">
        <v>120</v>
      </c>
      <c r="D108" s="1">
        <v>1</v>
      </c>
      <c r="E108" s="1">
        <v>8</v>
      </c>
      <c r="F108" s="1">
        <v>2</v>
      </c>
      <c r="G108" s="1">
        <v>0</v>
      </c>
      <c r="H108" s="3">
        <f t="shared" si="16"/>
        <v>0</v>
      </c>
      <c r="I108" s="5">
        <f t="shared" si="14"/>
        <v>0</v>
      </c>
      <c r="J108" s="3">
        <f t="shared" si="15"/>
        <v>8</v>
      </c>
      <c r="K108" s="4">
        <f t="shared" si="17"/>
        <v>8</v>
      </c>
      <c r="L108" s="1">
        <v>0</v>
      </c>
      <c r="M108" s="1">
        <v>0</v>
      </c>
      <c r="N108" s="1">
        <v>0</v>
      </c>
      <c r="O108" s="1">
        <v>0</v>
      </c>
      <c r="P108" s="5">
        <f t="shared" si="18"/>
        <v>8</v>
      </c>
      <c r="Q108" s="4">
        <f t="shared" si="19"/>
        <v>0</v>
      </c>
    </row>
    <row r="109" spans="1:17">
      <c r="A109" s="3">
        <v>108</v>
      </c>
      <c r="B109" s="1" t="s">
        <v>124</v>
      </c>
      <c r="C109" s="1" t="s">
        <v>121</v>
      </c>
      <c r="D109" s="1">
        <v>2</v>
      </c>
      <c r="E109" s="1">
        <v>20</v>
      </c>
      <c r="F109" s="1">
        <v>1</v>
      </c>
      <c r="G109" s="1">
        <v>0</v>
      </c>
      <c r="H109" s="3">
        <f t="shared" si="16"/>
        <v>16</v>
      </c>
      <c r="I109" s="5">
        <f t="shared" si="14"/>
        <v>8</v>
      </c>
      <c r="J109" s="3">
        <f t="shared" si="15"/>
        <v>4</v>
      </c>
      <c r="K109" s="4">
        <f t="shared" si="17"/>
        <v>2</v>
      </c>
      <c r="L109" s="1">
        <v>0</v>
      </c>
      <c r="M109" s="1">
        <v>2</v>
      </c>
      <c r="N109" s="1">
        <v>0</v>
      </c>
      <c r="O109" s="1">
        <v>0</v>
      </c>
      <c r="P109" s="5">
        <f t="shared" si="18"/>
        <v>10</v>
      </c>
      <c r="Q109" s="4">
        <f t="shared" si="19"/>
        <v>1</v>
      </c>
    </row>
    <row r="110" spans="1:17">
      <c r="A110" s="3">
        <v>109</v>
      </c>
      <c r="B110" s="1" t="s">
        <v>124</v>
      </c>
      <c r="C110" s="1" t="s">
        <v>122</v>
      </c>
      <c r="D110" s="1">
        <v>1</v>
      </c>
      <c r="E110" s="1">
        <v>0</v>
      </c>
      <c r="F110" s="1">
        <v>0</v>
      </c>
      <c r="G110" s="1">
        <v>0</v>
      </c>
      <c r="H110" s="3">
        <f t="shared" si="16"/>
        <v>0</v>
      </c>
      <c r="I110" s="5">
        <f t="shared" si="14"/>
        <v>0</v>
      </c>
      <c r="J110" s="3">
        <f t="shared" si="15"/>
        <v>0</v>
      </c>
      <c r="K110" s="4">
        <f t="shared" si="17"/>
        <v>0</v>
      </c>
      <c r="L110" s="1">
        <v>0</v>
      </c>
      <c r="M110" s="1">
        <v>1</v>
      </c>
      <c r="N110" s="1">
        <v>0</v>
      </c>
      <c r="O110" s="1">
        <v>0</v>
      </c>
      <c r="P110" s="5">
        <f t="shared" si="18"/>
        <v>0</v>
      </c>
      <c r="Q110" s="4">
        <f t="shared" si="19"/>
        <v>1</v>
      </c>
    </row>
    <row r="111" spans="1:17">
      <c r="A111" s="3">
        <v>110</v>
      </c>
      <c r="B111" s="1" t="s">
        <v>145</v>
      </c>
      <c r="C111" s="1" t="s">
        <v>125</v>
      </c>
      <c r="D111" s="1">
        <v>14</v>
      </c>
      <c r="E111" s="1">
        <v>3</v>
      </c>
      <c r="F111" s="1">
        <v>0</v>
      </c>
      <c r="G111" s="1">
        <v>0</v>
      </c>
      <c r="H111" s="3">
        <f t="shared" si="16"/>
        <v>3</v>
      </c>
      <c r="I111" s="5">
        <f t="shared" si="14"/>
        <v>0.21428571428571427</v>
      </c>
      <c r="J111" s="3">
        <f t="shared" si="15"/>
        <v>0</v>
      </c>
      <c r="K111" s="4">
        <f t="shared" si="17"/>
        <v>0</v>
      </c>
      <c r="L111" s="1">
        <v>20</v>
      </c>
      <c r="M111" s="1">
        <v>148</v>
      </c>
      <c r="N111" s="1">
        <v>2</v>
      </c>
      <c r="O111" s="1">
        <v>0</v>
      </c>
      <c r="P111" s="5">
        <f t="shared" si="18"/>
        <v>0.21428571428571427</v>
      </c>
      <c r="Q111" s="4">
        <f t="shared" si="19"/>
        <v>10.571428571428571</v>
      </c>
    </row>
    <row r="112" spans="1:17">
      <c r="A112" s="3">
        <v>111</v>
      </c>
      <c r="B112" s="1" t="s">
        <v>145</v>
      </c>
      <c r="C112" s="1" t="s">
        <v>126</v>
      </c>
      <c r="D112" s="1">
        <v>12</v>
      </c>
      <c r="E112" s="1">
        <v>480</v>
      </c>
      <c r="F112" s="1">
        <v>39</v>
      </c>
      <c r="G112" s="1">
        <v>30</v>
      </c>
      <c r="H112" s="3">
        <f t="shared" si="16"/>
        <v>144</v>
      </c>
      <c r="I112" s="5">
        <f t="shared" si="14"/>
        <v>12</v>
      </c>
      <c r="J112" s="3">
        <f t="shared" si="15"/>
        <v>336</v>
      </c>
      <c r="K112" s="4">
        <f t="shared" si="17"/>
        <v>28</v>
      </c>
      <c r="L112" s="1">
        <v>0</v>
      </c>
      <c r="M112" s="1">
        <v>0</v>
      </c>
      <c r="N112" s="1">
        <v>6</v>
      </c>
      <c r="O112" s="1">
        <v>0</v>
      </c>
      <c r="P112" s="5">
        <f t="shared" si="18"/>
        <v>40</v>
      </c>
      <c r="Q112" s="4">
        <f t="shared" si="19"/>
        <v>0</v>
      </c>
    </row>
    <row r="113" spans="1:17">
      <c r="A113" s="3">
        <v>112</v>
      </c>
      <c r="B113" s="1" t="s">
        <v>145</v>
      </c>
      <c r="C113" s="1" t="s">
        <v>127</v>
      </c>
      <c r="D113" s="1">
        <v>14</v>
      </c>
      <c r="E113" s="1">
        <v>530</v>
      </c>
      <c r="F113" s="1">
        <v>52</v>
      </c>
      <c r="G113" s="1">
        <v>18</v>
      </c>
      <c r="H113" s="3">
        <f t="shared" si="16"/>
        <v>214</v>
      </c>
      <c r="I113" s="5">
        <f t="shared" si="14"/>
        <v>15.285714285714286</v>
      </c>
      <c r="J113" s="3">
        <f t="shared" si="15"/>
        <v>316</v>
      </c>
      <c r="K113" s="4">
        <f t="shared" si="17"/>
        <v>22.571428571428573</v>
      </c>
      <c r="L113" s="1">
        <v>0</v>
      </c>
      <c r="M113" s="1">
        <v>0</v>
      </c>
      <c r="N113" s="1">
        <v>8</v>
      </c>
      <c r="O113" s="1">
        <v>0</v>
      </c>
      <c r="P113" s="5">
        <f t="shared" si="18"/>
        <v>37.857142857142854</v>
      </c>
      <c r="Q113" s="4">
        <f t="shared" si="19"/>
        <v>0</v>
      </c>
    </row>
    <row r="114" spans="1:17">
      <c r="A114" s="3">
        <v>113</v>
      </c>
      <c r="B114" s="1" t="s">
        <v>145</v>
      </c>
      <c r="C114" s="1" t="s">
        <v>128</v>
      </c>
      <c r="D114" s="1">
        <v>14</v>
      </c>
      <c r="E114" s="1">
        <v>0</v>
      </c>
      <c r="F114" s="1">
        <v>0</v>
      </c>
      <c r="G114" s="1">
        <v>0</v>
      </c>
      <c r="H114" s="3">
        <f t="shared" si="16"/>
        <v>0</v>
      </c>
      <c r="I114" s="5">
        <f t="shared" si="14"/>
        <v>0</v>
      </c>
      <c r="J114" s="3">
        <f t="shared" si="15"/>
        <v>0</v>
      </c>
      <c r="K114" s="4">
        <f t="shared" si="17"/>
        <v>0</v>
      </c>
      <c r="L114" s="1">
        <v>12</v>
      </c>
      <c r="M114" s="1">
        <v>128</v>
      </c>
      <c r="N114" s="1">
        <v>2</v>
      </c>
      <c r="O114" s="1">
        <v>0</v>
      </c>
      <c r="P114" s="5">
        <f t="shared" si="18"/>
        <v>0</v>
      </c>
      <c r="Q114" s="4">
        <f t="shared" si="19"/>
        <v>9.1428571428571423</v>
      </c>
    </row>
    <row r="115" spans="1:17">
      <c r="A115" s="3">
        <v>114</v>
      </c>
      <c r="B115" s="1" t="s">
        <v>145</v>
      </c>
      <c r="C115" s="1" t="s">
        <v>129</v>
      </c>
      <c r="D115" s="1">
        <v>11</v>
      </c>
      <c r="E115" s="1">
        <v>25</v>
      </c>
      <c r="F115" s="1">
        <v>2</v>
      </c>
      <c r="G115" s="1">
        <v>1</v>
      </c>
      <c r="H115" s="3">
        <f t="shared" si="16"/>
        <v>11</v>
      </c>
      <c r="I115" s="5">
        <f t="shared" si="14"/>
        <v>1</v>
      </c>
      <c r="J115" s="3">
        <f t="shared" si="15"/>
        <v>14</v>
      </c>
      <c r="K115" s="4">
        <f t="shared" si="17"/>
        <v>1.2727272727272727</v>
      </c>
      <c r="L115" s="1">
        <v>11</v>
      </c>
      <c r="M115" s="1">
        <v>90</v>
      </c>
      <c r="N115" s="1">
        <v>5</v>
      </c>
      <c r="O115" s="1">
        <v>0</v>
      </c>
      <c r="P115" s="5">
        <f t="shared" si="18"/>
        <v>2.2727272727272729</v>
      </c>
      <c r="Q115" s="4">
        <f t="shared" si="19"/>
        <v>8.1818181818181817</v>
      </c>
    </row>
    <row r="116" spans="1:17">
      <c r="A116" s="3">
        <v>115</v>
      </c>
      <c r="B116" s="1" t="s">
        <v>145</v>
      </c>
      <c r="C116" s="1" t="s">
        <v>130</v>
      </c>
      <c r="D116" s="1">
        <v>8</v>
      </c>
      <c r="E116" s="1">
        <v>201</v>
      </c>
      <c r="F116" s="1">
        <v>20</v>
      </c>
      <c r="G116" s="1">
        <v>8</v>
      </c>
      <c r="H116" s="3">
        <f t="shared" si="16"/>
        <v>73</v>
      </c>
      <c r="I116" s="5">
        <f t="shared" si="14"/>
        <v>9.125</v>
      </c>
      <c r="J116" s="3">
        <f t="shared" si="15"/>
        <v>128</v>
      </c>
      <c r="K116" s="4">
        <f t="shared" si="17"/>
        <v>16</v>
      </c>
      <c r="L116" s="1">
        <v>0</v>
      </c>
      <c r="M116" s="1">
        <v>0</v>
      </c>
      <c r="N116" s="1">
        <v>7</v>
      </c>
      <c r="O116" s="1">
        <v>3</v>
      </c>
      <c r="P116" s="5">
        <f t="shared" si="18"/>
        <v>25.125</v>
      </c>
      <c r="Q116" s="4">
        <f t="shared" si="19"/>
        <v>0</v>
      </c>
    </row>
    <row r="117" spans="1:17">
      <c r="A117" s="3">
        <v>116</v>
      </c>
      <c r="B117" s="1" t="s">
        <v>145</v>
      </c>
      <c r="C117" s="1" t="s">
        <v>131</v>
      </c>
      <c r="D117" s="1">
        <v>8</v>
      </c>
      <c r="E117" s="1">
        <v>52</v>
      </c>
      <c r="F117" s="1">
        <v>5</v>
      </c>
      <c r="G117" s="1">
        <v>1</v>
      </c>
      <c r="H117" s="3">
        <f t="shared" si="16"/>
        <v>26</v>
      </c>
      <c r="I117" s="5">
        <f t="shared" si="14"/>
        <v>3.25</v>
      </c>
      <c r="J117" s="3">
        <f t="shared" si="15"/>
        <v>26</v>
      </c>
      <c r="K117" s="4">
        <f t="shared" si="17"/>
        <v>3.25</v>
      </c>
      <c r="L117" s="1">
        <v>5</v>
      </c>
      <c r="M117" s="1">
        <v>59</v>
      </c>
      <c r="N117" s="1">
        <v>3</v>
      </c>
      <c r="O117" s="1">
        <v>0</v>
      </c>
      <c r="P117" s="5">
        <f t="shared" si="18"/>
        <v>6.5</v>
      </c>
      <c r="Q117" s="4">
        <f t="shared" si="19"/>
        <v>7.375</v>
      </c>
    </row>
    <row r="118" spans="1:17">
      <c r="A118" s="3">
        <v>117</v>
      </c>
      <c r="B118" s="1" t="s">
        <v>145</v>
      </c>
      <c r="C118" s="1" t="s">
        <v>132</v>
      </c>
      <c r="D118" s="1">
        <v>14</v>
      </c>
      <c r="E118" s="1">
        <v>252</v>
      </c>
      <c r="F118" s="1">
        <v>16</v>
      </c>
      <c r="G118" s="1">
        <v>11</v>
      </c>
      <c r="H118" s="3">
        <f t="shared" si="16"/>
        <v>122</v>
      </c>
      <c r="I118" s="5">
        <f t="shared" si="14"/>
        <v>8.7142857142857135</v>
      </c>
      <c r="J118" s="3">
        <f t="shared" si="15"/>
        <v>130</v>
      </c>
      <c r="K118" s="4">
        <f t="shared" si="17"/>
        <v>9.2857142857142865</v>
      </c>
      <c r="L118" s="1">
        <v>0</v>
      </c>
      <c r="M118" s="1">
        <v>0</v>
      </c>
      <c r="N118" s="1">
        <v>4</v>
      </c>
      <c r="O118" s="1">
        <v>0</v>
      </c>
      <c r="P118" s="5">
        <f t="shared" si="18"/>
        <v>18</v>
      </c>
      <c r="Q118" s="4">
        <f t="shared" si="19"/>
        <v>0</v>
      </c>
    </row>
    <row r="119" spans="1:17">
      <c r="A119" s="3">
        <v>118</v>
      </c>
      <c r="B119" s="1" t="s">
        <v>145</v>
      </c>
      <c r="C119" s="1" t="s">
        <v>133</v>
      </c>
      <c r="D119" s="1">
        <v>9</v>
      </c>
      <c r="E119" s="1">
        <v>131</v>
      </c>
      <c r="F119" s="1">
        <v>4</v>
      </c>
      <c r="G119" s="1">
        <v>10</v>
      </c>
      <c r="H119" s="3">
        <f t="shared" si="16"/>
        <v>55</v>
      </c>
      <c r="I119" s="5">
        <f t="shared" si="14"/>
        <v>6.1111111111111107</v>
      </c>
      <c r="J119" s="3">
        <f t="shared" si="15"/>
        <v>76</v>
      </c>
      <c r="K119" s="4">
        <f t="shared" si="17"/>
        <v>8.4444444444444446</v>
      </c>
      <c r="L119" s="1">
        <v>2</v>
      </c>
      <c r="M119" s="1">
        <v>26</v>
      </c>
      <c r="N119" s="1">
        <v>3</v>
      </c>
      <c r="O119" s="1">
        <v>0</v>
      </c>
      <c r="P119" s="5">
        <f t="shared" si="18"/>
        <v>14.555555555555555</v>
      </c>
      <c r="Q119" s="4">
        <f t="shared" si="19"/>
        <v>2.8888888888888888</v>
      </c>
    </row>
    <row r="120" spans="1:17">
      <c r="A120" s="3">
        <v>119</v>
      </c>
      <c r="B120" s="1" t="s">
        <v>145</v>
      </c>
      <c r="C120" s="1" t="s">
        <v>134</v>
      </c>
      <c r="D120" s="1">
        <v>5</v>
      </c>
      <c r="E120" s="1">
        <v>17</v>
      </c>
      <c r="F120" s="1">
        <v>1</v>
      </c>
      <c r="G120" s="1">
        <v>1</v>
      </c>
      <c r="H120" s="3">
        <f t="shared" si="16"/>
        <v>7</v>
      </c>
      <c r="I120" s="5">
        <f t="shared" si="14"/>
        <v>1.4</v>
      </c>
      <c r="J120" s="3">
        <f t="shared" si="15"/>
        <v>10</v>
      </c>
      <c r="K120" s="4">
        <f t="shared" si="17"/>
        <v>2</v>
      </c>
      <c r="L120" s="1">
        <v>8</v>
      </c>
      <c r="M120" s="1">
        <v>47</v>
      </c>
      <c r="N120" s="1">
        <v>1</v>
      </c>
      <c r="O120" s="1">
        <v>0</v>
      </c>
      <c r="P120" s="5">
        <f t="shared" si="18"/>
        <v>3.4</v>
      </c>
      <c r="Q120" s="4">
        <f t="shared" si="19"/>
        <v>9.4</v>
      </c>
    </row>
    <row r="121" spans="1:17">
      <c r="A121" s="3">
        <v>120</v>
      </c>
      <c r="B121" s="1" t="s">
        <v>145</v>
      </c>
      <c r="C121" s="1" t="s">
        <v>135</v>
      </c>
      <c r="D121" s="1">
        <v>5</v>
      </c>
      <c r="E121" s="1">
        <v>77</v>
      </c>
      <c r="F121" s="1">
        <v>4</v>
      </c>
      <c r="G121" s="1">
        <v>6</v>
      </c>
      <c r="H121" s="3">
        <f t="shared" si="16"/>
        <v>25</v>
      </c>
      <c r="I121" s="5">
        <f t="shared" si="14"/>
        <v>5</v>
      </c>
      <c r="J121" s="3">
        <f t="shared" si="15"/>
        <v>52</v>
      </c>
      <c r="K121" s="4">
        <f t="shared" si="17"/>
        <v>10.4</v>
      </c>
      <c r="L121" s="1">
        <v>3</v>
      </c>
      <c r="M121" s="1">
        <v>27</v>
      </c>
      <c r="N121" s="1">
        <v>2</v>
      </c>
      <c r="O121" s="1">
        <v>0</v>
      </c>
      <c r="P121" s="5">
        <f t="shared" si="18"/>
        <v>15.4</v>
      </c>
      <c r="Q121" s="4">
        <f t="shared" si="19"/>
        <v>5.4</v>
      </c>
    </row>
    <row r="122" spans="1:17">
      <c r="A122" s="3">
        <v>121</v>
      </c>
      <c r="B122" s="1" t="s">
        <v>145</v>
      </c>
      <c r="C122" s="1" t="s">
        <v>136</v>
      </c>
      <c r="D122" s="1">
        <v>6</v>
      </c>
      <c r="E122" s="1">
        <v>153</v>
      </c>
      <c r="F122" s="1">
        <v>20</v>
      </c>
      <c r="G122" s="1">
        <v>4</v>
      </c>
      <c r="H122" s="3">
        <f t="shared" si="16"/>
        <v>49</v>
      </c>
      <c r="I122" s="5">
        <f t="shared" si="14"/>
        <v>8.1666666666666661</v>
      </c>
      <c r="J122" s="3">
        <f t="shared" si="15"/>
        <v>104</v>
      </c>
      <c r="K122" s="4">
        <f t="shared" si="17"/>
        <v>17.333333333333332</v>
      </c>
      <c r="L122" s="1">
        <v>0</v>
      </c>
      <c r="M122" s="1">
        <v>0</v>
      </c>
      <c r="N122" s="1">
        <v>3</v>
      </c>
      <c r="O122" s="1">
        <v>0</v>
      </c>
      <c r="P122" s="5">
        <f t="shared" si="18"/>
        <v>25.5</v>
      </c>
      <c r="Q122" s="4">
        <f t="shared" si="19"/>
        <v>0</v>
      </c>
    </row>
    <row r="123" spans="1:17">
      <c r="A123" s="3">
        <v>122</v>
      </c>
      <c r="B123" s="1" t="s">
        <v>145</v>
      </c>
      <c r="C123" s="1" t="s">
        <v>137</v>
      </c>
      <c r="D123" s="1">
        <v>7</v>
      </c>
      <c r="E123" s="1">
        <v>65</v>
      </c>
      <c r="F123" s="1">
        <v>5</v>
      </c>
      <c r="G123" s="1">
        <v>4</v>
      </c>
      <c r="H123" s="3">
        <f t="shared" si="16"/>
        <v>21</v>
      </c>
      <c r="I123" s="5">
        <f t="shared" si="14"/>
        <v>3</v>
      </c>
      <c r="J123" s="3">
        <f t="shared" si="15"/>
        <v>44</v>
      </c>
      <c r="K123" s="4">
        <f t="shared" si="17"/>
        <v>6.2857142857142856</v>
      </c>
      <c r="L123" s="1">
        <v>4</v>
      </c>
      <c r="M123" s="1">
        <v>29</v>
      </c>
      <c r="N123" s="1">
        <v>0</v>
      </c>
      <c r="O123" s="1">
        <v>0</v>
      </c>
      <c r="P123" s="5">
        <f t="shared" si="18"/>
        <v>9.2857142857142865</v>
      </c>
      <c r="Q123" s="4">
        <f t="shared" si="19"/>
        <v>4.1428571428571432</v>
      </c>
    </row>
    <row r="124" spans="1:17">
      <c r="A124" s="3">
        <v>123</v>
      </c>
      <c r="B124" s="1" t="s">
        <v>145</v>
      </c>
      <c r="C124" s="1" t="s">
        <v>138</v>
      </c>
      <c r="D124" s="1">
        <v>6</v>
      </c>
      <c r="E124" s="1">
        <v>127</v>
      </c>
      <c r="F124" s="1">
        <v>16</v>
      </c>
      <c r="G124" s="1">
        <v>6</v>
      </c>
      <c r="H124" s="3">
        <f t="shared" si="16"/>
        <v>27</v>
      </c>
      <c r="I124" s="5">
        <f t="shared" si="14"/>
        <v>4.5</v>
      </c>
      <c r="J124" s="3">
        <f t="shared" si="15"/>
        <v>100</v>
      </c>
      <c r="K124" s="4">
        <f t="shared" si="17"/>
        <v>16.666666666666668</v>
      </c>
      <c r="L124" s="1">
        <v>0</v>
      </c>
      <c r="M124" s="1">
        <v>0</v>
      </c>
      <c r="N124" s="1">
        <v>1</v>
      </c>
      <c r="O124" s="1">
        <v>0</v>
      </c>
      <c r="P124" s="5">
        <f t="shared" si="18"/>
        <v>21.166666666666668</v>
      </c>
      <c r="Q124" s="4">
        <f t="shared" si="19"/>
        <v>0</v>
      </c>
    </row>
    <row r="125" spans="1:17">
      <c r="A125" s="3">
        <v>124</v>
      </c>
      <c r="B125" s="1" t="s">
        <v>145</v>
      </c>
      <c r="C125" s="1" t="s">
        <v>139</v>
      </c>
      <c r="D125" s="1">
        <v>2</v>
      </c>
      <c r="E125" s="1">
        <v>1</v>
      </c>
      <c r="F125" s="1">
        <v>0</v>
      </c>
      <c r="G125" s="1">
        <v>0</v>
      </c>
      <c r="H125" s="3">
        <f t="shared" si="16"/>
        <v>1</v>
      </c>
      <c r="I125" s="5">
        <f t="shared" si="14"/>
        <v>0.5</v>
      </c>
      <c r="J125" s="3">
        <f t="shared" si="15"/>
        <v>0</v>
      </c>
      <c r="K125" s="4">
        <f t="shared" si="17"/>
        <v>0</v>
      </c>
      <c r="L125" s="1">
        <v>3</v>
      </c>
      <c r="M125" s="1">
        <v>20</v>
      </c>
      <c r="N125" s="1">
        <v>0</v>
      </c>
      <c r="O125" s="1">
        <v>0</v>
      </c>
      <c r="P125" s="5">
        <f t="shared" si="18"/>
        <v>0.5</v>
      </c>
      <c r="Q125" s="4">
        <f t="shared" si="19"/>
        <v>10</v>
      </c>
    </row>
    <row r="126" spans="1:17">
      <c r="A126" s="3">
        <v>125</v>
      </c>
      <c r="B126" s="1" t="s">
        <v>145</v>
      </c>
      <c r="C126" s="1" t="s">
        <v>140</v>
      </c>
      <c r="D126" s="1">
        <v>3</v>
      </c>
      <c r="E126" s="1">
        <v>17</v>
      </c>
      <c r="F126" s="1">
        <v>0</v>
      </c>
      <c r="G126" s="1">
        <v>1</v>
      </c>
      <c r="H126" s="3">
        <f t="shared" si="16"/>
        <v>11</v>
      </c>
      <c r="I126" s="5">
        <f t="shared" si="14"/>
        <v>3.6666666666666665</v>
      </c>
      <c r="J126" s="3">
        <f t="shared" si="15"/>
        <v>6</v>
      </c>
      <c r="K126" s="4">
        <f t="shared" si="17"/>
        <v>2</v>
      </c>
      <c r="L126" s="1">
        <v>3</v>
      </c>
      <c r="M126" s="1">
        <v>16</v>
      </c>
      <c r="N126" s="1">
        <v>0</v>
      </c>
      <c r="O126" s="1">
        <v>0</v>
      </c>
      <c r="P126" s="5">
        <f t="shared" si="18"/>
        <v>5.666666666666667</v>
      </c>
      <c r="Q126" s="4">
        <f t="shared" si="19"/>
        <v>5.333333333333333</v>
      </c>
    </row>
    <row r="127" spans="1:17">
      <c r="A127" s="3">
        <v>126</v>
      </c>
      <c r="B127" s="1" t="s">
        <v>145</v>
      </c>
      <c r="C127" s="1" t="s">
        <v>141</v>
      </c>
      <c r="D127" s="1">
        <v>7</v>
      </c>
      <c r="E127" s="1">
        <v>51</v>
      </c>
      <c r="F127" s="1">
        <v>7</v>
      </c>
      <c r="G127" s="1">
        <v>1</v>
      </c>
      <c r="H127" s="3">
        <f t="shared" si="16"/>
        <v>17</v>
      </c>
      <c r="I127" s="5">
        <f t="shared" si="14"/>
        <v>2.4285714285714284</v>
      </c>
      <c r="J127" s="3">
        <f t="shared" si="15"/>
        <v>34</v>
      </c>
      <c r="K127" s="4">
        <f t="shared" si="17"/>
        <v>4.8571428571428568</v>
      </c>
      <c r="L127" s="1">
        <v>0</v>
      </c>
      <c r="M127" s="1">
        <v>0</v>
      </c>
      <c r="N127" s="1">
        <v>2</v>
      </c>
      <c r="O127" s="1">
        <v>0</v>
      </c>
      <c r="P127" s="5">
        <f t="shared" si="18"/>
        <v>7.2857142857142856</v>
      </c>
      <c r="Q127" s="4">
        <f t="shared" si="19"/>
        <v>0</v>
      </c>
    </row>
    <row r="128" spans="1:17">
      <c r="A128" s="3">
        <v>127</v>
      </c>
      <c r="B128" s="1" t="s">
        <v>145</v>
      </c>
      <c r="C128" s="1" t="s">
        <v>142</v>
      </c>
      <c r="D128" s="1">
        <v>3</v>
      </c>
      <c r="E128" s="1">
        <v>0</v>
      </c>
      <c r="F128" s="1">
        <v>0</v>
      </c>
      <c r="G128" s="1">
        <v>0</v>
      </c>
      <c r="H128" s="3">
        <f t="shared" si="16"/>
        <v>0</v>
      </c>
      <c r="I128" s="5">
        <f t="shared" si="14"/>
        <v>0</v>
      </c>
      <c r="J128" s="3">
        <f t="shared" si="15"/>
        <v>0</v>
      </c>
      <c r="K128" s="4">
        <f t="shared" si="17"/>
        <v>0</v>
      </c>
      <c r="L128" s="1">
        <v>2</v>
      </c>
      <c r="M128" s="1">
        <v>18</v>
      </c>
      <c r="N128" s="1">
        <v>0</v>
      </c>
      <c r="O128" s="1">
        <v>0</v>
      </c>
      <c r="P128" s="5">
        <f t="shared" si="18"/>
        <v>0</v>
      </c>
      <c r="Q128" s="4">
        <f t="shared" si="19"/>
        <v>6</v>
      </c>
    </row>
    <row r="129" spans="1:17">
      <c r="A129" s="3">
        <v>128</v>
      </c>
      <c r="B129" s="1" t="s">
        <v>145</v>
      </c>
      <c r="C129" s="1" t="s">
        <v>143</v>
      </c>
      <c r="D129" s="1">
        <v>4</v>
      </c>
      <c r="E129" s="1">
        <v>55</v>
      </c>
      <c r="F129" s="1">
        <v>2</v>
      </c>
      <c r="G129" s="1">
        <v>4</v>
      </c>
      <c r="H129" s="3">
        <f t="shared" si="16"/>
        <v>23</v>
      </c>
      <c r="I129" s="5">
        <f t="shared" si="14"/>
        <v>5.75</v>
      </c>
      <c r="J129" s="3">
        <f t="shared" si="15"/>
        <v>32</v>
      </c>
      <c r="K129" s="4">
        <f t="shared" si="17"/>
        <v>8</v>
      </c>
      <c r="L129" s="1">
        <v>0</v>
      </c>
      <c r="M129" s="1">
        <v>0</v>
      </c>
      <c r="N129" s="1">
        <v>0</v>
      </c>
      <c r="O129" s="1">
        <v>0</v>
      </c>
      <c r="P129" s="5">
        <f t="shared" si="18"/>
        <v>13.75</v>
      </c>
      <c r="Q129" s="4">
        <f t="shared" si="19"/>
        <v>0</v>
      </c>
    </row>
    <row r="130" spans="1:17">
      <c r="A130" s="3">
        <v>129</v>
      </c>
      <c r="B130" s="1" t="s">
        <v>145</v>
      </c>
      <c r="C130" s="1" t="s">
        <v>144</v>
      </c>
      <c r="D130" s="1">
        <v>2</v>
      </c>
      <c r="E130" s="1">
        <v>3</v>
      </c>
      <c r="F130" s="1">
        <v>0</v>
      </c>
      <c r="G130" s="1">
        <v>0</v>
      </c>
      <c r="H130" s="3">
        <f t="shared" si="16"/>
        <v>3</v>
      </c>
      <c r="I130" s="5">
        <f t="shared" si="14"/>
        <v>1.5</v>
      </c>
      <c r="J130" s="3">
        <f t="shared" si="15"/>
        <v>0</v>
      </c>
      <c r="K130" s="4">
        <f t="shared" ref="K130:K150" si="20">((F130*4)+(G130*6))/D130</f>
        <v>0</v>
      </c>
      <c r="L130" s="1">
        <v>1</v>
      </c>
      <c r="M130" s="1">
        <v>9</v>
      </c>
      <c r="N130" s="1">
        <v>0</v>
      </c>
      <c r="O130" s="1">
        <v>0</v>
      </c>
      <c r="P130" s="5">
        <f t="shared" ref="P130:P150" si="21">E130/D130</f>
        <v>1.5</v>
      </c>
      <c r="Q130" s="4">
        <f t="shared" ref="Q130:Q150" si="22">M130/D130</f>
        <v>4.5</v>
      </c>
    </row>
    <row r="131" spans="1:17">
      <c r="A131" s="3">
        <v>130</v>
      </c>
      <c r="B131" s="1" t="s">
        <v>165</v>
      </c>
      <c r="C131" s="1" t="s">
        <v>166</v>
      </c>
      <c r="D131" s="1">
        <v>17</v>
      </c>
      <c r="E131" s="1">
        <v>59</v>
      </c>
      <c r="F131" s="1">
        <v>3</v>
      </c>
      <c r="G131" s="1">
        <v>6</v>
      </c>
      <c r="H131" s="3">
        <f t="shared" si="16"/>
        <v>11</v>
      </c>
      <c r="I131" s="5">
        <f t="shared" ref="I131:I150" si="23">H131/D131</f>
        <v>0.6470588235294118</v>
      </c>
      <c r="J131" s="3">
        <f t="shared" ref="J131:J150" si="24">E131-H131</f>
        <v>48</v>
      </c>
      <c r="K131" s="4">
        <f t="shared" si="20"/>
        <v>2.8235294117647061</v>
      </c>
      <c r="L131" s="1">
        <v>21</v>
      </c>
      <c r="M131" s="1">
        <v>167</v>
      </c>
      <c r="N131" s="1">
        <v>6</v>
      </c>
      <c r="O131" s="1">
        <v>0</v>
      </c>
      <c r="P131" s="5">
        <f t="shared" si="21"/>
        <v>3.4705882352941178</v>
      </c>
      <c r="Q131" s="4">
        <f t="shared" si="22"/>
        <v>9.8235294117647065</v>
      </c>
    </row>
    <row r="132" spans="1:17">
      <c r="A132" s="3">
        <v>131</v>
      </c>
      <c r="B132" s="1" t="s">
        <v>165</v>
      </c>
      <c r="C132" s="1" t="s">
        <v>146</v>
      </c>
      <c r="D132" s="1">
        <v>17</v>
      </c>
      <c r="E132" s="1">
        <v>735</v>
      </c>
      <c r="F132" s="1">
        <v>64</v>
      </c>
      <c r="G132" s="1">
        <v>28</v>
      </c>
      <c r="H132" s="3">
        <f t="shared" si="16"/>
        <v>311</v>
      </c>
      <c r="I132" s="5">
        <f t="shared" si="23"/>
        <v>18.294117647058822</v>
      </c>
      <c r="J132" s="3">
        <f t="shared" si="24"/>
        <v>424</v>
      </c>
      <c r="K132" s="4">
        <f t="shared" si="20"/>
        <v>24.941176470588236</v>
      </c>
      <c r="L132" s="1">
        <v>0</v>
      </c>
      <c r="M132" s="1">
        <v>0</v>
      </c>
      <c r="N132" s="1">
        <v>6</v>
      </c>
      <c r="O132" s="1">
        <v>0</v>
      </c>
      <c r="P132" s="5">
        <f t="shared" si="21"/>
        <v>43.235294117647058</v>
      </c>
      <c r="Q132" s="4">
        <f t="shared" si="22"/>
        <v>0</v>
      </c>
    </row>
    <row r="133" spans="1:17">
      <c r="A133" s="3">
        <v>132</v>
      </c>
      <c r="B133" s="1" t="s">
        <v>165</v>
      </c>
      <c r="C133" s="1" t="s">
        <v>147</v>
      </c>
      <c r="D133" s="1">
        <v>17</v>
      </c>
      <c r="E133" s="1">
        <v>239</v>
      </c>
      <c r="F133" s="1">
        <v>26</v>
      </c>
      <c r="G133" s="1">
        <v>5</v>
      </c>
      <c r="H133" s="3">
        <f t="shared" si="16"/>
        <v>105</v>
      </c>
      <c r="I133" s="5">
        <f t="shared" si="23"/>
        <v>6.1764705882352944</v>
      </c>
      <c r="J133" s="3">
        <f t="shared" si="24"/>
        <v>134</v>
      </c>
      <c r="K133" s="4">
        <f t="shared" si="20"/>
        <v>7.882352941176471</v>
      </c>
      <c r="L133" s="1">
        <v>14</v>
      </c>
      <c r="M133" s="1">
        <v>98</v>
      </c>
      <c r="N133" s="1">
        <v>3</v>
      </c>
      <c r="O133" s="1">
        <v>0</v>
      </c>
      <c r="P133" s="5">
        <f t="shared" si="21"/>
        <v>14.058823529411764</v>
      </c>
      <c r="Q133" s="4">
        <f t="shared" si="22"/>
        <v>5.7647058823529411</v>
      </c>
    </row>
    <row r="134" spans="1:17">
      <c r="A134" s="3">
        <v>133</v>
      </c>
      <c r="B134" s="1" t="s">
        <v>165</v>
      </c>
      <c r="C134" s="1" t="s">
        <v>148</v>
      </c>
      <c r="D134" s="1">
        <v>16</v>
      </c>
      <c r="E134" s="1">
        <v>497</v>
      </c>
      <c r="F134" s="1">
        <v>59</v>
      </c>
      <c r="G134" s="1">
        <v>14</v>
      </c>
      <c r="H134" s="3">
        <f t="shared" si="16"/>
        <v>177</v>
      </c>
      <c r="I134" s="5">
        <f t="shared" si="23"/>
        <v>11.0625</v>
      </c>
      <c r="J134" s="3">
        <f t="shared" si="24"/>
        <v>320</v>
      </c>
      <c r="K134" s="4">
        <f t="shared" si="20"/>
        <v>20</v>
      </c>
      <c r="L134" s="1">
        <v>0</v>
      </c>
      <c r="M134" s="1">
        <v>0</v>
      </c>
      <c r="N134" s="1">
        <v>12</v>
      </c>
      <c r="O134" s="1">
        <v>0</v>
      </c>
      <c r="P134" s="5">
        <f t="shared" si="21"/>
        <v>31.0625</v>
      </c>
      <c r="Q134" s="4">
        <f t="shared" si="22"/>
        <v>0</v>
      </c>
    </row>
    <row r="135" spans="1:17">
      <c r="A135" s="3">
        <v>134</v>
      </c>
      <c r="B135" s="1" t="s">
        <v>165</v>
      </c>
      <c r="C135" s="1" t="s">
        <v>149</v>
      </c>
      <c r="D135" s="1">
        <v>17</v>
      </c>
      <c r="E135" s="1">
        <v>3</v>
      </c>
      <c r="F135" s="1">
        <v>0</v>
      </c>
      <c r="G135" s="1">
        <v>0</v>
      </c>
      <c r="H135" s="3">
        <f t="shared" si="16"/>
        <v>3</v>
      </c>
      <c r="I135" s="5">
        <f t="shared" si="23"/>
        <v>0.17647058823529413</v>
      </c>
      <c r="J135" s="3">
        <f t="shared" si="24"/>
        <v>0</v>
      </c>
      <c r="K135" s="4">
        <f t="shared" si="20"/>
        <v>0</v>
      </c>
      <c r="L135" s="1">
        <v>21</v>
      </c>
      <c r="M135" s="1">
        <v>131</v>
      </c>
      <c r="N135" s="1">
        <v>2</v>
      </c>
      <c r="O135" s="1">
        <v>0</v>
      </c>
      <c r="P135" s="5">
        <f t="shared" si="21"/>
        <v>0.17647058823529413</v>
      </c>
      <c r="Q135" s="4">
        <f t="shared" si="22"/>
        <v>7.7058823529411766</v>
      </c>
    </row>
    <row r="136" spans="1:17">
      <c r="A136" s="3">
        <v>135</v>
      </c>
      <c r="B136" s="1" t="s">
        <v>165</v>
      </c>
      <c r="C136" s="1" t="s">
        <v>150</v>
      </c>
      <c r="D136" s="1">
        <v>12</v>
      </c>
      <c r="E136" s="1">
        <v>13</v>
      </c>
      <c r="F136" s="1">
        <v>1</v>
      </c>
      <c r="G136" s="1">
        <v>0</v>
      </c>
      <c r="H136" s="3">
        <f t="shared" si="16"/>
        <v>9</v>
      </c>
      <c r="I136" s="5">
        <f t="shared" si="23"/>
        <v>0.75</v>
      </c>
      <c r="J136" s="3">
        <f t="shared" si="24"/>
        <v>4</v>
      </c>
      <c r="K136" s="4">
        <f t="shared" si="20"/>
        <v>0.33333333333333331</v>
      </c>
      <c r="L136" s="1">
        <v>9</v>
      </c>
      <c r="M136" s="1">
        <v>124</v>
      </c>
      <c r="N136" s="1">
        <v>2</v>
      </c>
      <c r="O136" s="1">
        <v>0</v>
      </c>
      <c r="P136" s="5">
        <f t="shared" si="21"/>
        <v>1.0833333333333333</v>
      </c>
      <c r="Q136" s="4">
        <f t="shared" si="22"/>
        <v>10.333333333333334</v>
      </c>
    </row>
    <row r="137" spans="1:17">
      <c r="A137" s="3">
        <v>136</v>
      </c>
      <c r="B137" s="1" t="s">
        <v>165</v>
      </c>
      <c r="C137" s="1" t="s">
        <v>151</v>
      </c>
      <c r="D137" s="1">
        <v>12</v>
      </c>
      <c r="E137" s="1">
        <v>0</v>
      </c>
      <c r="F137" s="1">
        <v>0</v>
      </c>
      <c r="G137" s="1">
        <v>0</v>
      </c>
      <c r="H137" s="3">
        <f t="shared" si="16"/>
        <v>0</v>
      </c>
      <c r="I137" s="5">
        <f t="shared" si="23"/>
        <v>0</v>
      </c>
      <c r="J137" s="3">
        <f t="shared" si="24"/>
        <v>0</v>
      </c>
      <c r="K137" s="4">
        <f t="shared" si="20"/>
        <v>0</v>
      </c>
      <c r="L137" s="1">
        <v>12</v>
      </c>
      <c r="M137" s="1">
        <v>116</v>
      </c>
      <c r="N137" s="1">
        <v>2</v>
      </c>
      <c r="O137" s="1">
        <v>0</v>
      </c>
      <c r="P137" s="5">
        <f t="shared" si="21"/>
        <v>0</v>
      </c>
      <c r="Q137" s="4">
        <f t="shared" si="22"/>
        <v>9.6666666666666661</v>
      </c>
    </row>
    <row r="138" spans="1:17">
      <c r="A138" s="3">
        <v>137</v>
      </c>
      <c r="B138" s="1" t="s">
        <v>165</v>
      </c>
      <c r="C138" s="1" t="s">
        <v>152</v>
      </c>
      <c r="D138" s="1">
        <v>15</v>
      </c>
      <c r="E138" s="1">
        <v>260</v>
      </c>
      <c r="F138" s="1">
        <v>22</v>
      </c>
      <c r="G138" s="1">
        <v>11</v>
      </c>
      <c r="H138" s="3">
        <f t="shared" si="16"/>
        <v>106</v>
      </c>
      <c r="I138" s="5">
        <f t="shared" si="23"/>
        <v>7.0666666666666664</v>
      </c>
      <c r="J138" s="3">
        <f t="shared" si="24"/>
        <v>154</v>
      </c>
      <c r="K138" s="4">
        <f t="shared" si="20"/>
        <v>10.266666666666667</v>
      </c>
      <c r="L138" s="1">
        <v>1</v>
      </c>
      <c r="M138" s="1">
        <v>2</v>
      </c>
      <c r="N138" s="1">
        <v>3</v>
      </c>
      <c r="O138" s="1">
        <v>0</v>
      </c>
      <c r="P138" s="5">
        <f t="shared" si="21"/>
        <v>17.333333333333332</v>
      </c>
      <c r="Q138" s="4">
        <f t="shared" si="22"/>
        <v>0.13333333333333333</v>
      </c>
    </row>
    <row r="139" spans="1:17">
      <c r="A139" s="3">
        <v>138</v>
      </c>
      <c r="B139" s="1" t="s">
        <v>165</v>
      </c>
      <c r="C139" s="1" t="s">
        <v>153</v>
      </c>
      <c r="D139" s="1">
        <v>15</v>
      </c>
      <c r="E139" s="1">
        <v>284</v>
      </c>
      <c r="F139" s="1">
        <v>22</v>
      </c>
      <c r="G139" s="1">
        <v>5</v>
      </c>
      <c r="H139" s="3">
        <f t="shared" si="16"/>
        <v>166</v>
      </c>
      <c r="I139" s="5">
        <f t="shared" si="23"/>
        <v>11.066666666666666</v>
      </c>
      <c r="J139" s="3">
        <f t="shared" si="24"/>
        <v>118</v>
      </c>
      <c r="K139" s="4">
        <f t="shared" si="20"/>
        <v>7.8666666666666663</v>
      </c>
      <c r="L139" s="1">
        <v>0</v>
      </c>
      <c r="M139" s="1">
        <v>0</v>
      </c>
      <c r="N139" s="1">
        <v>9</v>
      </c>
      <c r="O139" s="1">
        <v>0</v>
      </c>
      <c r="P139" s="5">
        <f t="shared" si="21"/>
        <v>18.933333333333334</v>
      </c>
      <c r="Q139" s="4">
        <f t="shared" si="22"/>
        <v>0</v>
      </c>
    </row>
    <row r="140" spans="1:17">
      <c r="A140" s="3">
        <v>139</v>
      </c>
      <c r="B140" s="1" t="s">
        <v>165</v>
      </c>
      <c r="C140" s="1" t="s">
        <v>154</v>
      </c>
      <c r="D140" s="1">
        <v>4</v>
      </c>
      <c r="E140" s="1">
        <v>75</v>
      </c>
      <c r="F140" s="1">
        <v>1</v>
      </c>
      <c r="G140" s="1">
        <v>8</v>
      </c>
      <c r="H140" s="3">
        <f t="shared" si="16"/>
        <v>23</v>
      </c>
      <c r="I140" s="5">
        <f t="shared" si="23"/>
        <v>5.75</v>
      </c>
      <c r="J140" s="3">
        <f t="shared" si="24"/>
        <v>52</v>
      </c>
      <c r="K140" s="4">
        <f t="shared" si="20"/>
        <v>13</v>
      </c>
      <c r="L140" s="1">
        <v>5</v>
      </c>
      <c r="M140" s="1">
        <v>23</v>
      </c>
      <c r="N140" s="1">
        <v>2</v>
      </c>
      <c r="O140" s="1">
        <v>0</v>
      </c>
      <c r="P140" s="5">
        <f t="shared" si="21"/>
        <v>18.75</v>
      </c>
      <c r="Q140" s="4">
        <f t="shared" si="22"/>
        <v>5.75</v>
      </c>
    </row>
    <row r="141" spans="1:17">
      <c r="A141" s="3">
        <v>140</v>
      </c>
      <c r="B141" s="1" t="s">
        <v>165</v>
      </c>
      <c r="C141" s="1" t="s">
        <v>155</v>
      </c>
      <c r="D141" s="1">
        <v>4</v>
      </c>
      <c r="E141" s="1">
        <v>5</v>
      </c>
      <c r="F141" s="1">
        <v>1</v>
      </c>
      <c r="G141" s="1">
        <v>0</v>
      </c>
      <c r="H141" s="3">
        <f t="shared" ref="H141:H150" si="25">E141-(F141*4) - (G141*6)</f>
        <v>1</v>
      </c>
      <c r="I141" s="5">
        <f t="shared" si="23"/>
        <v>0.25</v>
      </c>
      <c r="J141" s="3">
        <f t="shared" si="24"/>
        <v>4</v>
      </c>
      <c r="K141" s="4">
        <f t="shared" si="20"/>
        <v>1</v>
      </c>
      <c r="L141" s="1">
        <v>5</v>
      </c>
      <c r="M141" s="1">
        <v>47</v>
      </c>
      <c r="N141" s="1">
        <v>0</v>
      </c>
      <c r="O141" s="1">
        <v>0</v>
      </c>
      <c r="P141" s="5">
        <f t="shared" si="21"/>
        <v>1.25</v>
      </c>
      <c r="Q141" s="4">
        <f t="shared" si="22"/>
        <v>11.75</v>
      </c>
    </row>
    <row r="142" spans="1:17">
      <c r="A142" s="3">
        <v>141</v>
      </c>
      <c r="B142" s="1" t="s">
        <v>165</v>
      </c>
      <c r="C142" s="1" t="s">
        <v>156</v>
      </c>
      <c r="D142" s="1">
        <v>11</v>
      </c>
      <c r="E142" s="1">
        <v>122</v>
      </c>
      <c r="F142" s="1">
        <v>17</v>
      </c>
      <c r="G142" s="1">
        <v>1</v>
      </c>
      <c r="H142" s="3">
        <f t="shared" si="25"/>
        <v>48</v>
      </c>
      <c r="I142" s="5">
        <f t="shared" si="23"/>
        <v>4.3636363636363633</v>
      </c>
      <c r="J142" s="3">
        <f t="shared" si="24"/>
        <v>74</v>
      </c>
      <c r="K142" s="4">
        <f t="shared" si="20"/>
        <v>6.7272727272727275</v>
      </c>
      <c r="L142" s="1">
        <v>0</v>
      </c>
      <c r="M142" s="1">
        <v>0</v>
      </c>
      <c r="N142" s="1">
        <v>5</v>
      </c>
      <c r="O142" s="1">
        <v>1</v>
      </c>
      <c r="P142" s="5">
        <f t="shared" si="21"/>
        <v>11.090909090909092</v>
      </c>
      <c r="Q142" s="4">
        <f t="shared" si="22"/>
        <v>0</v>
      </c>
    </row>
    <row r="143" spans="1:17">
      <c r="A143" s="3">
        <v>142</v>
      </c>
      <c r="B143" s="1" t="s">
        <v>165</v>
      </c>
      <c r="C143" s="1" t="s">
        <v>157</v>
      </c>
      <c r="D143" s="1">
        <v>6</v>
      </c>
      <c r="E143" s="1">
        <v>148</v>
      </c>
      <c r="F143" s="1">
        <v>13</v>
      </c>
      <c r="G143" s="1">
        <v>6</v>
      </c>
      <c r="H143" s="3">
        <f t="shared" si="25"/>
        <v>60</v>
      </c>
      <c r="I143" s="5">
        <f t="shared" si="23"/>
        <v>10</v>
      </c>
      <c r="J143" s="3">
        <f t="shared" si="24"/>
        <v>88</v>
      </c>
      <c r="K143" s="4">
        <f t="shared" si="20"/>
        <v>14.666666666666666</v>
      </c>
      <c r="L143" s="1">
        <v>0</v>
      </c>
      <c r="M143" s="1">
        <v>0</v>
      </c>
      <c r="N143" s="1">
        <v>2</v>
      </c>
      <c r="O143" s="1">
        <v>0</v>
      </c>
      <c r="P143" s="5">
        <f t="shared" si="21"/>
        <v>24.666666666666668</v>
      </c>
      <c r="Q143" s="4">
        <f t="shared" si="22"/>
        <v>0</v>
      </c>
    </row>
    <row r="144" spans="1:17">
      <c r="A144" s="3">
        <v>143</v>
      </c>
      <c r="B144" s="1" t="s">
        <v>165</v>
      </c>
      <c r="C144" s="1" t="s">
        <v>158</v>
      </c>
      <c r="D144" s="1">
        <v>4</v>
      </c>
      <c r="E144" s="1">
        <v>3</v>
      </c>
      <c r="F144" s="1">
        <v>0</v>
      </c>
      <c r="G144" s="1">
        <v>0</v>
      </c>
      <c r="H144" s="3">
        <f t="shared" si="25"/>
        <v>3</v>
      </c>
      <c r="I144" s="5">
        <f t="shared" si="23"/>
        <v>0.75</v>
      </c>
      <c r="J144" s="3">
        <f t="shared" si="24"/>
        <v>0</v>
      </c>
      <c r="K144" s="4">
        <f t="shared" si="20"/>
        <v>0</v>
      </c>
      <c r="L144" s="1">
        <v>5</v>
      </c>
      <c r="M144" s="1">
        <v>17</v>
      </c>
      <c r="N144" s="1">
        <v>2</v>
      </c>
      <c r="O144" s="1">
        <v>0</v>
      </c>
      <c r="P144" s="5">
        <f t="shared" si="21"/>
        <v>0.75</v>
      </c>
      <c r="Q144" s="4">
        <f t="shared" si="22"/>
        <v>4.25</v>
      </c>
    </row>
    <row r="145" spans="1:17">
      <c r="A145" s="3">
        <v>144</v>
      </c>
      <c r="B145" s="1" t="s">
        <v>165</v>
      </c>
      <c r="C145" s="1" t="s">
        <v>159</v>
      </c>
      <c r="D145" s="1">
        <v>6</v>
      </c>
      <c r="E145" s="1">
        <v>52</v>
      </c>
      <c r="F145" s="1">
        <v>6</v>
      </c>
      <c r="G145" s="1">
        <v>1</v>
      </c>
      <c r="H145" s="3">
        <f t="shared" si="25"/>
        <v>22</v>
      </c>
      <c r="I145" s="5">
        <f t="shared" si="23"/>
        <v>3.6666666666666665</v>
      </c>
      <c r="J145" s="3">
        <f t="shared" si="24"/>
        <v>30</v>
      </c>
      <c r="K145" s="4">
        <f t="shared" si="20"/>
        <v>5</v>
      </c>
      <c r="L145" s="1">
        <v>0</v>
      </c>
      <c r="M145" s="1">
        <v>0</v>
      </c>
      <c r="N145" s="1">
        <v>5</v>
      </c>
      <c r="O145" s="1">
        <v>0</v>
      </c>
      <c r="P145" s="5">
        <f t="shared" si="21"/>
        <v>8.6666666666666661</v>
      </c>
      <c r="Q145" s="4">
        <f t="shared" si="22"/>
        <v>0</v>
      </c>
    </row>
    <row r="146" spans="1:17">
      <c r="A146" s="3">
        <v>145</v>
      </c>
      <c r="B146" s="1" t="s">
        <v>165</v>
      </c>
      <c r="C146" s="1" t="s">
        <v>160</v>
      </c>
      <c r="D146" s="1">
        <v>9</v>
      </c>
      <c r="E146" s="1">
        <v>87</v>
      </c>
      <c r="F146" s="1">
        <v>2</v>
      </c>
      <c r="G146" s="1">
        <v>3</v>
      </c>
      <c r="H146" s="3">
        <f t="shared" si="25"/>
        <v>61</v>
      </c>
      <c r="I146" s="5">
        <f t="shared" si="23"/>
        <v>6.7777777777777777</v>
      </c>
      <c r="J146" s="3">
        <f t="shared" si="24"/>
        <v>26</v>
      </c>
      <c r="K146" s="4">
        <f t="shared" si="20"/>
        <v>2.8888888888888888</v>
      </c>
      <c r="L146" s="1">
        <v>0</v>
      </c>
      <c r="M146" s="1">
        <v>6</v>
      </c>
      <c r="N146" s="1">
        <v>3</v>
      </c>
      <c r="O146" s="1">
        <v>0</v>
      </c>
      <c r="P146" s="5">
        <f t="shared" si="21"/>
        <v>9.6666666666666661</v>
      </c>
      <c r="Q146" s="4">
        <f t="shared" si="22"/>
        <v>0.66666666666666663</v>
      </c>
    </row>
    <row r="147" spans="1:17">
      <c r="A147" s="3">
        <v>146</v>
      </c>
      <c r="B147" s="1" t="s">
        <v>165</v>
      </c>
      <c r="C147" s="1" t="s">
        <v>161</v>
      </c>
      <c r="D147" s="1">
        <v>2</v>
      </c>
      <c r="E147" s="1">
        <v>18</v>
      </c>
      <c r="F147" s="1">
        <v>3</v>
      </c>
      <c r="G147" s="1">
        <v>0</v>
      </c>
      <c r="H147" s="3">
        <f t="shared" si="25"/>
        <v>6</v>
      </c>
      <c r="I147" s="5">
        <f t="shared" si="23"/>
        <v>3</v>
      </c>
      <c r="J147" s="3">
        <f t="shared" si="24"/>
        <v>12</v>
      </c>
      <c r="K147" s="4">
        <f t="shared" si="20"/>
        <v>6</v>
      </c>
      <c r="L147" s="1">
        <v>1</v>
      </c>
      <c r="M147" s="1">
        <v>12</v>
      </c>
      <c r="N147" s="1">
        <v>0</v>
      </c>
      <c r="O147" s="1">
        <v>0</v>
      </c>
      <c r="P147" s="5">
        <f t="shared" si="21"/>
        <v>9</v>
      </c>
      <c r="Q147" s="4">
        <f t="shared" si="22"/>
        <v>6</v>
      </c>
    </row>
    <row r="148" spans="1:17">
      <c r="A148" s="3">
        <v>147</v>
      </c>
      <c r="B148" s="1" t="s">
        <v>165</v>
      </c>
      <c r="C148" s="1" t="s">
        <v>162</v>
      </c>
      <c r="D148" s="1">
        <v>1</v>
      </c>
      <c r="E148" s="1">
        <v>0</v>
      </c>
      <c r="F148" s="1">
        <v>0</v>
      </c>
      <c r="G148" s="1">
        <v>0</v>
      </c>
      <c r="H148" s="3">
        <f t="shared" si="25"/>
        <v>0</v>
      </c>
      <c r="I148" s="5">
        <f t="shared" si="23"/>
        <v>0</v>
      </c>
      <c r="J148" s="3">
        <f t="shared" si="24"/>
        <v>0</v>
      </c>
      <c r="K148" s="4">
        <f t="shared" si="20"/>
        <v>0</v>
      </c>
      <c r="L148" s="1">
        <v>0</v>
      </c>
      <c r="M148" s="1">
        <v>11</v>
      </c>
      <c r="N148" s="1">
        <v>0</v>
      </c>
      <c r="O148" s="1">
        <v>0</v>
      </c>
      <c r="P148" s="5">
        <f t="shared" si="21"/>
        <v>0</v>
      </c>
      <c r="Q148" s="4">
        <f t="shared" si="22"/>
        <v>11</v>
      </c>
    </row>
    <row r="149" spans="1:17">
      <c r="A149" s="3">
        <v>148</v>
      </c>
      <c r="B149" s="1" t="s">
        <v>165</v>
      </c>
      <c r="C149" s="1" t="s">
        <v>163</v>
      </c>
      <c r="D149" s="1">
        <v>1</v>
      </c>
      <c r="E149" s="1">
        <v>0</v>
      </c>
      <c r="F149" s="1">
        <v>0</v>
      </c>
      <c r="G149" s="1">
        <v>0</v>
      </c>
      <c r="H149" s="3">
        <f t="shared" si="25"/>
        <v>0</v>
      </c>
      <c r="I149" s="5">
        <f t="shared" si="23"/>
        <v>0</v>
      </c>
      <c r="J149" s="3">
        <f t="shared" si="24"/>
        <v>0</v>
      </c>
      <c r="K149" s="4">
        <f t="shared" si="20"/>
        <v>0</v>
      </c>
      <c r="L149" s="1">
        <v>0</v>
      </c>
      <c r="M149" s="1">
        <v>7</v>
      </c>
      <c r="N149" s="1">
        <v>0</v>
      </c>
      <c r="O149" s="1">
        <v>0</v>
      </c>
      <c r="P149" s="5">
        <f t="shared" si="21"/>
        <v>0</v>
      </c>
      <c r="Q149" s="4">
        <f t="shared" si="22"/>
        <v>7</v>
      </c>
    </row>
    <row r="150" spans="1:17">
      <c r="A150" s="3">
        <v>149</v>
      </c>
      <c r="B150" s="1" t="s">
        <v>165</v>
      </c>
      <c r="C150" s="1" t="s">
        <v>164</v>
      </c>
      <c r="D150" s="1">
        <v>1</v>
      </c>
      <c r="E150" s="1">
        <v>0</v>
      </c>
      <c r="F150" s="1">
        <v>0</v>
      </c>
      <c r="G150" s="1">
        <v>0</v>
      </c>
      <c r="H150" s="3">
        <f t="shared" si="25"/>
        <v>0</v>
      </c>
      <c r="I150" s="5">
        <f t="shared" si="23"/>
        <v>0</v>
      </c>
      <c r="J150" s="3">
        <f t="shared" si="24"/>
        <v>0</v>
      </c>
      <c r="K150" s="4">
        <f t="shared" si="20"/>
        <v>0</v>
      </c>
      <c r="L150" s="1">
        <v>0</v>
      </c>
      <c r="M150" s="1">
        <v>0</v>
      </c>
      <c r="N150" s="1">
        <v>0</v>
      </c>
      <c r="O150" s="1">
        <v>0</v>
      </c>
      <c r="P150" s="5">
        <f t="shared" si="21"/>
        <v>0</v>
      </c>
      <c r="Q150" s="4">
        <f t="shared" si="2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Batsman Regression Variables</vt:lpstr>
      <vt:lpstr>Batsman Data</vt:lpstr>
      <vt:lpstr>Sheet7</vt:lpstr>
      <vt:lpstr>Bowler Regression Variables</vt:lpstr>
      <vt:lpstr>Bowler Data</vt:lpstr>
      <vt:lpstr>Sheet3</vt:lpstr>
      <vt:lpstr>Player Data</vt:lpstr>
      <vt:lpstr>Diffs</vt:lpstr>
      <vt:lpstr>Player Data For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Mallik</dc:creator>
  <cp:lastModifiedBy>Saurabh Mallik</cp:lastModifiedBy>
  <dcterms:created xsi:type="dcterms:W3CDTF">2018-06-13T08:06:47Z</dcterms:created>
  <dcterms:modified xsi:type="dcterms:W3CDTF">2018-06-14T05:59:53Z</dcterms:modified>
</cp:coreProperties>
</file>