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Calculation" sheetId="2" r:id="rId4"/>
  </sheets>
  <definedNames/>
  <calcPr/>
</workbook>
</file>

<file path=xl/sharedStrings.xml><?xml version="1.0" encoding="utf-8"?>
<sst xmlns="http://schemas.openxmlformats.org/spreadsheetml/2006/main" count="23" uniqueCount="17">
  <si>
    <t>Participant</t>
  </si>
  <si>
    <t>Congruent</t>
  </si>
  <si>
    <t>Incongruent</t>
  </si>
  <si>
    <t>Difference = Incongruent - Congruent</t>
  </si>
  <si>
    <t>Congruent - Mean</t>
  </si>
  <si>
    <t>Square(Congruent - Mean)</t>
  </si>
  <si>
    <t>Incongruent - Mean</t>
  </si>
  <si>
    <t>Square(Incongruent - Mean)</t>
  </si>
  <si>
    <t>Difference - Mean</t>
  </si>
  <si>
    <t>Square(Difference - Mean)</t>
  </si>
  <si>
    <t>PE Value</t>
  </si>
  <si>
    <t>Varaince</t>
  </si>
  <si>
    <t>Mean</t>
  </si>
  <si>
    <t>Std Dev</t>
  </si>
  <si>
    <t>T-Statistic</t>
  </si>
  <si>
    <t>t-stat</t>
  </si>
  <si>
    <t>Variance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</si>
</sst>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Congruent and Incongruent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Data!$B$1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Data!$A$2:$A$29</c:f>
            </c:strRef>
          </c:cat>
          <c:val>
            <c:numRef>
              <c:f>Data!$B$2:$B$29</c:f>
            </c:numRef>
          </c:val>
          <c:smooth val="0"/>
        </c:ser>
        <c:ser>
          <c:idx val="1"/>
          <c:order val="1"/>
          <c:tx>
            <c:strRef>
              <c:f>Data!$C$1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Data!$A$2:$A$29</c:f>
            </c:strRef>
          </c:cat>
          <c:val>
            <c:numRef>
              <c:f>Data!$C$2:$C$29</c:f>
            </c:numRef>
          </c:val>
          <c:smooth val="0"/>
        </c:ser>
        <c:axId val="1655854856"/>
        <c:axId val="49543061"/>
      </c:lineChart>
      <c:catAx>
        <c:axId val="165585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Participant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49543061"/>
      </c:catAx>
      <c:valAx>
        <c:axId val="495430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55854856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0</xdr:colOff>
      <xdr:row>3</xdr:row>
      <xdr:rowOff>142875</xdr:rowOff>
    </xdr:from>
    <xdr:to>
      <xdr:col>11</xdr:col>
      <xdr:colOff>904875</xdr:colOff>
      <xdr:row>21</xdr:row>
      <xdr:rowOff>76200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E1" s="3"/>
      <c r="F1" s="3"/>
    </row>
    <row r="2">
      <c r="A2" s="4">
        <v>1.0</v>
      </c>
      <c r="B2" s="4">
        <v>12.079</v>
      </c>
      <c r="C2" s="4">
        <v>19.278</v>
      </c>
    </row>
    <row r="3">
      <c r="A3" s="4">
        <v>2.0</v>
      </c>
      <c r="B3" s="4">
        <v>16.791</v>
      </c>
      <c r="C3" s="4">
        <v>18.741</v>
      </c>
    </row>
    <row r="4">
      <c r="A4" s="4">
        <v>3.0</v>
      </c>
      <c r="B4" s="4">
        <v>9.564</v>
      </c>
      <c r="C4" s="4">
        <v>21.214</v>
      </c>
    </row>
    <row r="5">
      <c r="A5" s="4">
        <v>4.0</v>
      </c>
      <c r="B5" s="4">
        <v>8.63</v>
      </c>
      <c r="C5" s="4">
        <v>15.687</v>
      </c>
    </row>
    <row r="6">
      <c r="A6" s="4">
        <v>5.0</v>
      </c>
      <c r="B6" s="4">
        <v>14.669</v>
      </c>
      <c r="C6" s="4">
        <v>22.803</v>
      </c>
    </row>
    <row r="7">
      <c r="A7" s="4">
        <v>6.0</v>
      </c>
      <c r="B7" s="4">
        <v>12.238</v>
      </c>
      <c r="C7" s="4">
        <v>20.878</v>
      </c>
    </row>
    <row r="8">
      <c r="A8" s="4">
        <v>7.0</v>
      </c>
      <c r="B8" s="4">
        <v>14.692</v>
      </c>
      <c r="C8" s="4">
        <v>24.572</v>
      </c>
    </row>
    <row r="9">
      <c r="A9" s="4">
        <v>8.0</v>
      </c>
      <c r="B9" s="4">
        <v>8.987</v>
      </c>
      <c r="C9" s="4">
        <v>17.394</v>
      </c>
    </row>
    <row r="10">
      <c r="A10" s="4">
        <v>9.0</v>
      </c>
      <c r="B10" s="4">
        <v>9.401</v>
      </c>
      <c r="C10" s="4">
        <v>20.762</v>
      </c>
    </row>
    <row r="11">
      <c r="A11" s="4">
        <v>10.0</v>
      </c>
      <c r="B11" s="4">
        <v>14.48</v>
      </c>
      <c r="C11" s="4">
        <v>26.282</v>
      </c>
    </row>
    <row r="12">
      <c r="A12" s="4">
        <v>11.0</v>
      </c>
      <c r="B12" s="4">
        <v>22.328</v>
      </c>
      <c r="C12" s="4">
        <v>24.524</v>
      </c>
    </row>
    <row r="13">
      <c r="A13" s="4">
        <v>12.0</v>
      </c>
      <c r="B13" s="4">
        <v>15.298</v>
      </c>
      <c r="C13" s="4">
        <v>18.644</v>
      </c>
    </row>
    <row r="14">
      <c r="A14" s="4">
        <v>13.0</v>
      </c>
      <c r="B14" s="4">
        <v>15.073</v>
      </c>
      <c r="C14" s="4">
        <v>17.51</v>
      </c>
    </row>
    <row r="15">
      <c r="A15" s="4">
        <v>14.0</v>
      </c>
      <c r="B15" s="4">
        <v>16.929</v>
      </c>
      <c r="C15" s="4">
        <v>20.33</v>
      </c>
    </row>
    <row r="16">
      <c r="A16" s="4">
        <v>15.0</v>
      </c>
      <c r="B16" s="4">
        <v>18.2</v>
      </c>
      <c r="C16" s="4">
        <v>35.255</v>
      </c>
    </row>
    <row r="17">
      <c r="A17" s="4">
        <v>16.0</v>
      </c>
      <c r="B17" s="4">
        <v>12.13</v>
      </c>
      <c r="C17" s="4">
        <v>22.158</v>
      </c>
    </row>
    <row r="18">
      <c r="A18" s="4">
        <v>17.0</v>
      </c>
      <c r="B18" s="4">
        <v>18.495</v>
      </c>
      <c r="C18" s="4">
        <v>25.139</v>
      </c>
    </row>
    <row r="19">
      <c r="A19" s="4">
        <v>18.0</v>
      </c>
      <c r="B19" s="4">
        <v>10.639</v>
      </c>
      <c r="C19" s="4">
        <v>20.429</v>
      </c>
    </row>
    <row r="20">
      <c r="A20" s="4">
        <v>19.0</v>
      </c>
      <c r="B20" s="4">
        <v>11.344</v>
      </c>
      <c r="C20" s="4">
        <v>17.425</v>
      </c>
    </row>
    <row r="21">
      <c r="A21" s="4">
        <v>20.0</v>
      </c>
      <c r="B21" s="4">
        <v>12.369</v>
      </c>
      <c r="C21" s="4">
        <v>34.288</v>
      </c>
    </row>
    <row r="22">
      <c r="A22" s="4">
        <v>21.0</v>
      </c>
      <c r="B22" s="4">
        <v>12.944</v>
      </c>
      <c r="C22" s="4">
        <v>23.894</v>
      </c>
    </row>
    <row r="23">
      <c r="A23" s="4">
        <v>22.0</v>
      </c>
      <c r="B23" s="4">
        <v>14.233</v>
      </c>
      <c r="C23" s="4">
        <v>17.96</v>
      </c>
    </row>
    <row r="24">
      <c r="A24" s="4">
        <v>23.0</v>
      </c>
      <c r="B24" s="4">
        <v>19.71</v>
      </c>
      <c r="C24" s="4">
        <v>22.058</v>
      </c>
    </row>
    <row r="25">
      <c r="A25" s="4">
        <v>24.0</v>
      </c>
      <c r="B25" s="4">
        <v>16.004</v>
      </c>
      <c r="C25" s="4">
        <v>21.157</v>
      </c>
    </row>
    <row r="26">
      <c r="A26" s="1" t="s">
        <v>12</v>
      </c>
      <c r="B26" s="4">
        <f t="shared" ref="B26:C26" si="1">AVERAGE(B2:B25)</f>
        <v>14.051125</v>
      </c>
      <c r="C26" s="4">
        <f t="shared" si="1"/>
        <v>22.01591667</v>
      </c>
    </row>
    <row r="27">
      <c r="A27" s="2" t="s">
        <v>13</v>
      </c>
      <c r="B27">
        <v>3.5593579576451955</v>
      </c>
      <c r="C27">
        <v>4.797057122469138</v>
      </c>
    </row>
    <row r="28">
      <c r="A28" s="2" t="s">
        <v>14</v>
      </c>
      <c r="C28">
        <v>8.021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.71"/>
    <col customWidth="1" min="2" max="3" width="12.0"/>
    <col customWidth="1" min="4" max="4" width="34.14"/>
    <col customWidth="1" min="5" max="5" width="30.43"/>
    <col customWidth="1" min="7" max="7" width="16.86"/>
    <col customWidth="1" min="8" max="8" width="24.43"/>
    <col customWidth="1" min="9" max="9" width="18.29"/>
    <col customWidth="1" min="10" max="10" width="25.86"/>
    <col customWidth="1" min="11" max="11" width="16.57"/>
    <col customWidth="1" min="12" max="12" width="23.14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/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N1" s="3" t="s">
        <v>10</v>
      </c>
      <c r="O1">
        <f>ROUND(C26-B26, 3)</f>
        <v>7.965</v>
      </c>
    </row>
    <row r="2">
      <c r="A2" s="4">
        <v>1.0</v>
      </c>
      <c r="B2" s="4">
        <v>12.079</v>
      </c>
      <c r="C2" s="4">
        <v>19.278</v>
      </c>
      <c r="D2">
        <f t="shared" ref="D2:D25" si="1">C2-B2</f>
        <v>7.199</v>
      </c>
      <c r="G2">
        <f t="shared" ref="G2:G25" si="2">B2-$B$26</f>
        <v>-1.972125</v>
      </c>
      <c r="H2">
        <f t="shared" ref="H2:H25" si="3">G2*G2</f>
        <v>3.889277016</v>
      </c>
      <c r="I2">
        <f t="shared" ref="I2:I25" si="4">C2-$C$26</f>
        <v>-2.737916667</v>
      </c>
      <c r="J2">
        <f t="shared" ref="J2:J25" si="5">I2*I2</f>
        <v>7.496187674</v>
      </c>
      <c r="K2">
        <f t="shared" ref="K2:K25" si="6">D2-$D$26</f>
        <v>-0.7657916667</v>
      </c>
      <c r="L2">
        <f t="shared" ref="L2:L25" si="7">K2*K2</f>
        <v>0.5864368767</v>
      </c>
      <c r="N2" s="3" t="s">
        <v>11</v>
      </c>
      <c r="O2">
        <f>ROUND(4.86482691035905, 3)</f>
        <v>4.865</v>
      </c>
    </row>
    <row r="3">
      <c r="A3" s="4">
        <v>2.0</v>
      </c>
      <c r="B3" s="4">
        <v>16.791</v>
      </c>
      <c r="C3" s="4">
        <v>18.741</v>
      </c>
      <c r="D3">
        <f t="shared" si="1"/>
        <v>1.95</v>
      </c>
      <c r="G3">
        <f t="shared" si="2"/>
        <v>2.739875</v>
      </c>
      <c r="H3">
        <f t="shared" si="3"/>
        <v>7.506915016</v>
      </c>
      <c r="I3">
        <f t="shared" si="4"/>
        <v>-3.274916667</v>
      </c>
      <c r="J3">
        <f t="shared" si="5"/>
        <v>10.72507917</v>
      </c>
      <c r="K3">
        <f t="shared" si="6"/>
        <v>-6.014791667</v>
      </c>
      <c r="L3">
        <f t="shared" si="7"/>
        <v>36.17771879</v>
      </c>
      <c r="N3" s="3" t="s">
        <v>15</v>
      </c>
      <c r="O3">
        <f>ROUND(O1/(O2/SQRT(COUNT(A2:A25))), 3)</f>
        <v>8.021</v>
      </c>
    </row>
    <row r="4">
      <c r="A4" s="4">
        <v>3.0</v>
      </c>
      <c r="B4" s="4">
        <v>9.564</v>
      </c>
      <c r="C4" s="4">
        <v>21.214</v>
      </c>
      <c r="D4">
        <f t="shared" si="1"/>
        <v>11.65</v>
      </c>
      <c r="G4">
        <f t="shared" si="2"/>
        <v>-4.487125</v>
      </c>
      <c r="H4">
        <f t="shared" si="3"/>
        <v>20.13429077</v>
      </c>
      <c r="I4">
        <f t="shared" si="4"/>
        <v>-0.8019166667</v>
      </c>
      <c r="J4">
        <f t="shared" si="5"/>
        <v>0.6430703403</v>
      </c>
      <c r="K4">
        <f t="shared" si="6"/>
        <v>3.685208333</v>
      </c>
      <c r="L4">
        <f t="shared" si="7"/>
        <v>13.58076046</v>
      </c>
    </row>
    <row r="5">
      <c r="A5" s="4">
        <v>4.0</v>
      </c>
      <c r="B5" s="4">
        <v>8.63</v>
      </c>
      <c r="C5" s="4">
        <v>15.687</v>
      </c>
      <c r="D5">
        <f t="shared" si="1"/>
        <v>7.057</v>
      </c>
      <c r="G5">
        <f t="shared" si="2"/>
        <v>-5.421125</v>
      </c>
      <c r="H5">
        <f t="shared" si="3"/>
        <v>29.38859627</v>
      </c>
      <c r="I5">
        <f t="shared" si="4"/>
        <v>-6.328916667</v>
      </c>
      <c r="J5">
        <f t="shared" si="5"/>
        <v>40.05518617</v>
      </c>
      <c r="K5">
        <f t="shared" si="6"/>
        <v>-0.9077916667</v>
      </c>
      <c r="L5">
        <f t="shared" si="7"/>
        <v>0.8240857101</v>
      </c>
    </row>
    <row r="6">
      <c r="A6" s="4">
        <v>5.0</v>
      </c>
      <c r="B6" s="4">
        <v>14.669</v>
      </c>
      <c r="C6" s="4">
        <v>22.803</v>
      </c>
      <c r="D6">
        <f t="shared" si="1"/>
        <v>8.134</v>
      </c>
      <c r="G6">
        <f t="shared" si="2"/>
        <v>0.617875</v>
      </c>
      <c r="H6">
        <f t="shared" si="3"/>
        <v>0.3817695156</v>
      </c>
      <c r="I6">
        <f t="shared" si="4"/>
        <v>0.7870833333</v>
      </c>
      <c r="J6">
        <f t="shared" si="5"/>
        <v>0.6195001736</v>
      </c>
      <c r="K6">
        <f t="shared" si="6"/>
        <v>0.1692083333</v>
      </c>
      <c r="L6">
        <f t="shared" si="7"/>
        <v>0.02863146007</v>
      </c>
    </row>
    <row r="7">
      <c r="A7" s="4">
        <v>6.0</v>
      </c>
      <c r="B7" s="4">
        <v>12.238</v>
      </c>
      <c r="C7" s="4">
        <v>20.878</v>
      </c>
      <c r="D7">
        <f t="shared" si="1"/>
        <v>8.64</v>
      </c>
      <c r="G7">
        <f t="shared" si="2"/>
        <v>-1.813125</v>
      </c>
      <c r="H7">
        <f t="shared" si="3"/>
        <v>3.287422266</v>
      </c>
      <c r="I7">
        <f t="shared" si="4"/>
        <v>-1.137916667</v>
      </c>
      <c r="J7">
        <f t="shared" si="5"/>
        <v>1.29485434</v>
      </c>
      <c r="K7">
        <f t="shared" si="6"/>
        <v>0.6752083333</v>
      </c>
      <c r="L7">
        <f t="shared" si="7"/>
        <v>0.4559062934</v>
      </c>
    </row>
    <row r="8">
      <c r="A8" s="4">
        <v>7.0</v>
      </c>
      <c r="B8" s="4">
        <v>14.692</v>
      </c>
      <c r="C8" s="4">
        <v>24.572</v>
      </c>
      <c r="D8">
        <f t="shared" si="1"/>
        <v>9.88</v>
      </c>
      <c r="G8">
        <f t="shared" si="2"/>
        <v>0.640875</v>
      </c>
      <c r="H8">
        <f t="shared" si="3"/>
        <v>0.4107207656</v>
      </c>
      <c r="I8">
        <f t="shared" si="4"/>
        <v>2.556083333</v>
      </c>
      <c r="J8">
        <f t="shared" si="5"/>
        <v>6.533562007</v>
      </c>
      <c r="K8">
        <f t="shared" si="6"/>
        <v>1.915208333</v>
      </c>
      <c r="L8">
        <f t="shared" si="7"/>
        <v>3.66802296</v>
      </c>
    </row>
    <row r="9">
      <c r="A9" s="4">
        <v>8.0</v>
      </c>
      <c r="B9" s="4">
        <v>8.987</v>
      </c>
      <c r="C9" s="4">
        <v>17.394</v>
      </c>
      <c r="D9">
        <f t="shared" si="1"/>
        <v>8.407</v>
      </c>
      <c r="G9">
        <f t="shared" si="2"/>
        <v>-5.064125</v>
      </c>
      <c r="H9">
        <f t="shared" si="3"/>
        <v>25.64536202</v>
      </c>
      <c r="I9">
        <f t="shared" si="4"/>
        <v>-4.621916667</v>
      </c>
      <c r="J9">
        <f t="shared" si="5"/>
        <v>21.36211367</v>
      </c>
      <c r="K9">
        <f t="shared" si="6"/>
        <v>0.4422083333</v>
      </c>
      <c r="L9">
        <f t="shared" si="7"/>
        <v>0.1955482101</v>
      </c>
    </row>
    <row r="10">
      <c r="A10" s="4">
        <v>9.0</v>
      </c>
      <c r="B10" s="4">
        <v>9.401</v>
      </c>
      <c r="C10" s="4">
        <v>20.762</v>
      </c>
      <c r="D10">
        <f t="shared" si="1"/>
        <v>11.361</v>
      </c>
      <c r="G10">
        <f t="shared" si="2"/>
        <v>-4.650125</v>
      </c>
      <c r="H10">
        <f t="shared" si="3"/>
        <v>21.62366252</v>
      </c>
      <c r="I10">
        <f t="shared" si="4"/>
        <v>-1.253916667</v>
      </c>
      <c r="J10">
        <f t="shared" si="5"/>
        <v>1.572307007</v>
      </c>
      <c r="K10">
        <f t="shared" si="6"/>
        <v>3.396208333</v>
      </c>
      <c r="L10">
        <f t="shared" si="7"/>
        <v>11.53423104</v>
      </c>
    </row>
    <row r="11">
      <c r="A11" s="4">
        <v>10.0</v>
      </c>
      <c r="B11" s="4">
        <v>14.48</v>
      </c>
      <c r="C11" s="4">
        <v>26.282</v>
      </c>
      <c r="D11">
        <f t="shared" si="1"/>
        <v>11.802</v>
      </c>
      <c r="G11">
        <f t="shared" si="2"/>
        <v>0.428875</v>
      </c>
      <c r="H11">
        <f t="shared" si="3"/>
        <v>0.1839337656</v>
      </c>
      <c r="I11">
        <f t="shared" si="4"/>
        <v>4.266083333</v>
      </c>
      <c r="J11">
        <f t="shared" si="5"/>
        <v>18.19946701</v>
      </c>
      <c r="K11">
        <f t="shared" si="6"/>
        <v>3.837208333</v>
      </c>
      <c r="L11">
        <f t="shared" si="7"/>
        <v>14.72416779</v>
      </c>
    </row>
    <row r="12">
      <c r="A12" s="4">
        <v>11.0</v>
      </c>
      <c r="B12" s="4">
        <v>22.328</v>
      </c>
      <c r="C12" s="4">
        <v>24.524</v>
      </c>
      <c r="D12">
        <f t="shared" si="1"/>
        <v>2.196</v>
      </c>
      <c r="G12">
        <f t="shared" si="2"/>
        <v>8.276875</v>
      </c>
      <c r="H12">
        <f t="shared" si="3"/>
        <v>68.50665977</v>
      </c>
      <c r="I12">
        <f t="shared" si="4"/>
        <v>2.508083333</v>
      </c>
      <c r="J12">
        <f t="shared" si="5"/>
        <v>6.290482007</v>
      </c>
      <c r="K12">
        <f t="shared" si="6"/>
        <v>-5.768791667</v>
      </c>
      <c r="L12">
        <f t="shared" si="7"/>
        <v>33.27895729</v>
      </c>
    </row>
    <row r="13">
      <c r="A13" s="4">
        <v>12.0</v>
      </c>
      <c r="B13" s="4">
        <v>15.298</v>
      </c>
      <c r="C13" s="4">
        <v>18.644</v>
      </c>
      <c r="D13">
        <f t="shared" si="1"/>
        <v>3.346</v>
      </c>
      <c r="G13">
        <f t="shared" si="2"/>
        <v>1.246875</v>
      </c>
      <c r="H13">
        <f t="shared" si="3"/>
        <v>1.554697266</v>
      </c>
      <c r="I13">
        <f t="shared" si="4"/>
        <v>-3.371916667</v>
      </c>
      <c r="J13">
        <f t="shared" si="5"/>
        <v>11.36982201</v>
      </c>
      <c r="K13">
        <f t="shared" si="6"/>
        <v>-4.618791667</v>
      </c>
      <c r="L13">
        <f t="shared" si="7"/>
        <v>21.33323646</v>
      </c>
    </row>
    <row r="14">
      <c r="A14" s="4">
        <v>13.0</v>
      </c>
      <c r="B14" s="4">
        <v>15.073</v>
      </c>
      <c r="C14" s="4">
        <v>17.51</v>
      </c>
      <c r="D14">
        <f t="shared" si="1"/>
        <v>2.437</v>
      </c>
      <c r="G14">
        <f t="shared" si="2"/>
        <v>1.021875</v>
      </c>
      <c r="H14">
        <f t="shared" si="3"/>
        <v>1.044228516</v>
      </c>
      <c r="I14">
        <f t="shared" si="4"/>
        <v>-4.505916667</v>
      </c>
      <c r="J14">
        <f t="shared" si="5"/>
        <v>20.30328501</v>
      </c>
      <c r="K14">
        <f t="shared" si="6"/>
        <v>-5.527791667</v>
      </c>
      <c r="L14">
        <f t="shared" si="7"/>
        <v>30.55648071</v>
      </c>
    </row>
    <row r="15">
      <c r="A15" s="4">
        <v>14.0</v>
      </c>
      <c r="B15" s="4">
        <v>16.929</v>
      </c>
      <c r="C15" s="4">
        <v>20.33</v>
      </c>
      <c r="D15">
        <f t="shared" si="1"/>
        <v>3.401</v>
      </c>
      <c r="G15">
        <f t="shared" si="2"/>
        <v>2.877875</v>
      </c>
      <c r="H15">
        <f t="shared" si="3"/>
        <v>8.282164516</v>
      </c>
      <c r="I15">
        <f t="shared" si="4"/>
        <v>-1.685916667</v>
      </c>
      <c r="J15">
        <f t="shared" si="5"/>
        <v>2.842315007</v>
      </c>
      <c r="K15">
        <f t="shared" si="6"/>
        <v>-4.563791667</v>
      </c>
      <c r="L15">
        <f t="shared" si="7"/>
        <v>20.82819438</v>
      </c>
    </row>
    <row r="16">
      <c r="A16" s="4">
        <v>15.0</v>
      </c>
      <c r="B16" s="4">
        <v>18.2</v>
      </c>
      <c r="C16" s="4">
        <v>35.255</v>
      </c>
      <c r="D16">
        <f t="shared" si="1"/>
        <v>17.055</v>
      </c>
      <c r="G16">
        <f t="shared" si="2"/>
        <v>4.148875</v>
      </c>
      <c r="H16">
        <f t="shared" si="3"/>
        <v>17.21316377</v>
      </c>
      <c r="I16">
        <f t="shared" si="4"/>
        <v>13.23908333</v>
      </c>
      <c r="J16">
        <f t="shared" si="5"/>
        <v>175.2733275</v>
      </c>
      <c r="K16">
        <f t="shared" si="6"/>
        <v>9.090208333</v>
      </c>
      <c r="L16">
        <f t="shared" si="7"/>
        <v>82.63188754</v>
      </c>
    </row>
    <row r="17">
      <c r="A17" s="4">
        <v>16.0</v>
      </c>
      <c r="B17" s="4">
        <v>12.13</v>
      </c>
      <c r="C17" s="4">
        <v>22.158</v>
      </c>
      <c r="D17">
        <f t="shared" si="1"/>
        <v>10.028</v>
      </c>
      <c r="G17">
        <f t="shared" si="2"/>
        <v>-1.921125</v>
      </c>
      <c r="H17">
        <f t="shared" si="3"/>
        <v>3.690721266</v>
      </c>
      <c r="I17">
        <f t="shared" si="4"/>
        <v>0.1420833333</v>
      </c>
      <c r="J17">
        <f t="shared" si="5"/>
        <v>0.02018767361</v>
      </c>
      <c r="K17">
        <f t="shared" si="6"/>
        <v>2.063208333</v>
      </c>
      <c r="L17">
        <f t="shared" si="7"/>
        <v>4.256828627</v>
      </c>
    </row>
    <row r="18">
      <c r="A18" s="4">
        <v>17.0</v>
      </c>
      <c r="B18" s="4">
        <v>18.495</v>
      </c>
      <c r="C18" s="4">
        <v>25.139</v>
      </c>
      <c r="D18">
        <f t="shared" si="1"/>
        <v>6.644</v>
      </c>
      <c r="G18">
        <f t="shared" si="2"/>
        <v>4.443875</v>
      </c>
      <c r="H18">
        <f t="shared" si="3"/>
        <v>19.74802502</v>
      </c>
      <c r="I18">
        <f t="shared" si="4"/>
        <v>3.123083333</v>
      </c>
      <c r="J18">
        <f t="shared" si="5"/>
        <v>9.753649507</v>
      </c>
      <c r="K18">
        <f t="shared" si="6"/>
        <v>-1.320791667</v>
      </c>
      <c r="L18">
        <f t="shared" si="7"/>
        <v>1.744490627</v>
      </c>
    </row>
    <row r="19">
      <c r="A19" s="4">
        <v>18.0</v>
      </c>
      <c r="B19" s="4">
        <v>10.639</v>
      </c>
      <c r="C19" s="4">
        <v>20.429</v>
      </c>
      <c r="D19">
        <f t="shared" si="1"/>
        <v>9.79</v>
      </c>
      <c r="G19">
        <f t="shared" si="2"/>
        <v>-3.412125</v>
      </c>
      <c r="H19">
        <f t="shared" si="3"/>
        <v>11.64259702</v>
      </c>
      <c r="I19">
        <f t="shared" si="4"/>
        <v>-1.586916667</v>
      </c>
      <c r="J19">
        <f t="shared" si="5"/>
        <v>2.518304507</v>
      </c>
      <c r="K19">
        <f t="shared" si="6"/>
        <v>1.825208333</v>
      </c>
      <c r="L19">
        <f t="shared" si="7"/>
        <v>3.33138546</v>
      </c>
    </row>
    <row r="20">
      <c r="A20" s="4">
        <v>19.0</v>
      </c>
      <c r="B20" s="4">
        <v>11.344</v>
      </c>
      <c r="C20" s="4">
        <v>17.425</v>
      </c>
      <c r="D20">
        <f t="shared" si="1"/>
        <v>6.081</v>
      </c>
      <c r="G20">
        <f t="shared" si="2"/>
        <v>-2.707125</v>
      </c>
      <c r="H20">
        <f t="shared" si="3"/>
        <v>7.328525766</v>
      </c>
      <c r="I20">
        <f t="shared" si="4"/>
        <v>-4.590916667</v>
      </c>
      <c r="J20">
        <f t="shared" si="5"/>
        <v>21.07651584</v>
      </c>
      <c r="K20">
        <f t="shared" si="6"/>
        <v>-1.883791667</v>
      </c>
      <c r="L20">
        <f t="shared" si="7"/>
        <v>3.548671043</v>
      </c>
    </row>
    <row r="21">
      <c r="A21" s="4">
        <v>20.0</v>
      </c>
      <c r="B21" s="4">
        <v>12.369</v>
      </c>
      <c r="C21" s="4">
        <v>34.288</v>
      </c>
      <c r="D21">
        <f t="shared" si="1"/>
        <v>21.919</v>
      </c>
      <c r="G21">
        <f t="shared" si="2"/>
        <v>-1.682125</v>
      </c>
      <c r="H21">
        <f t="shared" si="3"/>
        <v>2.829544516</v>
      </c>
      <c r="I21">
        <f t="shared" si="4"/>
        <v>12.27208333</v>
      </c>
      <c r="J21">
        <f t="shared" si="5"/>
        <v>150.6040293</v>
      </c>
      <c r="K21">
        <f t="shared" si="6"/>
        <v>13.95420833</v>
      </c>
      <c r="L21">
        <f t="shared" si="7"/>
        <v>194.7199302</v>
      </c>
    </row>
    <row r="22">
      <c r="A22" s="4">
        <v>21.0</v>
      </c>
      <c r="B22" s="4">
        <v>12.944</v>
      </c>
      <c r="C22" s="4">
        <v>23.894</v>
      </c>
      <c r="D22">
        <f t="shared" si="1"/>
        <v>10.95</v>
      </c>
      <c r="G22">
        <f t="shared" si="2"/>
        <v>-1.107125</v>
      </c>
      <c r="H22">
        <f t="shared" si="3"/>
        <v>1.225725766</v>
      </c>
      <c r="I22">
        <f t="shared" si="4"/>
        <v>1.878083333</v>
      </c>
      <c r="J22">
        <f t="shared" si="5"/>
        <v>3.527197007</v>
      </c>
      <c r="K22">
        <f t="shared" si="6"/>
        <v>2.985208333</v>
      </c>
      <c r="L22">
        <f t="shared" si="7"/>
        <v>8.911468793</v>
      </c>
    </row>
    <row r="23">
      <c r="A23" s="4">
        <v>22.0</v>
      </c>
      <c r="B23" s="4">
        <v>14.233</v>
      </c>
      <c r="C23" s="4">
        <v>17.96</v>
      </c>
      <c r="D23">
        <f t="shared" si="1"/>
        <v>3.727</v>
      </c>
      <c r="G23">
        <f t="shared" si="2"/>
        <v>0.181875</v>
      </c>
      <c r="H23">
        <f t="shared" si="3"/>
        <v>0.03307851562</v>
      </c>
      <c r="I23">
        <f t="shared" si="4"/>
        <v>-4.055916667</v>
      </c>
      <c r="J23">
        <f t="shared" si="5"/>
        <v>16.45046001</v>
      </c>
      <c r="K23">
        <f t="shared" si="6"/>
        <v>-4.237791667</v>
      </c>
      <c r="L23">
        <f t="shared" si="7"/>
        <v>17.95887821</v>
      </c>
    </row>
    <row r="24">
      <c r="A24" s="4">
        <v>23.0</v>
      </c>
      <c r="B24" s="4">
        <v>19.71</v>
      </c>
      <c r="C24" s="4">
        <v>22.058</v>
      </c>
      <c r="D24">
        <f t="shared" si="1"/>
        <v>2.348</v>
      </c>
      <c r="G24">
        <f t="shared" si="2"/>
        <v>5.658875</v>
      </c>
      <c r="H24">
        <f t="shared" si="3"/>
        <v>32.02286627</v>
      </c>
      <c r="I24">
        <f t="shared" si="4"/>
        <v>0.04208333333</v>
      </c>
      <c r="J24">
        <f t="shared" si="5"/>
        <v>0.001771006944</v>
      </c>
      <c r="K24">
        <f t="shared" si="6"/>
        <v>-5.616791667</v>
      </c>
      <c r="L24">
        <f t="shared" si="7"/>
        <v>31.54834863</v>
      </c>
    </row>
    <row r="25">
      <c r="A25" s="4">
        <v>24.0</v>
      </c>
      <c r="B25" s="4">
        <v>16.004</v>
      </c>
      <c r="C25" s="4">
        <v>21.157</v>
      </c>
      <c r="D25">
        <f t="shared" si="1"/>
        <v>5.153</v>
      </c>
      <c r="G25">
        <f t="shared" si="2"/>
        <v>1.952875</v>
      </c>
      <c r="H25">
        <f t="shared" si="3"/>
        <v>3.813720766</v>
      </c>
      <c r="I25">
        <f t="shared" si="4"/>
        <v>-0.8589166667</v>
      </c>
      <c r="J25">
        <f t="shared" si="5"/>
        <v>0.7377378403</v>
      </c>
      <c r="K25">
        <f t="shared" si="6"/>
        <v>-2.811791667</v>
      </c>
      <c r="L25">
        <f t="shared" si="7"/>
        <v>7.906172377</v>
      </c>
    </row>
    <row r="26">
      <c r="A26" s="2" t="s">
        <v>12</v>
      </c>
      <c r="B26">
        <f t="shared" ref="B26:D26" si="8">AVERAGE(B2:B25)</f>
        <v>14.051125</v>
      </c>
      <c r="C26">
        <f t="shared" si="8"/>
        <v>22.01591667</v>
      </c>
      <c r="D26">
        <f t="shared" si="8"/>
        <v>7.964791667</v>
      </c>
      <c r="F26" s="2" t="s">
        <v>16</v>
      </c>
      <c r="H26">
        <f>SUM(H2:H25)/(COUNT(H2:H25) - 1)</f>
        <v>12.66902907</v>
      </c>
      <c r="J26">
        <f>SUM(J2:J25)/(COUNT(J2:J25) - 1)</f>
        <v>23.01175704</v>
      </c>
      <c r="L26">
        <f>SUM(L2:L25)/(COUNT(L2:L25) - 1)</f>
        <v>23.66654087</v>
      </c>
    </row>
    <row r="27">
      <c r="A27" s="2" t="s">
        <v>13</v>
      </c>
      <c r="B27">
        <v>3.5593579576451955</v>
      </c>
      <c r="C27">
        <v>4.797057122469138</v>
      </c>
      <c r="F27" s="2" t="s">
        <v>13</v>
      </c>
      <c r="H27">
        <f>SQRT(H26)</f>
        <v>3.559357958</v>
      </c>
      <c r="J27">
        <f>SQRT(J26)</f>
        <v>4.797057122</v>
      </c>
      <c r="L27">
        <f>SQRT(L26)</f>
        <v>4.86482691</v>
      </c>
    </row>
  </sheetData>
  <drawing r:id="rId1"/>
</worksheet>
</file>