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PGDM projects\"/>
    </mc:Choice>
  </mc:AlternateContent>
  <xr:revisionPtr revIDLastSave="0" documentId="13_ncr:1_{BDF8C636-3763-425C-BB0E-8E061AFFDC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M project" sheetId="17" r:id="rId1"/>
    <sheet name="LEMON TREE LTD" sheetId="8" r:id="rId2"/>
    <sheet name="THOMAS COOK LTD" sheetId="7" r:id="rId3"/>
    <sheet name="ADVANI HOTELS &amp; RESORTS LTD" sheetId="9" r:id="rId4"/>
    <sheet name="ASIAN HOTELS (NORTH) LTD" sheetId="10" r:id="rId5"/>
    <sheet name="EIH ASSOCIATED" sheetId="11" r:id="rId6"/>
    <sheet name="ROYAL ORCHID HOTELS LTD" sheetId="12" r:id="rId7"/>
    <sheet name="GROWINGTON VENTURES LTD" sheetId="13" r:id="rId8"/>
    <sheet name="MAHINDRA HOLIDAYS AND RESORTS" sheetId="14" r:id="rId9"/>
    <sheet name="INDIAN HOTELS CO LTD" sheetId="15" r:id="rId10"/>
    <sheet name="BENARES HOTELS LTD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UPDAT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5" i="16" l="1"/>
  <c r="AJ65" i="16"/>
  <c r="AK64" i="16"/>
  <c r="AJ64" i="16"/>
  <c r="AK63" i="16"/>
  <c r="AJ63" i="16"/>
  <c r="AK62" i="16"/>
  <c r="AJ62" i="16"/>
  <c r="AK61" i="16"/>
  <c r="AJ61" i="16"/>
  <c r="AK60" i="16"/>
  <c r="AJ60" i="16"/>
  <c r="AK59" i="16"/>
  <c r="AJ59" i="16"/>
  <c r="AK58" i="16"/>
  <c r="AJ58" i="16"/>
  <c r="AK57" i="16"/>
  <c r="AJ57" i="16"/>
  <c r="AK56" i="16"/>
  <c r="AJ56" i="16"/>
  <c r="AK55" i="16"/>
  <c r="AJ55" i="16"/>
  <c r="AK54" i="16"/>
  <c r="AJ54" i="16"/>
  <c r="AK53" i="16"/>
  <c r="AJ53" i="16"/>
  <c r="AK52" i="16"/>
  <c r="AJ52" i="16"/>
  <c r="AK51" i="16"/>
  <c r="AJ51" i="16"/>
  <c r="AK50" i="16"/>
  <c r="AJ50" i="16"/>
  <c r="AK49" i="16"/>
  <c r="AJ49" i="16"/>
  <c r="AK48" i="16"/>
  <c r="AJ48" i="16"/>
  <c r="AK47" i="16"/>
  <c r="AJ47" i="16"/>
  <c r="AK46" i="16"/>
  <c r="AJ46" i="16"/>
  <c r="AK45" i="16"/>
  <c r="AJ45" i="16"/>
  <c r="AK44" i="16"/>
  <c r="AJ44" i="16"/>
  <c r="AK43" i="16"/>
  <c r="AJ43" i="16"/>
  <c r="AK42" i="16"/>
  <c r="AJ42" i="16"/>
  <c r="AK41" i="16"/>
  <c r="AJ41" i="16"/>
  <c r="AK40" i="16"/>
  <c r="AJ40" i="16"/>
  <c r="AK39" i="16"/>
  <c r="AJ39" i="16"/>
  <c r="AK38" i="16"/>
  <c r="AJ38" i="16"/>
  <c r="AK37" i="16"/>
  <c r="AJ37" i="16"/>
  <c r="AK36" i="16"/>
  <c r="AJ36" i="16"/>
  <c r="AK35" i="16"/>
  <c r="AJ35" i="16"/>
  <c r="AK34" i="16"/>
  <c r="AJ34" i="16"/>
  <c r="AK33" i="16"/>
  <c r="AJ33" i="16"/>
  <c r="AK32" i="16"/>
  <c r="AJ32" i="16"/>
  <c r="AK31" i="16"/>
  <c r="AJ31" i="16"/>
  <c r="AK30" i="16"/>
  <c r="AJ30" i="16"/>
  <c r="AK29" i="16"/>
  <c r="AJ29" i="16"/>
  <c r="AK28" i="16"/>
  <c r="AJ28" i="16"/>
  <c r="AK27" i="16"/>
  <c r="AJ27" i="16"/>
  <c r="AK26" i="16"/>
  <c r="AJ26" i="16"/>
  <c r="AK25" i="16"/>
  <c r="AJ25" i="16"/>
  <c r="AK24" i="16"/>
  <c r="AJ24" i="16"/>
  <c r="AK23" i="16"/>
  <c r="AJ23" i="16"/>
  <c r="AK22" i="16"/>
  <c r="AJ22" i="16"/>
  <c r="AK21" i="16"/>
  <c r="AJ21" i="16"/>
  <c r="AK20" i="16"/>
  <c r="AJ20" i="16"/>
  <c r="AK19" i="16"/>
  <c r="AJ19" i="16"/>
  <c r="AK18" i="16"/>
  <c r="AJ18" i="16"/>
  <c r="AK17" i="16"/>
  <c r="AJ17" i="16"/>
  <c r="AK16" i="16"/>
  <c r="AJ16" i="16"/>
  <c r="AK15" i="16"/>
  <c r="AJ15" i="16"/>
  <c r="AK14" i="16"/>
  <c r="AJ14" i="16"/>
  <c r="AK13" i="16"/>
  <c r="AJ13" i="16"/>
  <c r="AK12" i="16"/>
  <c r="AJ12" i="16"/>
  <c r="AK11" i="16"/>
  <c r="AJ11" i="16"/>
  <c r="AK10" i="16"/>
  <c r="AJ10" i="16"/>
  <c r="AK9" i="16"/>
  <c r="AJ9" i="16"/>
  <c r="AK8" i="16"/>
  <c r="AJ8" i="16"/>
  <c r="AK7" i="16"/>
  <c r="AJ7" i="16"/>
  <c r="AK6" i="16"/>
  <c r="AJ6" i="16"/>
  <c r="AK65" i="15"/>
  <c r="AJ65" i="15"/>
  <c r="AK64" i="15"/>
  <c r="AJ64" i="15"/>
  <c r="AK63" i="15"/>
  <c r="AJ63" i="15"/>
  <c r="AK62" i="15"/>
  <c r="AJ62" i="15"/>
  <c r="AK61" i="15"/>
  <c r="AJ61" i="15"/>
  <c r="AK60" i="15"/>
  <c r="AJ60" i="15"/>
  <c r="AK59" i="15"/>
  <c r="AJ59" i="15"/>
  <c r="AK58" i="15"/>
  <c r="AJ58" i="15"/>
  <c r="AK57" i="15"/>
  <c r="AJ57" i="15"/>
  <c r="AK56" i="15"/>
  <c r="AJ56" i="15"/>
  <c r="AK55" i="15"/>
  <c r="AJ55" i="15"/>
  <c r="AK54" i="15"/>
  <c r="AJ54" i="15"/>
  <c r="AK53" i="15"/>
  <c r="AJ53" i="15"/>
  <c r="AK52" i="15"/>
  <c r="AJ52" i="15"/>
  <c r="AK51" i="15"/>
  <c r="AJ51" i="15"/>
  <c r="AK50" i="15"/>
  <c r="AJ50" i="15"/>
  <c r="AK49" i="15"/>
  <c r="AJ49" i="15"/>
  <c r="AK48" i="15"/>
  <c r="AJ48" i="15"/>
  <c r="AK47" i="15"/>
  <c r="AJ47" i="15"/>
  <c r="AK46" i="15"/>
  <c r="AJ46" i="15"/>
  <c r="AK45" i="15"/>
  <c r="AJ45" i="15"/>
  <c r="AK44" i="15"/>
  <c r="AJ44" i="15"/>
  <c r="AK43" i="15"/>
  <c r="AJ43" i="15"/>
  <c r="AK42" i="15"/>
  <c r="AJ42" i="15"/>
  <c r="AK41" i="15"/>
  <c r="AJ41" i="15"/>
  <c r="AK40" i="15"/>
  <c r="AJ40" i="15"/>
  <c r="AK39" i="15"/>
  <c r="AJ39" i="15"/>
  <c r="AK38" i="15"/>
  <c r="AJ38" i="15"/>
  <c r="AK37" i="15"/>
  <c r="AJ37" i="15"/>
  <c r="AK36" i="15"/>
  <c r="AJ36" i="15"/>
  <c r="AK35" i="15"/>
  <c r="AJ35" i="15"/>
  <c r="AK34" i="15"/>
  <c r="AJ34" i="15"/>
  <c r="AK33" i="15"/>
  <c r="AJ33" i="15"/>
  <c r="AK32" i="15"/>
  <c r="AJ32" i="15"/>
  <c r="AK31" i="15"/>
  <c r="AJ31" i="15"/>
  <c r="AK30" i="15"/>
  <c r="AJ30" i="15"/>
  <c r="AK29" i="15"/>
  <c r="AJ29" i="15"/>
  <c r="AK28" i="15"/>
  <c r="AJ28" i="15"/>
  <c r="AK27" i="15"/>
  <c r="AJ27" i="15"/>
  <c r="AK26" i="15"/>
  <c r="AJ26" i="15"/>
  <c r="AK25" i="15"/>
  <c r="AJ25" i="15"/>
  <c r="AK24" i="15"/>
  <c r="AJ24" i="15"/>
  <c r="AK23" i="15"/>
  <c r="AJ23" i="15"/>
  <c r="AK22" i="15"/>
  <c r="AJ22" i="15"/>
  <c r="AK21" i="15"/>
  <c r="AJ21" i="15"/>
  <c r="AK20" i="15"/>
  <c r="AJ20" i="15"/>
  <c r="AK19" i="15"/>
  <c r="AJ19" i="15"/>
  <c r="AK18" i="15"/>
  <c r="AJ18" i="15"/>
  <c r="AK17" i="15"/>
  <c r="AJ17" i="15"/>
  <c r="AK16" i="15"/>
  <c r="AJ16" i="15"/>
  <c r="AK15" i="15"/>
  <c r="AJ15" i="15"/>
  <c r="AK14" i="15"/>
  <c r="AJ14" i="15"/>
  <c r="AK13" i="15"/>
  <c r="AJ13" i="15"/>
  <c r="AK12" i="15"/>
  <c r="AJ12" i="15"/>
  <c r="AK11" i="15"/>
  <c r="AJ11" i="15"/>
  <c r="AK10" i="15"/>
  <c r="AJ10" i="15"/>
  <c r="AK9" i="15"/>
  <c r="AJ9" i="15"/>
  <c r="AK8" i="15"/>
  <c r="AJ8" i="15"/>
  <c r="AK7" i="15"/>
  <c r="AJ7" i="15"/>
  <c r="AK6" i="15"/>
  <c r="AJ6" i="15"/>
  <c r="AL64" i="14"/>
  <c r="AK64" i="14"/>
  <c r="AL63" i="14"/>
  <c r="AK63" i="14"/>
  <c r="AL62" i="14"/>
  <c r="AK62" i="14"/>
  <c r="AL61" i="14"/>
  <c r="AK61" i="14"/>
  <c r="AL60" i="14"/>
  <c r="AK60" i="14"/>
  <c r="AL59" i="14"/>
  <c r="AK59" i="14"/>
  <c r="AL58" i="14"/>
  <c r="AK58" i="14"/>
  <c r="AL57" i="14"/>
  <c r="AK57" i="14"/>
  <c r="AL56" i="14"/>
  <c r="AK56" i="14"/>
  <c r="AL55" i="14"/>
  <c r="AK55" i="14"/>
  <c r="AL54" i="14"/>
  <c r="AK54" i="14"/>
  <c r="AL53" i="14"/>
  <c r="AK53" i="14"/>
  <c r="AL52" i="14"/>
  <c r="AK52" i="14"/>
  <c r="AL51" i="14"/>
  <c r="AK51" i="14"/>
  <c r="AL50" i="14"/>
  <c r="AK50" i="14"/>
  <c r="AL49" i="14"/>
  <c r="AK49" i="14"/>
  <c r="AL48" i="14"/>
  <c r="AK48" i="14"/>
  <c r="AL47" i="14"/>
  <c r="AK47" i="14"/>
  <c r="AL46" i="14"/>
  <c r="AK46" i="14"/>
  <c r="AL45" i="14"/>
  <c r="AK45" i="14"/>
  <c r="AL44" i="14"/>
  <c r="AK44" i="14"/>
  <c r="AL43" i="14"/>
  <c r="AK43" i="14"/>
  <c r="AL42" i="14"/>
  <c r="AK42" i="14"/>
  <c r="AL41" i="14"/>
  <c r="AK41" i="14"/>
  <c r="AL40" i="14"/>
  <c r="AK40" i="14"/>
  <c r="AL39" i="14"/>
  <c r="AK39" i="14"/>
  <c r="AL38" i="14"/>
  <c r="AK38" i="14"/>
  <c r="AL37" i="14"/>
  <c r="AK37" i="14"/>
  <c r="AL36" i="14"/>
  <c r="AK36" i="14"/>
  <c r="AL35" i="14"/>
  <c r="AK35" i="14"/>
  <c r="AL34" i="14"/>
  <c r="AK34" i="14"/>
  <c r="AL33" i="14"/>
  <c r="AK33" i="14"/>
  <c r="AL32" i="14"/>
  <c r="AK32" i="14"/>
  <c r="AL31" i="14"/>
  <c r="AK31" i="14"/>
  <c r="AL30" i="14"/>
  <c r="AK30" i="14"/>
  <c r="AL29" i="14"/>
  <c r="AK29" i="14"/>
  <c r="AL28" i="14"/>
  <c r="AK28" i="14"/>
  <c r="AL27" i="14"/>
  <c r="AK27" i="14"/>
  <c r="AL26" i="14"/>
  <c r="AK26" i="14"/>
  <c r="AL25" i="14"/>
  <c r="AK25" i="14"/>
  <c r="AL24" i="14"/>
  <c r="AK24" i="14"/>
  <c r="AL23" i="14"/>
  <c r="AK23" i="14"/>
  <c r="AL22" i="14"/>
  <c r="AK22" i="14"/>
  <c r="AL21" i="14"/>
  <c r="AK21" i="14"/>
  <c r="AL20" i="14"/>
  <c r="AK20" i="14"/>
  <c r="AL19" i="14"/>
  <c r="AK19" i="14"/>
  <c r="AL18" i="14"/>
  <c r="AK18" i="14"/>
  <c r="AL17" i="14"/>
  <c r="AK17" i="14"/>
  <c r="AL16" i="14"/>
  <c r="AK16" i="14"/>
  <c r="AL15" i="14"/>
  <c r="AK15" i="14"/>
  <c r="AL14" i="14"/>
  <c r="AK14" i="14"/>
  <c r="AL13" i="14"/>
  <c r="AK13" i="14"/>
  <c r="AL12" i="14"/>
  <c r="AK12" i="14"/>
  <c r="AL11" i="14"/>
  <c r="AK11" i="14"/>
  <c r="AL10" i="14"/>
  <c r="AK10" i="14"/>
  <c r="AL9" i="14"/>
  <c r="AK9" i="14"/>
  <c r="AL8" i="14"/>
  <c r="AK8" i="14"/>
  <c r="AL7" i="14"/>
  <c r="AK7" i="14"/>
  <c r="AL6" i="14"/>
  <c r="AK6" i="14"/>
  <c r="C2" i="14"/>
  <c r="D2" i="14" s="1"/>
  <c r="E2" i="14" s="1"/>
  <c r="F2" i="14" s="1"/>
  <c r="G2" i="14" s="1"/>
  <c r="H2" i="14" s="1"/>
  <c r="I2" i="14" s="1"/>
  <c r="J2" i="14" s="1"/>
  <c r="K2" i="14" s="1"/>
  <c r="AL4" i="16" l="1"/>
  <c r="AL5" i="15"/>
  <c r="AM5" i="14"/>
  <c r="AN246" i="13"/>
  <c r="AM246" i="13"/>
  <c r="AN245" i="13"/>
  <c r="AM245" i="13"/>
  <c r="AN244" i="13"/>
  <c r="AM244" i="13"/>
  <c r="AN243" i="13"/>
  <c r="AM243" i="13"/>
  <c r="AN242" i="13"/>
  <c r="AM242" i="13"/>
  <c r="AN241" i="13"/>
  <c r="AM241" i="13"/>
  <c r="AN240" i="13"/>
  <c r="AM240" i="13"/>
  <c r="AN239" i="13"/>
  <c r="AM239" i="13"/>
  <c r="AN238" i="13"/>
  <c r="AM238" i="13"/>
  <c r="AN237" i="13"/>
  <c r="AM237" i="13"/>
  <c r="AN236" i="13"/>
  <c r="AM236" i="13"/>
  <c r="AN235" i="13"/>
  <c r="AM235" i="13"/>
  <c r="AN234" i="13"/>
  <c r="AM234" i="13"/>
  <c r="AN233" i="13"/>
  <c r="AM233" i="13"/>
  <c r="AN232" i="13"/>
  <c r="AM232" i="13"/>
  <c r="AN231" i="13"/>
  <c r="AM231" i="13"/>
  <c r="AN230" i="13"/>
  <c r="AM230" i="13"/>
  <c r="AN229" i="13"/>
  <c r="AM229" i="13"/>
  <c r="AN228" i="13"/>
  <c r="AM228" i="13"/>
  <c r="AN227" i="13"/>
  <c r="AM227" i="13"/>
  <c r="AN226" i="13"/>
  <c r="AM226" i="13"/>
  <c r="AN225" i="13"/>
  <c r="AM225" i="13"/>
  <c r="AN224" i="13"/>
  <c r="AM224" i="13"/>
  <c r="AN223" i="13"/>
  <c r="AM223" i="13"/>
  <c r="AN222" i="13"/>
  <c r="AM222" i="13"/>
  <c r="AN221" i="13"/>
  <c r="AM221" i="13"/>
  <c r="AN220" i="13"/>
  <c r="AM220" i="13"/>
  <c r="AN219" i="13"/>
  <c r="AM219" i="13"/>
  <c r="AN218" i="13"/>
  <c r="AM218" i="13"/>
  <c r="AN217" i="13"/>
  <c r="AM217" i="13"/>
  <c r="AN216" i="13"/>
  <c r="AM216" i="13"/>
  <c r="AN215" i="13"/>
  <c r="AM215" i="13"/>
  <c r="AN214" i="13"/>
  <c r="AM214" i="13"/>
  <c r="AN213" i="13"/>
  <c r="AM213" i="13"/>
  <c r="AN212" i="13"/>
  <c r="AM212" i="13"/>
  <c r="AN211" i="13"/>
  <c r="AM211" i="13"/>
  <c r="AN210" i="13"/>
  <c r="AM210" i="13"/>
  <c r="AN209" i="13"/>
  <c r="AM209" i="13"/>
  <c r="AN208" i="13"/>
  <c r="AM208" i="13"/>
  <c r="AN207" i="13"/>
  <c r="AM207" i="13"/>
  <c r="AN206" i="13"/>
  <c r="AM206" i="13"/>
  <c r="AN205" i="13"/>
  <c r="AM205" i="13"/>
  <c r="AN204" i="13"/>
  <c r="AM204" i="13"/>
  <c r="AN203" i="13"/>
  <c r="AM203" i="13"/>
  <c r="AN202" i="13"/>
  <c r="AM202" i="13"/>
  <c r="AN201" i="13"/>
  <c r="AM201" i="13"/>
  <c r="AN200" i="13"/>
  <c r="AM200" i="13"/>
  <c r="AN199" i="13"/>
  <c r="AM199" i="13"/>
  <c r="AN198" i="13"/>
  <c r="AM198" i="13"/>
  <c r="AN197" i="13"/>
  <c r="AM197" i="13"/>
  <c r="AN196" i="13"/>
  <c r="AM196" i="13"/>
  <c r="AN195" i="13"/>
  <c r="AM195" i="13"/>
  <c r="AN194" i="13"/>
  <c r="AM194" i="13"/>
  <c r="AN193" i="13"/>
  <c r="AM193" i="13"/>
  <c r="AN192" i="13"/>
  <c r="AM192" i="13"/>
  <c r="AN191" i="13"/>
  <c r="AM191" i="13"/>
  <c r="AN190" i="13"/>
  <c r="AM190" i="13"/>
  <c r="AN189" i="13"/>
  <c r="AM189" i="13"/>
  <c r="AN188" i="13"/>
  <c r="AM188" i="13"/>
  <c r="AN187" i="13"/>
  <c r="AM187" i="13"/>
  <c r="AN186" i="13"/>
  <c r="AM186" i="13"/>
  <c r="AN185" i="13"/>
  <c r="AM185" i="13"/>
  <c r="AN184" i="13"/>
  <c r="AM184" i="13"/>
  <c r="AN183" i="13"/>
  <c r="AM183" i="13"/>
  <c r="AN182" i="13"/>
  <c r="AM182" i="13"/>
  <c r="AN181" i="13"/>
  <c r="AM181" i="13"/>
  <c r="AN180" i="13"/>
  <c r="AM180" i="13"/>
  <c r="AN179" i="13"/>
  <c r="AM179" i="13"/>
  <c r="AN178" i="13"/>
  <c r="AM178" i="13"/>
  <c r="AN177" i="13"/>
  <c r="AM177" i="13"/>
  <c r="AN176" i="13"/>
  <c r="AM176" i="13"/>
  <c r="AN175" i="13"/>
  <c r="AM175" i="13"/>
  <c r="AN174" i="13"/>
  <c r="AM174" i="13"/>
  <c r="AN173" i="13"/>
  <c r="AM173" i="13"/>
  <c r="AN172" i="13"/>
  <c r="AM172" i="13"/>
  <c r="AN171" i="13"/>
  <c r="AM171" i="13"/>
  <c r="AN170" i="13"/>
  <c r="AM170" i="13"/>
  <c r="AN169" i="13"/>
  <c r="AM169" i="13"/>
  <c r="AN168" i="13"/>
  <c r="AM168" i="13"/>
  <c r="AN167" i="13"/>
  <c r="AM167" i="13"/>
  <c r="AN166" i="13"/>
  <c r="AM166" i="13"/>
  <c r="AN165" i="13"/>
  <c r="AM165" i="13"/>
  <c r="AN164" i="13"/>
  <c r="AM164" i="13"/>
  <c r="AN163" i="13"/>
  <c r="AM163" i="13"/>
  <c r="AN162" i="13"/>
  <c r="AM162" i="13"/>
  <c r="AN161" i="13"/>
  <c r="AM161" i="13"/>
  <c r="AN160" i="13"/>
  <c r="AM160" i="13"/>
  <c r="AN159" i="13"/>
  <c r="AM159" i="13"/>
  <c r="AN158" i="13"/>
  <c r="AM158" i="13"/>
  <c r="AN157" i="13"/>
  <c r="AM157" i="13"/>
  <c r="AN156" i="13"/>
  <c r="AM156" i="13"/>
  <c r="AN155" i="13"/>
  <c r="AM155" i="13"/>
  <c r="AN154" i="13"/>
  <c r="AM154" i="13"/>
  <c r="AN153" i="13"/>
  <c r="AM153" i="13"/>
  <c r="AN152" i="13"/>
  <c r="AM152" i="13"/>
  <c r="AN151" i="13"/>
  <c r="AM151" i="13"/>
  <c r="AN150" i="13"/>
  <c r="AM150" i="13"/>
  <c r="AN149" i="13"/>
  <c r="AM149" i="13"/>
  <c r="AN148" i="13"/>
  <c r="AM148" i="13"/>
  <c r="AN147" i="13"/>
  <c r="AM147" i="13"/>
  <c r="AN146" i="13"/>
  <c r="AM146" i="13"/>
  <c r="AN145" i="13"/>
  <c r="AM145" i="13"/>
  <c r="AN144" i="13"/>
  <c r="AM144" i="13"/>
  <c r="AN143" i="13"/>
  <c r="AM143" i="13"/>
  <c r="AN142" i="13"/>
  <c r="AM142" i="13"/>
  <c r="AN141" i="13"/>
  <c r="AM141" i="13"/>
  <c r="AN140" i="13"/>
  <c r="AM140" i="13"/>
  <c r="AN139" i="13"/>
  <c r="AM139" i="13"/>
  <c r="AN138" i="13"/>
  <c r="AM138" i="13"/>
  <c r="AN137" i="13"/>
  <c r="AM137" i="13"/>
  <c r="AN136" i="13"/>
  <c r="AM136" i="13"/>
  <c r="AN135" i="13"/>
  <c r="AM135" i="13"/>
  <c r="AN134" i="13"/>
  <c r="AM134" i="13"/>
  <c r="AN133" i="13"/>
  <c r="AM133" i="13"/>
  <c r="AN132" i="13"/>
  <c r="AM132" i="13"/>
  <c r="AN131" i="13"/>
  <c r="AM131" i="13"/>
  <c r="AN130" i="13"/>
  <c r="AM130" i="13"/>
  <c r="AN129" i="13"/>
  <c r="AM129" i="13"/>
  <c r="AN128" i="13"/>
  <c r="AM128" i="13"/>
  <c r="AN127" i="13"/>
  <c r="AM127" i="13"/>
  <c r="AN126" i="13"/>
  <c r="AM126" i="13"/>
  <c r="AN125" i="13"/>
  <c r="AM125" i="13"/>
  <c r="AN124" i="13"/>
  <c r="AM124" i="13"/>
  <c r="AN123" i="13"/>
  <c r="AM123" i="13"/>
  <c r="AN122" i="13"/>
  <c r="AM122" i="13"/>
  <c r="AN121" i="13"/>
  <c r="AM121" i="13"/>
  <c r="AN120" i="13"/>
  <c r="AM120" i="13"/>
  <c r="AN119" i="13"/>
  <c r="AM119" i="13"/>
  <c r="AN118" i="13"/>
  <c r="AM118" i="13"/>
  <c r="AN117" i="13"/>
  <c r="AM117" i="13"/>
  <c r="AN116" i="13"/>
  <c r="AM116" i="13"/>
  <c r="AN115" i="13"/>
  <c r="AM115" i="13"/>
  <c r="AN114" i="13"/>
  <c r="AM114" i="13"/>
  <c r="AN113" i="13"/>
  <c r="AM113" i="13"/>
  <c r="AN112" i="13"/>
  <c r="AM112" i="13"/>
  <c r="AN111" i="13"/>
  <c r="AM111" i="13"/>
  <c r="AN110" i="13"/>
  <c r="AM110" i="13"/>
  <c r="AN109" i="13"/>
  <c r="AM109" i="13"/>
  <c r="AN108" i="13"/>
  <c r="AM108" i="13"/>
  <c r="AN107" i="13"/>
  <c r="AM107" i="13"/>
  <c r="AN106" i="13"/>
  <c r="AM106" i="13"/>
  <c r="AN105" i="13"/>
  <c r="AM105" i="13"/>
  <c r="AN104" i="13"/>
  <c r="AM104" i="13"/>
  <c r="AN103" i="13"/>
  <c r="AM103" i="13"/>
  <c r="AN102" i="13"/>
  <c r="AM102" i="13"/>
  <c r="AN101" i="13"/>
  <c r="AM101" i="13"/>
  <c r="AN100" i="13"/>
  <c r="AM100" i="13"/>
  <c r="AN99" i="13"/>
  <c r="AM99" i="13"/>
  <c r="AN98" i="13"/>
  <c r="AM98" i="13"/>
  <c r="AN97" i="13"/>
  <c r="AM97" i="13"/>
  <c r="AN96" i="13"/>
  <c r="AM96" i="13"/>
  <c r="AN95" i="13"/>
  <c r="AM95" i="13"/>
  <c r="AN94" i="13"/>
  <c r="AM94" i="13"/>
  <c r="AN93" i="13"/>
  <c r="AM93" i="13"/>
  <c r="AN92" i="13"/>
  <c r="AM92" i="13"/>
  <c r="AN91" i="13"/>
  <c r="AM91" i="13"/>
  <c r="AN90" i="13"/>
  <c r="AM90" i="13"/>
  <c r="AN89" i="13"/>
  <c r="AM89" i="13"/>
  <c r="AN88" i="13"/>
  <c r="AM88" i="13"/>
  <c r="AN87" i="13"/>
  <c r="AM87" i="13"/>
  <c r="AN86" i="13"/>
  <c r="AM86" i="13"/>
  <c r="AN85" i="13"/>
  <c r="AM85" i="13"/>
  <c r="AN84" i="13"/>
  <c r="AM84" i="13"/>
  <c r="AN83" i="13"/>
  <c r="AM83" i="13"/>
  <c r="AN82" i="13"/>
  <c r="AM82" i="13"/>
  <c r="AN81" i="13"/>
  <c r="AM81" i="13"/>
  <c r="AN80" i="13"/>
  <c r="AM80" i="13"/>
  <c r="AN79" i="13"/>
  <c r="AM79" i="13"/>
  <c r="AN78" i="13"/>
  <c r="AM78" i="13"/>
  <c r="AN77" i="13"/>
  <c r="AM77" i="13"/>
  <c r="AN76" i="13"/>
  <c r="AM76" i="13"/>
  <c r="AN75" i="13"/>
  <c r="AM75" i="13"/>
  <c r="AN74" i="13"/>
  <c r="AM74" i="13"/>
  <c r="AN73" i="13"/>
  <c r="AM73" i="13"/>
  <c r="AN72" i="13"/>
  <c r="AM72" i="13"/>
  <c r="AN71" i="13"/>
  <c r="AM71" i="13"/>
  <c r="AN70" i="13"/>
  <c r="AM70" i="13"/>
  <c r="AN69" i="13"/>
  <c r="AM69" i="13"/>
  <c r="AN68" i="13"/>
  <c r="AM68" i="13"/>
  <c r="AN67" i="13"/>
  <c r="AM67" i="13"/>
  <c r="AN66" i="13"/>
  <c r="AM66" i="13"/>
  <c r="AN65" i="13"/>
  <c r="AM65" i="13"/>
  <c r="AN64" i="13"/>
  <c r="AM64" i="13"/>
  <c r="AN63" i="13"/>
  <c r="AM63" i="13"/>
  <c r="AN62" i="13"/>
  <c r="AM62" i="13"/>
  <c r="AN61" i="13"/>
  <c r="AM61" i="13"/>
  <c r="AN60" i="13"/>
  <c r="AM60" i="13"/>
  <c r="AN59" i="13"/>
  <c r="AM59" i="13"/>
  <c r="AN58" i="13"/>
  <c r="AM58" i="13"/>
  <c r="AN57" i="13"/>
  <c r="AM57" i="13"/>
  <c r="AN56" i="13"/>
  <c r="AM56" i="13"/>
  <c r="AN55" i="13"/>
  <c r="AM55" i="13"/>
  <c r="AN54" i="13"/>
  <c r="AM54" i="13"/>
  <c r="AN53" i="13"/>
  <c r="AM53" i="13"/>
  <c r="AN52" i="13"/>
  <c r="AM52" i="13"/>
  <c r="AN51" i="13"/>
  <c r="AM51" i="13"/>
  <c r="AN50" i="13"/>
  <c r="AM50" i="13"/>
  <c r="AN49" i="13"/>
  <c r="AM49" i="13"/>
  <c r="AN48" i="13"/>
  <c r="AM48" i="13"/>
  <c r="AN47" i="13"/>
  <c r="AM47" i="13"/>
  <c r="AN46" i="13"/>
  <c r="AM46" i="13"/>
  <c r="AN45" i="13"/>
  <c r="AM45" i="13"/>
  <c r="AN44" i="13"/>
  <c r="AM44" i="13"/>
  <c r="AN43" i="13"/>
  <c r="AM43" i="13"/>
  <c r="AN42" i="13"/>
  <c r="AM42" i="13"/>
  <c r="AN41" i="13"/>
  <c r="AM41" i="13"/>
  <c r="AN40" i="13"/>
  <c r="AM40" i="13"/>
  <c r="AN39" i="13"/>
  <c r="AM39" i="13"/>
  <c r="AN38" i="13"/>
  <c r="AM38" i="13"/>
  <c r="AN37" i="13"/>
  <c r="AM37" i="13"/>
  <c r="AN36" i="13"/>
  <c r="AM36" i="13"/>
  <c r="AN35" i="13"/>
  <c r="AM35" i="13"/>
  <c r="AN34" i="13"/>
  <c r="AM34" i="13"/>
  <c r="AN33" i="13"/>
  <c r="AM33" i="13"/>
  <c r="AN32" i="13"/>
  <c r="AM32" i="13"/>
  <c r="AN31" i="13"/>
  <c r="AM31" i="13"/>
  <c r="AN30" i="13"/>
  <c r="AM30" i="13"/>
  <c r="AN29" i="13"/>
  <c r="AM29" i="13"/>
  <c r="AN28" i="13"/>
  <c r="AM28" i="13"/>
  <c r="AN27" i="13"/>
  <c r="AM27" i="13"/>
  <c r="AN26" i="13"/>
  <c r="AM26" i="13"/>
  <c r="AN25" i="13"/>
  <c r="AM25" i="13"/>
  <c r="AN24" i="13"/>
  <c r="AM24" i="13"/>
  <c r="AN23" i="13"/>
  <c r="AM23" i="13"/>
  <c r="AN22" i="13"/>
  <c r="AM22" i="13"/>
  <c r="AN21" i="13"/>
  <c r="AM21" i="13"/>
  <c r="AN20" i="13"/>
  <c r="AM20" i="13"/>
  <c r="AN19" i="13"/>
  <c r="AM19" i="13"/>
  <c r="AN18" i="13"/>
  <c r="AM18" i="13"/>
  <c r="AN17" i="13"/>
  <c r="AM17" i="13"/>
  <c r="AN16" i="13"/>
  <c r="AM16" i="13"/>
  <c r="AN15" i="13"/>
  <c r="AM15" i="13"/>
  <c r="AN14" i="13"/>
  <c r="AM14" i="13"/>
  <c r="AN13" i="13"/>
  <c r="AM13" i="13"/>
  <c r="AN12" i="13"/>
  <c r="AM12" i="13"/>
  <c r="AN11" i="13"/>
  <c r="AM11" i="13"/>
  <c r="AN10" i="13"/>
  <c r="AM10" i="13"/>
  <c r="AN9" i="13"/>
  <c r="AM9" i="13"/>
  <c r="AN8" i="13"/>
  <c r="AM8" i="13"/>
  <c r="AN7" i="13"/>
  <c r="AM7" i="13"/>
  <c r="AN6" i="13"/>
  <c r="AM6" i="13"/>
  <c r="AN5" i="13"/>
  <c r="AM5" i="13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42" i="12"/>
  <c r="AL42" i="12"/>
  <c r="AM41" i="12"/>
  <c r="AL41" i="12"/>
  <c r="AM40" i="12"/>
  <c r="AL40" i="12"/>
  <c r="AM39" i="12"/>
  <c r="AL39" i="12"/>
  <c r="AM38" i="12"/>
  <c r="AL38" i="12"/>
  <c r="AM37" i="12"/>
  <c r="AL37" i="12"/>
  <c r="AM36" i="12"/>
  <c r="AL36" i="12"/>
  <c r="AM35" i="12"/>
  <c r="AL35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M10" i="12"/>
  <c r="AL10" i="12"/>
  <c r="AM9" i="12"/>
  <c r="AL9" i="12"/>
  <c r="AM8" i="12"/>
  <c r="AL8" i="12"/>
  <c r="AM7" i="12"/>
  <c r="AL7" i="12"/>
  <c r="AM6" i="12"/>
  <c r="AL6" i="12"/>
  <c r="AM65" i="11"/>
  <c r="AL65" i="11"/>
  <c r="AM64" i="11"/>
  <c r="AL64" i="11"/>
  <c r="AM63" i="11"/>
  <c r="AL63" i="11"/>
  <c r="AM62" i="11"/>
  <c r="AL62" i="11"/>
  <c r="AM61" i="11"/>
  <c r="AL61" i="11"/>
  <c r="AM60" i="11"/>
  <c r="AL60" i="11"/>
  <c r="AM59" i="11"/>
  <c r="AL59" i="11"/>
  <c r="AM58" i="11"/>
  <c r="AL58" i="11"/>
  <c r="AM57" i="11"/>
  <c r="AL57" i="11"/>
  <c r="AM56" i="11"/>
  <c r="AL56" i="11"/>
  <c r="AM55" i="11"/>
  <c r="AL55" i="11"/>
  <c r="AM54" i="11"/>
  <c r="AL54" i="11"/>
  <c r="AM53" i="11"/>
  <c r="AL53" i="11"/>
  <c r="AM52" i="11"/>
  <c r="AL52" i="11"/>
  <c r="AM51" i="11"/>
  <c r="AL51" i="11"/>
  <c r="AM50" i="11"/>
  <c r="AL50" i="11"/>
  <c r="AM49" i="11"/>
  <c r="AL49" i="11"/>
  <c r="AM48" i="11"/>
  <c r="AL48" i="11"/>
  <c r="AM47" i="11"/>
  <c r="AL47" i="11"/>
  <c r="AM46" i="11"/>
  <c r="AL46" i="11"/>
  <c r="AM45" i="11"/>
  <c r="AL45" i="11"/>
  <c r="AM44" i="11"/>
  <c r="AL44" i="11"/>
  <c r="AM43" i="11"/>
  <c r="AL43" i="11"/>
  <c r="AM42" i="11"/>
  <c r="AL42" i="11"/>
  <c r="AM41" i="11"/>
  <c r="AL41" i="11"/>
  <c r="AM40" i="11"/>
  <c r="AL40" i="11"/>
  <c r="AM39" i="11"/>
  <c r="AL39" i="11"/>
  <c r="AM38" i="11"/>
  <c r="AL38" i="11"/>
  <c r="AM37" i="11"/>
  <c r="AL37" i="11"/>
  <c r="AM36" i="11"/>
  <c r="AL36" i="11"/>
  <c r="AM35" i="11"/>
  <c r="AL35" i="11"/>
  <c r="AM34" i="11"/>
  <c r="AL34" i="11"/>
  <c r="AM33" i="11"/>
  <c r="AL33" i="11"/>
  <c r="AM32" i="11"/>
  <c r="AL32" i="11"/>
  <c r="AM31" i="11"/>
  <c r="AL31" i="11"/>
  <c r="AM30" i="11"/>
  <c r="AL30" i="11"/>
  <c r="AM29" i="11"/>
  <c r="AL29" i="11"/>
  <c r="AM28" i="11"/>
  <c r="AL28" i="11"/>
  <c r="AM27" i="11"/>
  <c r="AL27" i="11"/>
  <c r="AM26" i="11"/>
  <c r="AL26" i="11"/>
  <c r="AM25" i="11"/>
  <c r="AL25" i="11"/>
  <c r="AM24" i="11"/>
  <c r="AL24" i="11"/>
  <c r="AM23" i="11"/>
  <c r="AL23" i="11"/>
  <c r="AM22" i="11"/>
  <c r="AL22" i="11"/>
  <c r="AM21" i="11"/>
  <c r="AL21" i="11"/>
  <c r="AM20" i="11"/>
  <c r="AL20" i="11"/>
  <c r="AM19" i="11"/>
  <c r="AL19" i="11"/>
  <c r="AM18" i="11"/>
  <c r="AL18" i="11"/>
  <c r="AM17" i="11"/>
  <c r="AL17" i="11"/>
  <c r="AM16" i="11"/>
  <c r="AL16" i="11"/>
  <c r="AM15" i="11"/>
  <c r="AL15" i="11"/>
  <c r="AM14" i="11"/>
  <c r="AL14" i="11"/>
  <c r="AM13" i="11"/>
  <c r="AL13" i="11"/>
  <c r="AM12" i="11"/>
  <c r="AL12" i="11"/>
  <c r="AM11" i="11"/>
  <c r="AL11" i="11"/>
  <c r="AM10" i="11"/>
  <c r="AL10" i="11"/>
  <c r="AM9" i="11"/>
  <c r="AL9" i="11"/>
  <c r="AM8" i="11"/>
  <c r="AL8" i="11"/>
  <c r="AM7" i="11"/>
  <c r="AL7" i="11"/>
  <c r="AM6" i="11"/>
  <c r="AL6" i="11"/>
  <c r="AL65" i="10"/>
  <c r="AK65" i="10"/>
  <c r="AL64" i="10"/>
  <c r="AK64" i="10"/>
  <c r="AL63" i="10"/>
  <c r="AK63" i="10"/>
  <c r="AL62" i="10"/>
  <c r="AK62" i="10"/>
  <c r="AL61" i="10"/>
  <c r="AK61" i="10"/>
  <c r="AL60" i="10"/>
  <c r="AK60" i="10"/>
  <c r="AL59" i="10"/>
  <c r="AK59" i="10"/>
  <c r="AL58" i="10"/>
  <c r="AK58" i="10"/>
  <c r="AL57" i="10"/>
  <c r="AK57" i="10"/>
  <c r="AL56" i="10"/>
  <c r="AK56" i="10"/>
  <c r="AL55" i="10"/>
  <c r="AK55" i="10"/>
  <c r="AL54" i="10"/>
  <c r="AK54" i="10"/>
  <c r="AL53" i="10"/>
  <c r="AK53" i="10"/>
  <c r="AL52" i="10"/>
  <c r="AK52" i="10"/>
  <c r="AL51" i="10"/>
  <c r="AK51" i="10"/>
  <c r="AL50" i="10"/>
  <c r="AK50" i="10"/>
  <c r="AL49" i="10"/>
  <c r="AK49" i="10"/>
  <c r="AL48" i="10"/>
  <c r="AK48" i="10"/>
  <c r="AL47" i="10"/>
  <c r="AK47" i="10"/>
  <c r="AL46" i="10"/>
  <c r="AK46" i="10"/>
  <c r="AL45" i="10"/>
  <c r="AK45" i="10"/>
  <c r="AL44" i="10"/>
  <c r="AK44" i="10"/>
  <c r="AL43" i="10"/>
  <c r="AK43" i="10"/>
  <c r="AL42" i="10"/>
  <c r="AK42" i="10"/>
  <c r="AL41" i="10"/>
  <c r="AK41" i="10"/>
  <c r="AL40" i="10"/>
  <c r="AK40" i="10"/>
  <c r="AL39" i="10"/>
  <c r="AK39" i="10"/>
  <c r="AL38" i="10"/>
  <c r="AK38" i="10"/>
  <c r="AL37" i="10"/>
  <c r="AK37" i="10"/>
  <c r="AL36" i="10"/>
  <c r="AK36" i="10"/>
  <c r="AL35" i="10"/>
  <c r="AK35" i="10"/>
  <c r="AL34" i="10"/>
  <c r="AK34" i="10"/>
  <c r="AL33" i="10"/>
  <c r="AK33" i="10"/>
  <c r="AL32" i="10"/>
  <c r="AK32" i="10"/>
  <c r="AL31" i="10"/>
  <c r="AK31" i="10"/>
  <c r="AL30" i="10"/>
  <c r="AK30" i="10"/>
  <c r="AL29" i="10"/>
  <c r="AK29" i="10"/>
  <c r="AL28" i="10"/>
  <c r="AK28" i="10"/>
  <c r="AL27" i="10"/>
  <c r="AK27" i="10"/>
  <c r="AL26" i="10"/>
  <c r="AK26" i="10"/>
  <c r="AL25" i="10"/>
  <c r="AK25" i="10"/>
  <c r="AL24" i="10"/>
  <c r="AK24" i="10"/>
  <c r="AL23" i="10"/>
  <c r="AK23" i="10"/>
  <c r="AL22" i="10"/>
  <c r="AK22" i="10"/>
  <c r="AL21" i="10"/>
  <c r="AK21" i="10"/>
  <c r="AL20" i="10"/>
  <c r="AK20" i="10"/>
  <c r="AL19" i="10"/>
  <c r="AK19" i="10"/>
  <c r="AL18" i="10"/>
  <c r="AK18" i="10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L11" i="10"/>
  <c r="AK11" i="10"/>
  <c r="AL10" i="10"/>
  <c r="AK10" i="10"/>
  <c r="AL9" i="10"/>
  <c r="AK9" i="10"/>
  <c r="AL8" i="10"/>
  <c r="AK8" i="10"/>
  <c r="AL7" i="10"/>
  <c r="AK7" i="10"/>
  <c r="AL6" i="10"/>
  <c r="AK6" i="10"/>
  <c r="AO65" i="9"/>
  <c r="AN65" i="9"/>
  <c r="AO64" i="9"/>
  <c r="AN64" i="9"/>
  <c r="AO63" i="9"/>
  <c r="AN63" i="9"/>
  <c r="AO62" i="9"/>
  <c r="AN62" i="9"/>
  <c r="AO61" i="9"/>
  <c r="AN61" i="9"/>
  <c r="AO60" i="9"/>
  <c r="AN60" i="9"/>
  <c r="AO59" i="9"/>
  <c r="AN59" i="9"/>
  <c r="AO58" i="9"/>
  <c r="AN58" i="9"/>
  <c r="AO57" i="9"/>
  <c r="AN57" i="9"/>
  <c r="AO56" i="9"/>
  <c r="AN56" i="9"/>
  <c r="AO55" i="9"/>
  <c r="AN55" i="9"/>
  <c r="AO54" i="9"/>
  <c r="AN54" i="9"/>
  <c r="AO53" i="9"/>
  <c r="AN53" i="9"/>
  <c r="AO52" i="9"/>
  <c r="AN52" i="9"/>
  <c r="AO51" i="9"/>
  <c r="AN51" i="9"/>
  <c r="AO50" i="9"/>
  <c r="AN50" i="9"/>
  <c r="AO49" i="9"/>
  <c r="AN49" i="9"/>
  <c r="AO48" i="9"/>
  <c r="AN48" i="9"/>
  <c r="AO47" i="9"/>
  <c r="AN47" i="9"/>
  <c r="AO46" i="9"/>
  <c r="AN46" i="9"/>
  <c r="AO45" i="9"/>
  <c r="AN45" i="9"/>
  <c r="AO44" i="9"/>
  <c r="AN44" i="9"/>
  <c r="AO43" i="9"/>
  <c r="AN43" i="9"/>
  <c r="AO42" i="9"/>
  <c r="AN42" i="9"/>
  <c r="AO41" i="9"/>
  <c r="AN41" i="9"/>
  <c r="AO40" i="9"/>
  <c r="AN40" i="9"/>
  <c r="AO39" i="9"/>
  <c r="AN39" i="9"/>
  <c r="AO38" i="9"/>
  <c r="AN38" i="9"/>
  <c r="AO37" i="9"/>
  <c r="AN37" i="9"/>
  <c r="AO36" i="9"/>
  <c r="AN36" i="9"/>
  <c r="AO35" i="9"/>
  <c r="AN35" i="9"/>
  <c r="AO34" i="9"/>
  <c r="AN34" i="9"/>
  <c r="AO33" i="9"/>
  <c r="AN33" i="9"/>
  <c r="AO32" i="9"/>
  <c r="AN32" i="9"/>
  <c r="AO31" i="9"/>
  <c r="AN31" i="9"/>
  <c r="AO30" i="9"/>
  <c r="AN30" i="9"/>
  <c r="AO29" i="9"/>
  <c r="AN29" i="9"/>
  <c r="AO28" i="9"/>
  <c r="AN28" i="9"/>
  <c r="AO27" i="9"/>
  <c r="AN27" i="9"/>
  <c r="AO26" i="9"/>
  <c r="AN26" i="9"/>
  <c r="AO25" i="9"/>
  <c r="AN25" i="9"/>
  <c r="AO24" i="9"/>
  <c r="AN24" i="9"/>
  <c r="AO23" i="9"/>
  <c r="AN23" i="9"/>
  <c r="AO22" i="9"/>
  <c r="AN22" i="9"/>
  <c r="AO21" i="9"/>
  <c r="AN21" i="9"/>
  <c r="AO20" i="9"/>
  <c r="AN20" i="9"/>
  <c r="AO19" i="9"/>
  <c r="AN19" i="9"/>
  <c r="AO18" i="9"/>
  <c r="AN18" i="9"/>
  <c r="AO17" i="9"/>
  <c r="AN17" i="9"/>
  <c r="AO16" i="9"/>
  <c r="AN16" i="9"/>
  <c r="AO15" i="9"/>
  <c r="AN15" i="9"/>
  <c r="AO14" i="9"/>
  <c r="AN14" i="9"/>
  <c r="AO13" i="9"/>
  <c r="AN13" i="9"/>
  <c r="AO12" i="9"/>
  <c r="AN12" i="9"/>
  <c r="AO11" i="9"/>
  <c r="AN11" i="9"/>
  <c r="AO10" i="9"/>
  <c r="AN10" i="9"/>
  <c r="AO9" i="9"/>
  <c r="AN9" i="9"/>
  <c r="AO8" i="9"/>
  <c r="AN8" i="9"/>
  <c r="AO7" i="9"/>
  <c r="AN7" i="9"/>
  <c r="AO6" i="9"/>
  <c r="AN6" i="9"/>
  <c r="AG61" i="8"/>
  <c r="AF61" i="8"/>
  <c r="AG60" i="8"/>
  <c r="AF60" i="8"/>
  <c r="AG59" i="8"/>
  <c r="AF59" i="8"/>
  <c r="AG58" i="8"/>
  <c r="AF58" i="8"/>
  <c r="AG57" i="8"/>
  <c r="AF57" i="8"/>
  <c r="AG56" i="8"/>
  <c r="AF56" i="8"/>
  <c r="AG55" i="8"/>
  <c r="AF55" i="8"/>
  <c r="AG54" i="8"/>
  <c r="AF54" i="8"/>
  <c r="AG53" i="8"/>
  <c r="AF53" i="8"/>
  <c r="AG52" i="8"/>
  <c r="AF52" i="8"/>
  <c r="AG51" i="8"/>
  <c r="AF51" i="8"/>
  <c r="AG50" i="8"/>
  <c r="AF50" i="8"/>
  <c r="AG49" i="8"/>
  <c r="AF49" i="8"/>
  <c r="AG48" i="8"/>
  <c r="AF48" i="8"/>
  <c r="AG47" i="8"/>
  <c r="AF47" i="8"/>
  <c r="AG46" i="8"/>
  <c r="AF46" i="8"/>
  <c r="AG45" i="8"/>
  <c r="AF45" i="8"/>
  <c r="AG44" i="8"/>
  <c r="AF44" i="8"/>
  <c r="AG43" i="8"/>
  <c r="AF43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3" i="8"/>
  <c r="AF23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G9" i="8"/>
  <c r="AF9" i="8"/>
  <c r="AG8" i="8"/>
  <c r="AF8" i="8"/>
  <c r="AG7" i="8"/>
  <c r="AF7" i="8"/>
  <c r="AG6" i="8"/>
  <c r="AF6" i="8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" i="7"/>
  <c r="AP12" i="9" l="1"/>
  <c r="AN5" i="12"/>
  <c r="AO5" i="13"/>
  <c r="AN5" i="11"/>
  <c r="AM6" i="10"/>
  <c r="AH5" i="8"/>
  <c r="AJ5" i="7"/>
</calcChain>
</file>

<file path=xl/sharedStrings.xml><?xml version="1.0" encoding="utf-8"?>
<sst xmlns="http://schemas.openxmlformats.org/spreadsheetml/2006/main" count="552" uniqueCount="200">
  <si>
    <t>Narration</t>
  </si>
  <si>
    <t>Sales</t>
  </si>
  <si>
    <t>Net profit</t>
  </si>
  <si>
    <t>Price to earning</t>
  </si>
  <si>
    <t>Debtor Days</t>
  </si>
  <si>
    <t>EPS</t>
  </si>
  <si>
    <t>THOMAS COOK (INDIA) LTD</t>
  </si>
  <si>
    <t>ROCE</t>
  </si>
  <si>
    <t>ROE</t>
  </si>
  <si>
    <t>BETA CALCULATION</t>
  </si>
  <si>
    <t>SHARE HOLDING PATTERN</t>
  </si>
  <si>
    <t>Mutual F</t>
  </si>
  <si>
    <t>Non Insti</t>
  </si>
  <si>
    <t>others</t>
  </si>
  <si>
    <t>Date</t>
  </si>
  <si>
    <t>Close</t>
  </si>
  <si>
    <t>TCL</t>
  </si>
  <si>
    <t>NIFTY</t>
  </si>
  <si>
    <t>%change</t>
  </si>
  <si>
    <t>BETA</t>
  </si>
  <si>
    <t>Close2</t>
  </si>
  <si>
    <t>%change3</t>
  </si>
  <si>
    <t>LEMON TREE HOTELS LTD</t>
  </si>
  <si>
    <t>LTH</t>
  </si>
  <si>
    <t/>
  </si>
  <si>
    <t>promoters</t>
  </si>
  <si>
    <t>Mutual Fs</t>
  </si>
  <si>
    <t>Non- Inst</t>
  </si>
  <si>
    <t>ADVANI HOTELS &amp; RESORTS (INDIA) LTD</t>
  </si>
  <si>
    <t>AHRL</t>
  </si>
  <si>
    <t>SHAREHOLDING PATTERN</t>
  </si>
  <si>
    <t>FIIS</t>
  </si>
  <si>
    <t>Non-Insti</t>
  </si>
  <si>
    <t>ASIAN HOTELS (NORTH) LTD</t>
  </si>
  <si>
    <t>AHL</t>
  </si>
  <si>
    <t>%Change</t>
  </si>
  <si>
    <t>%Change3</t>
  </si>
  <si>
    <t>Pramoters</t>
  </si>
  <si>
    <t>Ins Co</t>
  </si>
  <si>
    <t>EIH ASSOCIATED HOTELS LTD</t>
  </si>
  <si>
    <t xml:space="preserve">BETA CALCULATION </t>
  </si>
  <si>
    <t>EIH</t>
  </si>
  <si>
    <t>close3</t>
  </si>
  <si>
    <t>close4</t>
  </si>
  <si>
    <t>Non - inst</t>
  </si>
  <si>
    <t>ROYAL ORCHID HOTELS LTD</t>
  </si>
  <si>
    <t>ROHL</t>
  </si>
  <si>
    <t>FIIs</t>
  </si>
  <si>
    <t>Non-insti</t>
  </si>
  <si>
    <t>GROWINGTON VENTURES INDIA LTD</t>
  </si>
  <si>
    <t>GVIL</t>
  </si>
  <si>
    <t>BSE</t>
  </si>
  <si>
    <t>DATE</t>
  </si>
  <si>
    <t>CLOSING</t>
  </si>
  <si>
    <t>CLOSING2</t>
  </si>
  <si>
    <t>MAHINDRA HOLIDAYS AND RESORTS</t>
  </si>
  <si>
    <t>BETA Calculation</t>
  </si>
  <si>
    <t>MHRL</t>
  </si>
  <si>
    <t>PE</t>
  </si>
  <si>
    <t>Promoters</t>
  </si>
  <si>
    <t>Non Inst</t>
  </si>
  <si>
    <t>Others</t>
  </si>
  <si>
    <t>IHCL</t>
  </si>
  <si>
    <t>MFS</t>
  </si>
  <si>
    <t>Insurance</t>
  </si>
  <si>
    <t>non-Insti</t>
  </si>
  <si>
    <t>BENARES HOTELS LTD</t>
  </si>
  <si>
    <t>Column1</t>
  </si>
  <si>
    <t>BHL</t>
  </si>
  <si>
    <t>BHL2</t>
  </si>
  <si>
    <t>NIFTY3</t>
  </si>
  <si>
    <t>Non- Insti</t>
  </si>
  <si>
    <t xml:space="preserve">   INDIAN HOTELS CO LTD</t>
  </si>
  <si>
    <t>P/E</t>
  </si>
  <si>
    <t>Project on Financial Management</t>
  </si>
  <si>
    <t>Trimester-II PGDM 2022-2024 Division-E</t>
  </si>
  <si>
    <t>Sector</t>
  </si>
  <si>
    <t>Hospitality</t>
  </si>
  <si>
    <t>Companies Selected For Analysis</t>
  </si>
  <si>
    <t>1) Thomas Cook Ltd</t>
  </si>
  <si>
    <t>2) Lemon Tree Ltd</t>
  </si>
  <si>
    <t>3) Advani Hotels &amp; Resorts Ltd</t>
  </si>
  <si>
    <t xml:space="preserve"> </t>
  </si>
  <si>
    <t>4) Asian Hotels (North) Ltd</t>
  </si>
  <si>
    <t>5) EIH Associated</t>
  </si>
  <si>
    <t>6) Royal Orchid Hotels Ltd</t>
  </si>
  <si>
    <t>7)  Growington Ventures</t>
  </si>
  <si>
    <t>8) Mahindra Holidays &amp; Resorts</t>
  </si>
  <si>
    <t>9) Indian Hotels</t>
  </si>
  <si>
    <t>10) Benares Hotels</t>
  </si>
  <si>
    <t>Report by:</t>
  </si>
  <si>
    <t>Roll.No</t>
  </si>
  <si>
    <t>Sahil Tawde</t>
  </si>
  <si>
    <t>Saurabh Digraje</t>
  </si>
  <si>
    <t>Shubham Upadhyay</t>
  </si>
  <si>
    <t>Vibhor Maheshwari</t>
  </si>
  <si>
    <t>PF2224-E045</t>
  </si>
  <si>
    <t>PF2224-E058</t>
  </si>
  <si>
    <t>Summary</t>
  </si>
  <si>
    <t>from Hospitality sector.</t>
  </si>
  <si>
    <t xml:space="preserve">We have critically analysed, evaluated and compared the financial position of 10 companies </t>
  </si>
  <si>
    <t>The indicators we have covered are:</t>
  </si>
  <si>
    <t>1) Beta</t>
  </si>
  <si>
    <t>2) WACC cost of equity</t>
  </si>
  <si>
    <t>3) WACC cost of Debt</t>
  </si>
  <si>
    <t>4) Overall Weighted Average Cost of Capital</t>
  </si>
  <si>
    <t>5) Working Capital</t>
  </si>
  <si>
    <t>6) Capital Structure</t>
  </si>
  <si>
    <t>we have presented the data in appropriate charts for better visualisation of the financial indicators.</t>
  </si>
  <si>
    <t xml:space="preserve">Analysis and Interpretation is present in respective sheets for better understanding of the companies </t>
  </si>
  <si>
    <t>performance and comparison.</t>
  </si>
  <si>
    <t>Name:</t>
  </si>
  <si>
    <t>PF2224-E050</t>
  </si>
  <si>
    <t>The hospitality sector in India includes lodging and boarding, transportation services, food and drinks etc.</t>
  </si>
  <si>
    <t xml:space="preserve">Over the last few years, the country has risen from the effects of COVID-19 and has tremendous growth </t>
  </si>
  <si>
    <t>in the hospitality sector.</t>
  </si>
  <si>
    <t xml:space="preserve">Not only does the foreign population come to India for their vacations, but even the locals, and mostly millennials, </t>
  </si>
  <si>
    <t>are spending their money on the concept of staycations.</t>
  </si>
  <si>
    <t>Where they are working from some of the most scenic locations in India, all of this resulted in the massive upstream</t>
  </si>
  <si>
    <t>of money flow in the hospitality sector.</t>
  </si>
  <si>
    <t xml:space="preserve">According, to the research in 2017-18, the occupancy in some of the top hotel chains in india has seen a growth of </t>
  </si>
  <si>
    <t>65% due to an increase in demand for leisure and business travelers.</t>
  </si>
  <si>
    <t xml:space="preserve">                      </t>
  </si>
  <si>
    <t xml:space="preserve">            Overview of the Hospitality sector</t>
  </si>
  <si>
    <t>Capex</t>
  </si>
  <si>
    <t>-</t>
  </si>
  <si>
    <t>Net Working Capital</t>
  </si>
  <si>
    <t>Cash Conversion Cycle</t>
  </si>
  <si>
    <t>2022</t>
  </si>
  <si>
    <t>Analysis and Interpretation</t>
  </si>
  <si>
    <t xml:space="preserve">       Cost of Equity</t>
  </si>
  <si>
    <t xml:space="preserve">       WACC</t>
  </si>
  <si>
    <t xml:space="preserve">            BETA CALCULATION</t>
  </si>
  <si>
    <t>Cost of Debt(After Tax)</t>
  </si>
  <si>
    <t xml:space="preserve">                  Analysis and Interpretation</t>
  </si>
  <si>
    <t>Net working capital</t>
  </si>
  <si>
    <t>cash conversion cycle</t>
  </si>
  <si>
    <t xml:space="preserve">                    BETA CALCULATION</t>
  </si>
  <si>
    <t>conversion cycle</t>
  </si>
  <si>
    <t>Conversion cycle</t>
  </si>
  <si>
    <t xml:space="preserve">Poor management efficiancy with a low ROE of 9.48%. </t>
  </si>
  <si>
    <t>Company has low Debt to equity ratio.</t>
  </si>
  <si>
    <t xml:space="preserve">Poor long term growth  as Net Sales has grown by an annual rate of -0.76% pre </t>
  </si>
  <si>
    <t>covid.</t>
  </si>
  <si>
    <t>The stock is trading at a premuim compared to its average historical valuation.</t>
  </si>
  <si>
    <t>Despite the size of the company, domestic mutual funds have capability to do</t>
  </si>
  <si>
    <t>in depth on the ground research on companies and their small stake may signify</t>
  </si>
  <si>
    <t>either they are not comfortable at the price or the business.</t>
  </si>
  <si>
    <t>However company has done well mainting their average cost of capital</t>
  </si>
  <si>
    <t>Also, in the pre covid level company's sales are stagnant.</t>
  </si>
  <si>
    <t>Company's Sales were growing on yearly basis during the pre covid with an</t>
  </si>
  <si>
    <t>average rate of 17.42%. But, company has struggled to generate net profit</t>
  </si>
  <si>
    <t>out of its revenues.</t>
  </si>
  <si>
    <t>Weak long term Fundamental strenght with an average ROCE of 3.68%</t>
  </si>
  <si>
    <t>With ROCE of 5.3, it has a very expensive valuation.</t>
  </si>
  <si>
    <t>Company has done well maintaining their overall WACC.</t>
  </si>
  <si>
    <t xml:space="preserve">major holding in the company belongs  to the promoters, showing </t>
  </si>
  <si>
    <t>confidence in their business.</t>
  </si>
  <si>
    <t>Capex shows that company is improving and expanding its business.</t>
  </si>
  <si>
    <t>Sales have grown with an average growth rate of 7.65%, which is lower in comparison</t>
  </si>
  <si>
    <t>with its peers.</t>
  </si>
  <si>
    <t>There is not a constant growth in the net profit of the company,which could be a</t>
  </si>
  <si>
    <t>sign of a poor management.</t>
  </si>
  <si>
    <t>With ROE of 17.8., it has a attractive valuation with a 4.2 price to book value.</t>
  </si>
  <si>
    <t>The stock is trading at a fair value compared to its average historical valuations.</t>
  </si>
  <si>
    <t xml:space="preserve">Majority shareholders are the promoters it shows that they are confdent about </t>
  </si>
  <si>
    <t>their business.</t>
  </si>
  <si>
    <t>It is a company with a very low Debt amount.</t>
  </si>
  <si>
    <t>Company needs to work on their sales and improving  net profitability .</t>
  </si>
  <si>
    <t>Company's average ROE(13.48) equity is below the industry average of 20-30%. This could be</t>
  </si>
  <si>
    <t>due to poor management, high levels of debt, or inefficient operations.</t>
  </si>
  <si>
    <t>Company has a good cash conversion cycle.</t>
  </si>
  <si>
    <t>Company has shown a poor profit growth of -56.75 for the past 2 years.</t>
  </si>
  <si>
    <t>Promoters have the major holding of the shares which shows their confidence in the company.</t>
  </si>
  <si>
    <t xml:space="preserve">The company has an efficent cash conversion cycle of -1,470 days. This indicates </t>
  </si>
  <si>
    <t>that company manages its inventory very efficiently.</t>
  </si>
  <si>
    <t>The company has shown poor profit growth for the past 3 years. Company needs</t>
  </si>
  <si>
    <t>address this issue if it wants to remain competitive.</t>
  </si>
  <si>
    <t>Company has a poor ROE of -36.14 for 10 years.  It is a sign that company is not</t>
  </si>
  <si>
    <t>utilising its assets to the atmost level.</t>
  </si>
  <si>
    <t>Company also has a poor ROCE of -18.77% over the past 3 years, this indicates that</t>
  </si>
  <si>
    <t>the company is not generating enough profits to cover its cost of capital.</t>
  </si>
  <si>
    <t>The company has an efficient cash conversion cycle of -319.48 days. This shows that co.</t>
  </si>
  <si>
    <t>has is having effective credit and collection policies.</t>
  </si>
  <si>
    <t xml:space="preserve">The company has an average sale of rs.3775.185(10yravg) which is amongst the best in </t>
  </si>
  <si>
    <t>the industry.</t>
  </si>
  <si>
    <t>The company has shown a poor profit growth for the past 3 years.</t>
  </si>
  <si>
    <t>Company also has a poor ROE of -1.21% over the past 3 years. Which shows that co.</t>
  </si>
  <si>
    <t>has failed to generate returns for its shareholders.</t>
  </si>
  <si>
    <t xml:space="preserve">•	Company’s ability to service its debt is weak with a poor EBIT to Interest (avg) ratio of -2.46.
•	The company has been able to generate a Return on Equity (avg) of 0.32% signifying low profitability per unit of shareholders funds.
•	The stock is trading risky as compared to its average historical valuations.
•	Over the past year, while the stock has generated a return of 21.28%, its profits have risen by 67.9%
•	The stock gave a total returns of 21.28% in the last 1 year Outperforming Sensex returns of 4.90% .
•	Sales growth is good in last 4 quarters at 355.38%
•	Sales growth has been subdued in last 3 years 0.00%.
•	The company has shown a poor profit growth of -258.24% for the Past 3 years.
•	The company has shown a poor revenue growth of -49.91% for the Past 3 years.
</t>
  </si>
  <si>
    <t>ANALYSIS AND INTERPRETATION</t>
  </si>
  <si>
    <t>•	Weak Long Term Fundamental Strength with an average Return on Capital Employed (ROCE) of 6.24% .
•	Poor long term growth as Net Sales has grown by an annual rate of 0.79% over the last 5 years . 
•	Low ability to service debt as the company has a high Debt to EBITDA ratio of 16.00 times.
•	The company has declared positive results for the last 5 consecutive quarters
•	With ROCE of 17.9, it has a Fair valuation with a 3.5 Enterprise value to Capital Employed.
•	The stock is trading at a premium compared to its average historical valuations.
•	The stock gave a total returns of 211.44% in the last 1 year Outperforming Sensex returns of 4.83% .
•	Return on Equity has increased versus last 3 years average to 9.00%
•	Sales growth is good in last 4 quarters at 124.11%
•	Sales growth has been subdued in last 3 years -10.87% .</t>
  </si>
  <si>
    <t>•	Poor long term growth as Operating profit has grown by an annual rate -11.69% of over the last 5 years .
•	With ROCE of 18.5, it has a Very Expensive valuation with a 9.7 Enterprise value to Capital Employed 
•	The stock is trading at a premium compared to its average historical valuations .
•	The stock gave a total returns of 43.94% in the last 1 year Outperforming Sensex returns of 4.84% . .
•	 Sales growth is good in last 4 quarters at 23.71%
•	 Sales growth has been subdued in last 3 years 1.52%.
•	The company has shown a poor revenue growth of 1.52% for the Past 3 years.
•	Company has a poor ROE of 0% over the past 3 years.
•	Company has a poor ROCE of 0% over the past 3 years</t>
  </si>
  <si>
    <t>The P/E Ratio of 6.63 Suggests that the stock is undervalued Relative to the industry standard.</t>
  </si>
  <si>
    <t xml:space="preserve">The company has shown a poor profit growth of -161.65% for the past 3yrs. This indicates that the company has been weak in the past 3 yrs and has struggled </t>
  </si>
  <si>
    <t>to remain profitable.</t>
  </si>
  <si>
    <t xml:space="preserve">In 2022 the firm earned money and expanded it's networth, and promoters increased their stake by 4%, demonstrating that they have confidence in the company </t>
  </si>
  <si>
    <t>that it will further grow and give them profits.</t>
  </si>
  <si>
    <t>.</t>
  </si>
  <si>
    <t>PF2224-E042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</si>
</sst>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#,##0.0"/>
    <numFmt numFmtId="166" formatCode="0.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2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275D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0"/>
    <xf numFmtId="165" fontId="7" fillId="8" borderId="11">
      <alignment horizontal="right"/>
    </xf>
    <xf numFmtId="165" fontId="7" fillId="9" borderId="11">
      <alignment horizontal="right"/>
    </xf>
    <xf numFmtId="4" fontId="7" fillId="8" borderId="11">
      <alignment horizontal="right"/>
    </xf>
  </cellStyleXfs>
  <cellXfs count="1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4" fillId="4" borderId="5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14" fontId="4" fillId="4" borderId="7" xfId="0" applyNumberFormat="1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3" borderId="1" xfId="0" applyFont="1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5" fillId="7" borderId="0" xfId="2"/>
    <xf numFmtId="0" fontId="3" fillId="6" borderId="0" xfId="1"/>
    <xf numFmtId="0" fontId="2" fillId="6" borderId="0" xfId="1" applyFont="1" applyAlignment="1"/>
    <xf numFmtId="0" fontId="2" fillId="6" borderId="0" xfId="1" applyFont="1"/>
    <xf numFmtId="0" fontId="1" fillId="7" borderId="0" xfId="2" applyFont="1"/>
    <xf numFmtId="0" fontId="1" fillId="7" borderId="0" xfId="2" applyFont="1" applyAlignment="1">
      <alignment horizontal="left"/>
    </xf>
    <xf numFmtId="0" fontId="1" fillId="7" borderId="0" xfId="2" applyFont="1" applyAlignment="1">
      <alignment vertical="center"/>
    </xf>
    <xf numFmtId="165" fontId="7" fillId="8" borderId="1" xfId="4" applyBorder="1">
      <alignment horizontal="right"/>
    </xf>
    <xf numFmtId="4" fontId="7" fillId="8" borderId="1" xfId="6" applyBorder="1">
      <alignment horizontal="right"/>
    </xf>
    <xf numFmtId="165" fontId="7" fillId="8" borderId="1" xfId="4" applyBorder="1" applyAlignment="1">
      <alignment horizontal="center"/>
    </xf>
    <xf numFmtId="0" fontId="8" fillId="8" borderId="0" xfId="3" applyFont="1" applyBorder="1"/>
    <xf numFmtId="0" fontId="9" fillId="8" borderId="1" xfId="3" applyFont="1" applyBorder="1"/>
    <xf numFmtId="4" fontId="7" fillId="8" borderId="1" xfId="6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7" fillId="8" borderId="1" xfId="4" applyNumberFormat="1" applyBorder="1" applyAlignment="1">
      <alignment horizontal="center"/>
    </xf>
    <xf numFmtId="2" fontId="7" fillId="8" borderId="1" xfId="6" applyNumberFormat="1" applyBorder="1" applyAlignment="1">
      <alignment horizontal="center"/>
    </xf>
    <xf numFmtId="0" fontId="11" fillId="6" borderId="0" xfId="1" applyFont="1"/>
    <xf numFmtId="4" fontId="5" fillId="7" borderId="0" xfId="2" applyNumberFormat="1" applyBorder="1" applyAlignment="1">
      <alignment horizontal="center"/>
    </xf>
    <xf numFmtId="0" fontId="10" fillId="7" borderId="0" xfId="2" applyFont="1" applyBorder="1" applyAlignment="1">
      <alignment horizontal="center"/>
    </xf>
    <xf numFmtId="0" fontId="3" fillId="6" borderId="0" xfId="1" applyAlignment="1">
      <alignment horizontal="center"/>
    </xf>
    <xf numFmtId="0" fontId="11" fillId="6" borderId="0" xfId="1" applyFont="1" applyAlignment="1">
      <alignment horizontal="center"/>
    </xf>
    <xf numFmtId="0" fontId="5" fillId="7" borderId="0" xfId="2" applyAlignment="1">
      <alignment horizontal="center"/>
    </xf>
    <xf numFmtId="0" fontId="12" fillId="6" borderId="0" xfId="1" applyFont="1" applyAlignment="1">
      <alignment horizontal="center"/>
    </xf>
    <xf numFmtId="167" fontId="0" fillId="0" borderId="1" xfId="0" applyNumberFormat="1" applyBorder="1"/>
    <xf numFmtId="167" fontId="7" fillId="8" borderId="1" xfId="4" applyNumberFormat="1" applyBorder="1">
      <alignment horizontal="right"/>
    </xf>
    <xf numFmtId="167" fontId="7" fillId="8" borderId="1" xfId="6" applyNumberFormat="1" applyBorder="1">
      <alignment horizontal="right"/>
    </xf>
    <xf numFmtId="0" fontId="3" fillId="6" borderId="0" xfId="1" applyAlignment="1"/>
    <xf numFmtId="0" fontId="11" fillId="6" borderId="0" xfId="1" applyFont="1" applyAlignment="1"/>
    <xf numFmtId="0" fontId="10" fillId="7" borderId="0" xfId="2" applyFont="1" applyAlignment="1">
      <alignment horizontal="center"/>
    </xf>
    <xf numFmtId="0" fontId="2" fillId="6" borderId="0" xfId="1" applyFont="1" applyAlignment="1">
      <alignment horizontal="center"/>
    </xf>
    <xf numFmtId="0" fontId="1" fillId="0" borderId="8" xfId="0" applyFont="1" applyBorder="1"/>
    <xf numFmtId="2" fontId="0" fillId="0" borderId="8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7" fillId="8" borderId="11" xfId="4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0" xfId="2" applyFont="1" applyFill="1"/>
    <xf numFmtId="0" fontId="5" fillId="0" borderId="0" xfId="2" applyFill="1"/>
    <xf numFmtId="0" fontId="5" fillId="5" borderId="0" xfId="2" applyFill="1"/>
    <xf numFmtId="0" fontId="0" fillId="10" borderId="0" xfId="0" applyFill="1"/>
    <xf numFmtId="0" fontId="14" fillId="10" borderId="0" xfId="0" applyFont="1" applyFill="1"/>
    <xf numFmtId="0" fontId="0" fillId="10" borderId="1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9" xfId="0" applyFill="1" applyBorder="1" applyAlignment="1">
      <alignment wrapText="1"/>
    </xf>
    <xf numFmtId="0" fontId="0" fillId="11" borderId="13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0" fillId="11" borderId="10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1" borderId="13" xfId="0" applyFill="1" applyBorder="1" applyAlignment="1">
      <alignment horizontal="left" vertical="top" wrapText="1"/>
    </xf>
    <xf numFmtId="0" fontId="0" fillId="11" borderId="0" xfId="0" applyFill="1" applyAlignment="1">
      <alignment horizontal="left" vertical="top" wrapText="1"/>
    </xf>
  </cellXfs>
  <cellStyles count="7">
    <cellStyle name="20% - Accent4" xfId="2" builtinId="42"/>
    <cellStyle name="Accent4" xfId="1" builtinId="41"/>
    <cellStyle name="fa_data_current_standard_1_grouped" xfId="5" xr:uid="{256C6EAB-E9EC-497C-A990-F2DA37142957}"/>
    <cellStyle name="fa_data_standard_1_grouped" xfId="4" xr:uid="{D23DBDA7-330C-4C98-822F-8E94A3C59346}"/>
    <cellStyle name="fa_data_standard_2_grouped" xfId="6" xr:uid="{AB8AEE6D-9618-4673-8E07-C8CE0CF37E73}"/>
    <cellStyle name="fa_row_header_standard" xfId="3" xr:uid="{77F2EF83-9877-4FCE-BE2D-942D861D9700}"/>
    <cellStyle name="Normal" xfId="0" builtinId="0"/>
  </cellStyles>
  <dxfs count="1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B4-41A5-BF6D-0E0BC0EC7F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B4-41A5-BF6D-0E0BC0EC7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B4-41A5-BF6D-0E0BC0EC7F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B4-41A5-BF6D-0E0BC0EC7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[1]Sheet1!$F$13:$I$13</c:f>
              <c:strCache>
                <c:ptCount val="4"/>
                <c:pt idx="0">
                  <c:v>promoters</c:v>
                </c:pt>
                <c:pt idx="1">
                  <c:v>Mutual Fs</c:v>
                </c:pt>
                <c:pt idx="2">
                  <c:v>Non- Inst</c:v>
                </c:pt>
                <c:pt idx="3">
                  <c:v>others</c:v>
                </c:pt>
              </c:strCache>
            </c:strRef>
          </c:cat>
          <c:val>
            <c:numRef>
              <c:f>[1]Sheet1!$F$14:$I$14</c:f>
              <c:numCache>
                <c:formatCode>General</c:formatCode>
                <c:ptCount val="4"/>
                <c:pt idx="0">
                  <c:v>72.34</c:v>
                </c:pt>
                <c:pt idx="1">
                  <c:v>9.1</c:v>
                </c:pt>
                <c:pt idx="2">
                  <c:v>17.920000000000002</c:v>
                </c:pt>
                <c:pt idx="3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B4-41A5-BF6D-0E0BC0EC7F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'ADVANI HOTELS &amp; RESORTS LTD'!$O$5:$W$5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'ADVANI HOTELS &amp; RESORTS LTD'!$O$6:$W$6</c:f>
              <c:numCache>
                <c:formatCode>#,##0.00</c:formatCode>
                <c:ptCount val="9"/>
                <c:pt idx="0">
                  <c:v>10.7187</c:v>
                </c:pt>
                <c:pt idx="1">
                  <c:v>11.725899999999999</c:v>
                </c:pt>
                <c:pt idx="2">
                  <c:v>12.1135</c:v>
                </c:pt>
                <c:pt idx="3">
                  <c:v>10.6798</c:v>
                </c:pt>
                <c:pt idx="4">
                  <c:v>11.387600000000001</c:v>
                </c:pt>
                <c:pt idx="5">
                  <c:v>10.594799999999999</c:v>
                </c:pt>
                <c:pt idx="6">
                  <c:v>14.686299999999999</c:v>
                </c:pt>
                <c:pt idx="7">
                  <c:v>9.0877999999999997</c:v>
                </c:pt>
                <c:pt idx="8">
                  <c:v>9.9452999999999996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C-4518-904A-36837945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13407"/>
        <c:axId val="1933012991"/>
      </c:lineChart>
      <c:catAx>
        <c:axId val="19330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12991"/>
        <c:crosses val="autoZero"/>
        <c:auto val="1"/>
        <c:lblAlgn val="ctr"/>
        <c:lblOffset val="100"/>
        <c:noMultiLvlLbl val="0"/>
      </c:catAx>
      <c:valAx>
        <c:axId val="19330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'ADVANI HOTELS &amp; RESORTS LTD'!$AA$5:$AI$5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'ADVANI HOTELS &amp; RESORTS LTD'!$AA$6:$AI$6</c:f>
              <c:numCache>
                <c:formatCode>#,##0.00</c:formatCode>
                <c:ptCount val="9"/>
                <c:pt idx="0">
                  <c:v>9.0101999999999993</c:v>
                </c:pt>
                <c:pt idx="1">
                  <c:v>6.9836999999999998</c:v>
                </c:pt>
                <c:pt idx="2">
                  <c:v>6.931</c:v>
                </c:pt>
                <c:pt idx="3">
                  <c:v>5.6254999999999997</c:v>
                </c:pt>
                <c:pt idx="4">
                  <c:v>6.6167999999999996</c:v>
                </c:pt>
                <c:pt idx="5">
                  <c:v>7.6223999999999998</c:v>
                </c:pt>
                <c:pt idx="6">
                  <c:v>6.5570000000000004</c:v>
                </c:pt>
                <c:pt idx="7">
                  <c:v>6.9928999999999997</c:v>
                </c:pt>
                <c:pt idx="8">
                  <c:v>5.9462000000000002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4-4689-BC38-CD54D1F9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40399"/>
        <c:axId val="1476558671"/>
      </c:lineChart>
      <c:catAx>
        <c:axId val="11555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58671"/>
        <c:crosses val="autoZero"/>
        <c:auto val="1"/>
        <c:lblAlgn val="ctr"/>
        <c:lblOffset val="100"/>
        <c:noMultiLvlLbl val="0"/>
      </c:catAx>
      <c:valAx>
        <c:axId val="14765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'ADVANI HOTELS &amp; RESORTS LTD'!$O$34:$W$34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'ADVANI HOTELS &amp; RESORTS LTD'!$O$35:$W$35</c:f>
              <c:numCache>
                <c:formatCode>#,##0.00</c:formatCode>
                <c:ptCount val="9"/>
                <c:pt idx="0">
                  <c:v>10.7187</c:v>
                </c:pt>
                <c:pt idx="1">
                  <c:v>11.725899999999999</c:v>
                </c:pt>
                <c:pt idx="2">
                  <c:v>12.1135</c:v>
                </c:pt>
                <c:pt idx="3">
                  <c:v>10.6798</c:v>
                </c:pt>
                <c:pt idx="4">
                  <c:v>11.387600000000001</c:v>
                </c:pt>
                <c:pt idx="5">
                  <c:v>10.594799999999999</c:v>
                </c:pt>
                <c:pt idx="6">
                  <c:v>14.686299999999999</c:v>
                </c:pt>
                <c:pt idx="7">
                  <c:v>9.0877999999999997</c:v>
                </c:pt>
                <c:pt idx="8">
                  <c:v>9.9452999999999996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3-413A-A559-207D0484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58831"/>
        <c:axId val="223059663"/>
      </c:lineChart>
      <c:catAx>
        <c:axId val="2230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9663"/>
        <c:crosses val="autoZero"/>
        <c:auto val="1"/>
        <c:lblAlgn val="ctr"/>
        <c:lblOffset val="100"/>
        <c:noMultiLvlLbl val="0"/>
      </c:catAx>
      <c:valAx>
        <c:axId val="22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4D-4966-B53E-D072B4839C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4D-4966-B53E-D072B4839C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4D-4966-B53E-D072B4839C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4D-4966-B53E-D072B4839C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[3]Sheet1!$F$13:$I$13</c:f>
              <c:strCache>
                <c:ptCount val="4"/>
                <c:pt idx="0">
                  <c:v>Pramoters</c:v>
                </c:pt>
                <c:pt idx="1">
                  <c:v>Ins Co</c:v>
                </c:pt>
                <c:pt idx="2">
                  <c:v>Non-Insti</c:v>
                </c:pt>
                <c:pt idx="3">
                  <c:v>others</c:v>
                </c:pt>
              </c:strCache>
            </c:strRef>
          </c:cat>
          <c:val>
            <c:numRef>
              <c:f>[3]Sheet1!$F$14:$I$14</c:f>
              <c:numCache>
                <c:formatCode>General</c:formatCode>
                <c:ptCount val="4"/>
                <c:pt idx="0">
                  <c:v>50.69</c:v>
                </c:pt>
                <c:pt idx="1">
                  <c:v>0.13</c:v>
                </c:pt>
                <c:pt idx="2">
                  <c:v>38.18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D-4966-B53E-D072B4839C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 HOTELS (NORTH) LTD'!$M$4:$U$4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'ASIAN HOTELS (NORTH) LTD'!$M$5:$U$5</c:f>
              <c:numCache>
                <c:formatCode>#,##0.00</c:formatCode>
                <c:ptCount val="9"/>
                <c:pt idx="0">
                  <c:v>10.562799999999999</c:v>
                </c:pt>
                <c:pt idx="1">
                  <c:v>10.535299999999999</c:v>
                </c:pt>
                <c:pt idx="2">
                  <c:v>11.113300000000001</c:v>
                </c:pt>
                <c:pt idx="3">
                  <c:v>10.270899999999999</c:v>
                </c:pt>
                <c:pt idx="4">
                  <c:v>11.639099999999999</c:v>
                </c:pt>
                <c:pt idx="5">
                  <c:v>11.6485</c:v>
                </c:pt>
                <c:pt idx="6">
                  <c:v>11.344900000000001</c:v>
                </c:pt>
                <c:pt idx="7">
                  <c:v>8.9390000000000001</c:v>
                </c:pt>
                <c:pt idx="8">
                  <c:v>11.342599999999999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3-4B0E-9523-E6B73116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399"/>
        <c:axId val="34640111"/>
      </c:lineChart>
      <c:catAx>
        <c:axId val="3461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111"/>
        <c:crosses val="autoZero"/>
        <c:auto val="1"/>
        <c:lblAlgn val="ctr"/>
        <c:lblOffset val="100"/>
        <c:noMultiLvlLbl val="0"/>
      </c:catAx>
      <c:valAx>
        <c:axId val="346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'ASIAN HOTELS (NORTH) LTD'!$X$5:$AF$5</c:f>
              <c:numCache>
                <c:formatCode>#,##0.00</c:formatCode>
                <c:ptCount val="9"/>
                <c:pt idx="0">
                  <c:v>6.6341000000000001</c:v>
                </c:pt>
                <c:pt idx="1">
                  <c:v>10.7097</c:v>
                </c:pt>
                <c:pt idx="2">
                  <c:v>10.2334</c:v>
                </c:pt>
                <c:pt idx="3">
                  <c:v>9.1914999999999996</c:v>
                </c:pt>
                <c:pt idx="4">
                  <c:v>10.116300000000001</c:v>
                </c:pt>
                <c:pt idx="5">
                  <c:v>9.9669000000000008</c:v>
                </c:pt>
                <c:pt idx="6">
                  <c:v>8.2286000000000001</c:v>
                </c:pt>
                <c:pt idx="7">
                  <c:v>8.0823999999999998</c:v>
                </c:pt>
                <c:pt idx="8">
                  <c:v>8.9510000000000005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C-40AF-85E3-91B059D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63823"/>
        <c:axId val="223063407"/>
      </c:lineChart>
      <c:catAx>
        <c:axId val="2230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407"/>
        <c:crosses val="autoZero"/>
        <c:auto val="1"/>
        <c:lblAlgn val="ctr"/>
        <c:lblOffset val="100"/>
        <c:noMultiLvlLbl val="0"/>
      </c:catAx>
      <c:valAx>
        <c:axId val="2230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'ASIAN HOTELS (NORTH) LTD'!$M$32:$U$32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'ASIAN HOTELS (NORTH) LTD'!$M$33:$U$33</c:f>
              <c:numCache>
                <c:formatCode>#,##0.00</c:formatCode>
                <c:ptCount val="9"/>
                <c:pt idx="0">
                  <c:v>7.2865000000000002</c:v>
                </c:pt>
                <c:pt idx="1">
                  <c:v>10.682700000000001</c:v>
                </c:pt>
                <c:pt idx="2">
                  <c:v>10.3758</c:v>
                </c:pt>
                <c:pt idx="3">
                  <c:v>9.3643000000000001</c:v>
                </c:pt>
                <c:pt idx="4">
                  <c:v>10.632400000000001</c:v>
                </c:pt>
                <c:pt idx="5">
                  <c:v>10.280799999999999</c:v>
                </c:pt>
                <c:pt idx="6">
                  <c:v>8.5382999999999996</c:v>
                </c:pt>
                <c:pt idx="7">
                  <c:v>8.1544000000000008</c:v>
                </c:pt>
                <c:pt idx="8">
                  <c:v>9.2540999999999993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E-4453-BEC3-BFD1AA7B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24687"/>
        <c:axId val="216329263"/>
      </c:barChart>
      <c:catAx>
        <c:axId val="2163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9263"/>
        <c:crosses val="autoZero"/>
        <c:auto val="1"/>
        <c:lblAlgn val="ctr"/>
        <c:lblOffset val="100"/>
        <c:noMultiLvlLbl val="0"/>
      </c:catAx>
      <c:valAx>
        <c:axId val="2163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18150676784739"/>
          <c:y val="0.19447761194029853"/>
          <c:w val="0.52380617075433544"/>
          <c:h val="0.646939710894347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C1-4D6B-9124-2189018D4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C1-4D6B-9124-2189018D40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C1-4D6B-9124-2189018D40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[4]Sheet1!$F$13:$H$13</c:f>
              <c:strCache>
                <c:ptCount val="3"/>
                <c:pt idx="0">
                  <c:v>promoters</c:v>
                </c:pt>
                <c:pt idx="1">
                  <c:v>Non - inst</c:v>
                </c:pt>
                <c:pt idx="2">
                  <c:v>others</c:v>
                </c:pt>
              </c:strCache>
            </c:strRef>
          </c:cat>
          <c:val>
            <c:numRef>
              <c:f>[4]Sheet1!$F$14:$H$14</c:f>
              <c:numCache>
                <c:formatCode>General</c:formatCode>
                <c:ptCount val="3"/>
                <c:pt idx="0">
                  <c:v>75</c:v>
                </c:pt>
                <c:pt idx="1">
                  <c:v>11.59</c:v>
                </c:pt>
                <c:pt idx="2">
                  <c:v>13.41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1-4D6B-9124-2189018D40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'EIH ASSOCIATED'!$M$4:$U$4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'EIH ASSOCIATED'!$M$5:$U$5</c:f>
              <c:numCache>
                <c:formatCode>#,##0.00</c:formatCode>
                <c:ptCount val="9"/>
                <c:pt idx="0">
                  <c:v>10.084199999999999</c:v>
                </c:pt>
                <c:pt idx="1">
                  <c:v>10.3309</c:v>
                </c:pt>
                <c:pt idx="2">
                  <c:v>11.3925</c:v>
                </c:pt>
                <c:pt idx="3">
                  <c:v>10.855600000000001</c:v>
                </c:pt>
                <c:pt idx="4">
                  <c:v>12.61</c:v>
                </c:pt>
                <c:pt idx="5">
                  <c:v>12.6416</c:v>
                </c:pt>
                <c:pt idx="6">
                  <c:v>17.7837</c:v>
                </c:pt>
                <c:pt idx="7">
                  <c:v>9.1130999999999993</c:v>
                </c:pt>
                <c:pt idx="8">
                  <c:v>10.1898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1A8-AEBD-E0D5BBA4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08399"/>
        <c:axId val="225905071"/>
      </c:lineChart>
      <c:catAx>
        <c:axId val="2259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5071"/>
        <c:crosses val="autoZero"/>
        <c:auto val="1"/>
        <c:lblAlgn val="ctr"/>
        <c:lblOffset val="100"/>
        <c:noMultiLvlLbl val="0"/>
      </c:catAx>
      <c:valAx>
        <c:axId val="2259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'EIH ASSOCIATED'!$Y$4:$AG$4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'EIH ASSOCIATED'!$Y$5:$AG$5</c:f>
              <c:numCache>
                <c:formatCode>#,##0.00</c:formatCode>
                <c:ptCount val="9"/>
                <c:pt idx="0">
                  <c:v>7.3253000000000004</c:v>
                </c:pt>
                <c:pt idx="1">
                  <c:v>6.6692999999999998</c:v>
                </c:pt>
                <c:pt idx="2">
                  <c:v>6.9367000000000001</c:v>
                </c:pt>
                <c:pt idx="3">
                  <c:v>6.0774999999999997</c:v>
                </c:pt>
                <c:pt idx="4">
                  <c:v>6.5830000000000002</c:v>
                </c:pt>
                <c:pt idx="5">
                  <c:v>6.6003999999999996</c:v>
                </c:pt>
                <c:pt idx="6">
                  <c:v>7.2953000000000001</c:v>
                </c:pt>
                <c:pt idx="7">
                  <c:v>8.2236999999999991</c:v>
                </c:pt>
                <c:pt idx="8">
                  <c:v>6.4560000000000004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8-4067-8CB0-276F81C5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062991"/>
        <c:axId val="223057167"/>
      </c:lineChart>
      <c:catAx>
        <c:axId val="2230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7167"/>
        <c:crosses val="autoZero"/>
        <c:auto val="1"/>
        <c:lblAlgn val="ctr"/>
        <c:lblOffset val="100"/>
        <c:noMultiLvlLbl val="0"/>
      </c:catAx>
      <c:valAx>
        <c:axId val="2230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'LEMON TREE LTD'!$L$4:$R$4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'LEMON TREE LTD'!$L$5:$R$5</c:f>
              <c:numCache>
                <c:formatCode>#,##0.00</c:formatCode>
                <c:ptCount val="7"/>
                <c:pt idx="0">
                  <c:v>12.0664</c:v>
                </c:pt>
                <c:pt idx="1">
                  <c:v>11.6234</c:v>
                </c:pt>
                <c:pt idx="2">
                  <c:v>11.909000000000001</c:v>
                </c:pt>
                <c:pt idx="3">
                  <c:v>10.4773</c:v>
                </c:pt>
                <c:pt idx="4">
                  <c:v>17.341200000000001</c:v>
                </c:pt>
                <c:pt idx="5">
                  <c:v>9.6465999999999994</c:v>
                </c:pt>
                <c:pt idx="6">
                  <c:v>9.7363999999999997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D-439E-9E3F-C939C6E8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3327"/>
        <c:axId val="38432495"/>
      </c:lineChart>
      <c:catAx>
        <c:axId val="384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495"/>
        <c:crosses val="autoZero"/>
        <c:auto val="1"/>
        <c:lblAlgn val="ctr"/>
        <c:lblOffset val="100"/>
        <c:noMultiLvlLbl val="0"/>
      </c:catAx>
      <c:valAx>
        <c:axId val="384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'EIH ASSOCIATED'!$M$31:$U$31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'EIH ASSOCIATED'!$M$32:$U$32</c:f>
              <c:numCache>
                <c:formatCode>#,##0.00</c:formatCode>
                <c:ptCount val="9"/>
                <c:pt idx="0">
                  <c:v>9.7208000000000006</c:v>
                </c:pt>
                <c:pt idx="1">
                  <c:v>10.017799999999999</c:v>
                </c:pt>
                <c:pt idx="2">
                  <c:v>11.2727</c:v>
                </c:pt>
                <c:pt idx="3">
                  <c:v>10.8527</c:v>
                </c:pt>
                <c:pt idx="4">
                  <c:v>12.6052</c:v>
                </c:pt>
                <c:pt idx="5">
                  <c:v>12.636699999999999</c:v>
                </c:pt>
                <c:pt idx="6">
                  <c:v>17.738499999999998</c:v>
                </c:pt>
                <c:pt idx="7">
                  <c:v>9.1103000000000005</c:v>
                </c:pt>
                <c:pt idx="8">
                  <c:v>10.1843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5-44FB-8F8B-9D4C3367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03199"/>
        <c:axId val="412802367"/>
      </c:barChart>
      <c:catAx>
        <c:axId val="4128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367"/>
        <c:crosses val="autoZero"/>
        <c:auto val="1"/>
        <c:lblAlgn val="ctr"/>
        <c:lblOffset val="100"/>
        <c:noMultiLvlLbl val="0"/>
      </c:catAx>
      <c:valAx>
        <c:axId val="4128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44110640016151"/>
          <c:y val="0.1724731182795699"/>
          <c:w val="0.56732259236826166"/>
          <c:h val="0.66085965060819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91-4A18-8CCA-2129ABBEC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91-4A18-8CCA-2129ABBEC1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91-4A18-8CCA-2129ABBEC1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91-4A18-8CCA-2129ABBEC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[5]Sheet1!$F$13:$I$13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Non-insti</c:v>
                </c:pt>
                <c:pt idx="3">
                  <c:v>others</c:v>
                </c:pt>
              </c:strCache>
            </c:strRef>
          </c:cat>
          <c:val>
            <c:numRef>
              <c:f>[5]Sheet1!$F$14:$I$14</c:f>
              <c:numCache>
                <c:formatCode>General</c:formatCode>
                <c:ptCount val="4"/>
                <c:pt idx="0">
                  <c:v>65.38</c:v>
                </c:pt>
                <c:pt idx="1">
                  <c:v>4.24</c:v>
                </c:pt>
                <c:pt idx="2">
                  <c:v>30.31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1-4A18-8CCA-2129ABBEC1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'ROYAL ORCHID HOTELS LTD'!$N$4:$V$4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'ROYAL ORCHID HOTELS LTD'!$N$5:$V$5</c:f>
              <c:numCache>
                <c:formatCode>#,##0.00</c:formatCode>
                <c:ptCount val="9"/>
                <c:pt idx="0">
                  <c:v>11.1797</c:v>
                </c:pt>
                <c:pt idx="1">
                  <c:v>11.3619</c:v>
                </c:pt>
                <c:pt idx="2">
                  <c:v>11.888400000000001</c:v>
                </c:pt>
                <c:pt idx="3">
                  <c:v>11.2547</c:v>
                </c:pt>
                <c:pt idx="4">
                  <c:v>13.7516</c:v>
                </c:pt>
                <c:pt idx="5">
                  <c:v>13.0402</c:v>
                </c:pt>
                <c:pt idx="6">
                  <c:v>20.7653</c:v>
                </c:pt>
                <c:pt idx="7">
                  <c:v>10.8406</c:v>
                </c:pt>
                <c:pt idx="8">
                  <c:v>11.6067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4-46E5-AA52-2B39BE15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81391"/>
        <c:axId val="224372655"/>
      </c:lineChart>
      <c:catAx>
        <c:axId val="2243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2655"/>
        <c:crosses val="autoZero"/>
        <c:auto val="1"/>
        <c:lblAlgn val="ctr"/>
        <c:lblOffset val="100"/>
        <c:noMultiLvlLbl val="0"/>
      </c:catAx>
      <c:valAx>
        <c:axId val="2243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'ROYAL ORCHID HOTELS LTD'!$Y$4:$AG$4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'ROYAL ORCHID HOTELS LTD'!$Y$5:$AG$5</c:f>
              <c:numCache>
                <c:formatCode>#,##0.00</c:formatCode>
                <c:ptCount val="9"/>
                <c:pt idx="0">
                  <c:v>12.036300000000001</c:v>
                </c:pt>
                <c:pt idx="1">
                  <c:v>10.702</c:v>
                </c:pt>
                <c:pt idx="2">
                  <c:v>10.225</c:v>
                </c:pt>
                <c:pt idx="3">
                  <c:v>3.6859999999999999</c:v>
                </c:pt>
                <c:pt idx="4">
                  <c:v>4.0769000000000002</c:v>
                </c:pt>
                <c:pt idx="5">
                  <c:v>6.2325999999999997</c:v>
                </c:pt>
                <c:pt idx="6">
                  <c:v>3.9636</c:v>
                </c:pt>
                <c:pt idx="7">
                  <c:v>8.2324000000000002</c:v>
                </c:pt>
                <c:pt idx="8">
                  <c:v>8.2248999999999999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4C43-BED3-8D56A680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82847"/>
        <c:axId val="383284511"/>
      </c:lineChart>
      <c:catAx>
        <c:axId val="3832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4511"/>
        <c:crosses val="autoZero"/>
        <c:auto val="1"/>
        <c:lblAlgn val="ctr"/>
        <c:lblOffset val="100"/>
        <c:noMultiLvlLbl val="0"/>
      </c:catAx>
      <c:valAx>
        <c:axId val="3832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'ROYAL ORCHID HOTELS LTD'!$N$27:$V$27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'ROYAL ORCHID HOTELS LTD'!$N$28:$V$28</c:f>
              <c:numCache>
                <c:formatCode>#,##0.00</c:formatCode>
                <c:ptCount val="9"/>
                <c:pt idx="0">
                  <c:v>11.651899999999999</c:v>
                </c:pt>
                <c:pt idx="1">
                  <c:v>11.098100000000001</c:v>
                </c:pt>
                <c:pt idx="2">
                  <c:v>11.4457</c:v>
                </c:pt>
                <c:pt idx="3">
                  <c:v>8.9939</c:v>
                </c:pt>
                <c:pt idx="4">
                  <c:v>11.9458</c:v>
                </c:pt>
                <c:pt idx="5">
                  <c:v>11.5137</c:v>
                </c:pt>
                <c:pt idx="6">
                  <c:v>11.1241</c:v>
                </c:pt>
                <c:pt idx="7">
                  <c:v>9.5724999999999998</c:v>
                </c:pt>
                <c:pt idx="8">
                  <c:v>10.5647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D-4A90-BDC0-A8B949A5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22527"/>
        <c:axId val="419925023"/>
      </c:barChart>
      <c:catAx>
        <c:axId val="4199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5023"/>
        <c:crosses val="autoZero"/>
        <c:auto val="1"/>
        <c:lblAlgn val="ctr"/>
        <c:lblOffset val="100"/>
        <c:noMultiLvlLbl val="0"/>
      </c:catAx>
      <c:valAx>
        <c:axId val="4199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F3-4456-839B-D439CF630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F3-4456-839B-D439CF630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[6]Sheet1!$F$14:$G$14</c:f>
              <c:numCache>
                <c:formatCode>General</c:formatCode>
                <c:ptCount val="2"/>
                <c:pt idx="0">
                  <c:v>43.12</c:v>
                </c:pt>
                <c:pt idx="1">
                  <c:v>56.88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3-4456-839B-D439CF630B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'GROWINGTON VENTURES LTD'!$N$4:$V$4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'GROWINGTON VENTURES LTD'!$N$5:$V$5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9.5897000000000006</c:v>
                </c:pt>
                <c:pt idx="5">
                  <c:v>9.3817000000000004</c:v>
                </c:pt>
                <c:pt idx="6">
                  <c:v>10.5565</c:v>
                </c:pt>
                <c:pt idx="7">
                  <c:v>8.6882999999999999</c:v>
                </c:pt>
                <c:pt idx="8">
                  <c:v>10.2948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ED3-BFA3-017FE51C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73071"/>
        <c:axId val="224374735"/>
      </c:lineChart>
      <c:catAx>
        <c:axId val="2243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4735"/>
        <c:crosses val="autoZero"/>
        <c:auto val="1"/>
        <c:lblAlgn val="ctr"/>
        <c:lblOffset val="100"/>
        <c:noMultiLvlLbl val="0"/>
      </c:catAx>
      <c:valAx>
        <c:axId val="2243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'GROWINGTON VENTURES LTD'!$N$29:$V$29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'GROWINGTON VENTURES LTD'!$N$30:$V$30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9.5897000000000006</c:v>
                </c:pt>
                <c:pt idx="5">
                  <c:v>9.3817000000000004</c:v>
                </c:pt>
                <c:pt idx="6">
                  <c:v>10.5565</c:v>
                </c:pt>
                <c:pt idx="7">
                  <c:v>8.6882999999999999</c:v>
                </c:pt>
                <c:pt idx="8">
                  <c:v>10.2948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4A16-BFBD-23779235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78063"/>
        <c:axId val="224386383"/>
      </c:lineChart>
      <c:catAx>
        <c:axId val="2243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86383"/>
        <c:crosses val="autoZero"/>
        <c:auto val="1"/>
        <c:lblAlgn val="ctr"/>
        <c:lblOffset val="100"/>
        <c:noMultiLvlLbl val="0"/>
      </c:catAx>
      <c:valAx>
        <c:axId val="224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51435341742158"/>
          <c:y val="0.19237373737373742"/>
          <c:w val="0.5309712931651569"/>
          <c:h val="0.641590312574564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A3-450E-985B-E0715B277A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A3-450E-985B-E0715B277A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A3-450E-985B-E0715B277A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A3-450E-985B-E0715B277A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A3-450E-985B-E0715B277A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[7]Sheet2!$F$12:$J$12</c:f>
              <c:strCache>
                <c:ptCount val="5"/>
                <c:pt idx="0">
                  <c:v>Promoters</c:v>
                </c:pt>
                <c:pt idx="1">
                  <c:v>Mutual F</c:v>
                </c:pt>
                <c:pt idx="2">
                  <c:v>FIIS</c:v>
                </c:pt>
                <c:pt idx="3">
                  <c:v>Non Inst</c:v>
                </c:pt>
                <c:pt idx="4">
                  <c:v>Others</c:v>
                </c:pt>
              </c:strCache>
            </c:strRef>
          </c:cat>
          <c:val>
            <c:numRef>
              <c:f>[7]Sheet2!$F$13:$J$13</c:f>
              <c:numCache>
                <c:formatCode>General</c:formatCode>
                <c:ptCount val="5"/>
                <c:pt idx="0">
                  <c:v>67.08</c:v>
                </c:pt>
                <c:pt idx="1">
                  <c:v>7.94</c:v>
                </c:pt>
                <c:pt idx="2">
                  <c:v>5.07</c:v>
                </c:pt>
                <c:pt idx="3">
                  <c:v>19.54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A3-450E-985B-E0715B277A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'MAHINDRA HOLIDAYS AND RESORTS'!$N$3:$V$3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'MAHINDRA HOLIDAYS AND RESORTS'!$N$4:$V$4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12.0611</c:v>
                </c:pt>
                <c:pt idx="3">
                  <c:v>10.729100000000001</c:v>
                </c:pt>
                <c:pt idx="4">
                  <c:v>11.056699999999999</c:v>
                </c:pt>
                <c:pt idx="5">
                  <c:v>11.5962</c:v>
                </c:pt>
                <c:pt idx="6">
                  <c:v>16.544699999999999</c:v>
                </c:pt>
                <c:pt idx="7">
                  <c:v>9.3074999999999992</c:v>
                </c:pt>
                <c:pt idx="8">
                  <c:v>10.0177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E1C-84EC-5C58F848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73151"/>
        <c:axId val="312183551"/>
      </c:lineChart>
      <c:catAx>
        <c:axId val="3121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83551"/>
        <c:crosses val="autoZero"/>
        <c:auto val="1"/>
        <c:lblAlgn val="ctr"/>
        <c:lblOffset val="100"/>
        <c:noMultiLvlLbl val="0"/>
      </c:catAx>
      <c:valAx>
        <c:axId val="3121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</a:p>
          <a:p>
            <a:pPr>
              <a:defRPr/>
            </a:pPr>
            <a:endParaRPr lang="en-IN" baseline="0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'LEMON TREE LTD'!$U$4:$AA$4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'LEMON TREE LTD'!$U$5:$AA$5</c:f>
              <c:numCache>
                <c:formatCode>#,##0.00</c:formatCode>
                <c:ptCount val="7"/>
                <c:pt idx="0">
                  <c:v>10.242100000000001</c:v>
                </c:pt>
                <c:pt idx="1">
                  <c:v>9.1973000000000003</c:v>
                </c:pt>
                <c:pt idx="2">
                  <c:v>8.0892999999999997</c:v>
                </c:pt>
                <c:pt idx="3">
                  <c:v>10.1496</c:v>
                </c:pt>
                <c:pt idx="4">
                  <c:v>8.4400999999999993</c:v>
                </c:pt>
                <c:pt idx="5">
                  <c:v>8.3429000000000002</c:v>
                </c:pt>
                <c:pt idx="6">
                  <c:v>9.2590000000000003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F-4EBC-A615-2A8F1C45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4575"/>
        <c:axId val="38431247"/>
      </c:lineChart>
      <c:catAx>
        <c:axId val="384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247"/>
        <c:crosses val="autoZero"/>
        <c:auto val="1"/>
        <c:lblAlgn val="ctr"/>
        <c:lblOffset val="100"/>
        <c:noMultiLvlLbl val="0"/>
      </c:catAx>
      <c:valAx>
        <c:axId val="384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'MAHINDRA HOLIDAYS AND RESORTS'!$X$3:$AF$3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'MAHINDRA HOLIDAYS AND RESORTS'!$X$4:$AF$4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6.3350999999999997</c:v>
                </c:pt>
                <c:pt idx="3">
                  <c:v>5.9856999999999996</c:v>
                </c:pt>
                <c:pt idx="4">
                  <c:v>6.2481</c:v>
                </c:pt>
                <c:pt idx="5">
                  <c:v>6.1471</c:v>
                </c:pt>
                <c:pt idx="6">
                  <c:v>3.2570000000000001</c:v>
                </c:pt>
                <c:pt idx="7">
                  <c:v>3.2765</c:v>
                </c:pt>
                <c:pt idx="8">
                  <c:v>5.5019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4-462A-B211-002ACD9D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28671"/>
        <c:axId val="413921599"/>
      </c:lineChart>
      <c:catAx>
        <c:axId val="4139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1599"/>
        <c:crosses val="autoZero"/>
        <c:auto val="1"/>
        <c:lblAlgn val="ctr"/>
        <c:lblOffset val="100"/>
        <c:noMultiLvlLbl val="0"/>
      </c:catAx>
      <c:valAx>
        <c:axId val="4139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'MAHINDRA HOLIDAYS AND RESORTS'!$O$26:$W$26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'MAHINDRA HOLIDAYS AND RESORTS'!$O$27:$W$27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11.1509</c:v>
                </c:pt>
                <c:pt idx="3">
                  <c:v>9.9842999999999993</c:v>
                </c:pt>
                <c:pt idx="4">
                  <c:v>10.2902</c:v>
                </c:pt>
                <c:pt idx="5">
                  <c:v>10.746600000000001</c:v>
                </c:pt>
                <c:pt idx="6">
                  <c:v>9.0078999999999994</c:v>
                </c:pt>
                <c:pt idx="7">
                  <c:v>6.4688999999999997</c:v>
                </c:pt>
                <c:pt idx="8">
                  <c:v>8.3969000000000005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5-4BA6-B78E-B79705CD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25759"/>
        <c:axId val="413917023"/>
      </c:lineChart>
      <c:catAx>
        <c:axId val="413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7023"/>
        <c:crosses val="autoZero"/>
        <c:auto val="1"/>
        <c:lblAlgn val="ctr"/>
        <c:lblOffset val="100"/>
        <c:noMultiLvlLbl val="0"/>
      </c:catAx>
      <c:valAx>
        <c:axId val="4139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0A-4706-ABF7-7E4C42535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0A-4706-ABF7-7E4C42535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0A-4706-ABF7-7E4C42535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0A-4706-ABF7-7E4C42535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0A-4706-ABF7-7E4C42535C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0A-4706-ABF7-7E4C42535C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[8]Sheet1!$F$13:$K$13</c:f>
              <c:strCache>
                <c:ptCount val="6"/>
                <c:pt idx="0">
                  <c:v>Promoters</c:v>
                </c:pt>
                <c:pt idx="1">
                  <c:v>MFS</c:v>
                </c:pt>
                <c:pt idx="2">
                  <c:v>Insurance</c:v>
                </c:pt>
                <c:pt idx="3">
                  <c:v>FIIs</c:v>
                </c:pt>
                <c:pt idx="4">
                  <c:v>non-Insti</c:v>
                </c:pt>
                <c:pt idx="5">
                  <c:v>others</c:v>
                </c:pt>
              </c:strCache>
            </c:strRef>
          </c:cat>
          <c:val>
            <c:numRef>
              <c:f>[8]Sheet1!$F$14:$K$14</c:f>
              <c:numCache>
                <c:formatCode>General</c:formatCode>
                <c:ptCount val="6"/>
                <c:pt idx="0">
                  <c:v>38.19</c:v>
                </c:pt>
                <c:pt idx="1">
                  <c:v>23.59</c:v>
                </c:pt>
                <c:pt idx="2">
                  <c:v>5.43</c:v>
                </c:pt>
                <c:pt idx="3">
                  <c:v>16.25</c:v>
                </c:pt>
                <c:pt idx="4">
                  <c:v>16.23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0A-4706-ABF7-7E4C42535C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'INDIAN HOTELS CO LTD'!$M$4:$U$4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'INDIAN HOTELS CO LTD'!$M$5:$U$5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10.783799999999999</c:v>
                </c:pt>
                <c:pt idx="3">
                  <c:v>10.3123</c:v>
                </c:pt>
                <c:pt idx="4">
                  <c:v>11.7797</c:v>
                </c:pt>
                <c:pt idx="5">
                  <c:v>10.546099999999999</c:v>
                </c:pt>
                <c:pt idx="6">
                  <c:v>15.5121</c:v>
                </c:pt>
                <c:pt idx="7">
                  <c:v>10.0677</c:v>
                </c:pt>
                <c:pt idx="8">
                  <c:v>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D63-AC15-07CB6B34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48191"/>
        <c:axId val="301348607"/>
      </c:lineChart>
      <c:catAx>
        <c:axId val="3013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48607"/>
        <c:crosses val="autoZero"/>
        <c:auto val="1"/>
        <c:lblAlgn val="ctr"/>
        <c:lblOffset val="100"/>
        <c:noMultiLvlLbl val="0"/>
      </c:catAx>
      <c:valAx>
        <c:axId val="3013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4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'INDIAN HOTELS CO LTD'!$W$4:$AE$4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'INDIAN HOTELS CO LTD'!$W$5:$AE$5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10.1692</c:v>
                </c:pt>
                <c:pt idx="3">
                  <c:v>3.6682000000000001</c:v>
                </c:pt>
                <c:pt idx="4">
                  <c:v>4.0747</c:v>
                </c:pt>
                <c:pt idx="5">
                  <c:v>5.9960000000000004</c:v>
                </c:pt>
                <c:pt idx="6">
                  <c:v>7.3159000000000001</c:v>
                </c:pt>
                <c:pt idx="7">
                  <c:v>7.9713000000000003</c:v>
                </c:pt>
                <c:pt idx="8">
                  <c:v>9.0167000000000002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69F-B447-0D396BCA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32191"/>
        <c:axId val="526329279"/>
      </c:lineChart>
      <c:catAx>
        <c:axId val="5263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9279"/>
        <c:crosses val="autoZero"/>
        <c:auto val="1"/>
        <c:lblAlgn val="ctr"/>
        <c:lblOffset val="100"/>
        <c:noMultiLvlLbl val="0"/>
      </c:catAx>
      <c:valAx>
        <c:axId val="5263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'INDIAN HOTELS CO LTD'!$M$26:$U$26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'INDIAN HOTELS CO LTD'!$M$27:$U$27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10.589499999999999</c:v>
                </c:pt>
                <c:pt idx="3">
                  <c:v>8.9018999999999995</c:v>
                </c:pt>
                <c:pt idx="4">
                  <c:v>10.729900000000001</c:v>
                </c:pt>
                <c:pt idx="5">
                  <c:v>10.036</c:v>
                </c:pt>
                <c:pt idx="6">
                  <c:v>13.6487</c:v>
                </c:pt>
                <c:pt idx="7">
                  <c:v>9.4490999999999996</c:v>
                </c:pt>
                <c:pt idx="8">
                  <c:v>11.7019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1-414F-8CE2-65FEC030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50271"/>
        <c:axId val="312149855"/>
      </c:barChart>
      <c:catAx>
        <c:axId val="3121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9855"/>
        <c:crosses val="autoZero"/>
        <c:auto val="1"/>
        <c:lblAlgn val="ctr"/>
        <c:lblOffset val="100"/>
        <c:noMultiLvlLbl val="0"/>
      </c:catAx>
      <c:valAx>
        <c:axId val="312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DF-4C51-9FE5-0A07F37FB0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DF-4C51-9FE5-0A07F37FB0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[9]Sheet1!$F$13:$G$13</c:f>
              <c:strCache>
                <c:ptCount val="2"/>
                <c:pt idx="0">
                  <c:v>promoters</c:v>
                </c:pt>
                <c:pt idx="1">
                  <c:v>Non- Insti</c:v>
                </c:pt>
              </c:strCache>
            </c:strRef>
          </c:cat>
          <c:val>
            <c:numRef>
              <c:f>[9]Sheet1!$F$14:$G$14</c:f>
              <c:numCache>
                <c:formatCode>General</c:formatCode>
                <c:ptCount val="2"/>
                <c:pt idx="0">
                  <c:v>62.57</c:v>
                </c:pt>
                <c:pt idx="1">
                  <c:v>37.43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F-4C51-9FE5-0A07F37FB0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'BENARES HOTELS LTD'!$M$4:$U$4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'BENARES HOTELS LTD'!$M$5:$U$5</c:f>
              <c:numCache>
                <c:formatCode>#,##0.00</c:formatCode>
                <c:ptCount val="9"/>
                <c:pt idx="0">
                  <c:v>9.3712</c:v>
                </c:pt>
                <c:pt idx="1">
                  <c:v>10.5159</c:v>
                </c:pt>
                <c:pt idx="2">
                  <c:v>12.052</c:v>
                </c:pt>
                <c:pt idx="3">
                  <c:v>10.1708</c:v>
                </c:pt>
                <c:pt idx="4">
                  <c:v>10.039099999999999</c:v>
                </c:pt>
                <c:pt idx="5">
                  <c:v>9.1910000000000007</c:v>
                </c:pt>
                <c:pt idx="6">
                  <c:v>11.7102</c:v>
                </c:pt>
                <c:pt idx="7">
                  <c:v>8.5874000000000006</c:v>
                </c:pt>
                <c:pt idx="8">
                  <c:v>9.7737999999999996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B56-9902-2E4F47CF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00159"/>
        <c:axId val="220088095"/>
      </c:lineChart>
      <c:catAx>
        <c:axId val="2201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88095"/>
        <c:crosses val="autoZero"/>
        <c:auto val="1"/>
        <c:lblAlgn val="ctr"/>
        <c:lblOffset val="100"/>
        <c:noMultiLvlLbl val="0"/>
      </c:catAx>
      <c:valAx>
        <c:axId val="2200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Debt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'BENARES HOTELS LTD'!$W$4:$AE$4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'BENARES HOTELS LTD'!$W$5:$AE$5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7.8129</c:v>
                </c:pt>
                <c:pt idx="5">
                  <c:v>6.4804000000000004</c:v>
                </c:pt>
                <c:pt idx="6">
                  <c:v>6.0903</c:v>
                </c:pt>
                <c:pt idx="7">
                  <c:v>7.2588999999999997</c:v>
                </c:pt>
                <c:pt idx="8">
                  <c:v>6.9227999999999996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A-4FAE-9DC0-5263C79E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89615"/>
        <c:axId val="420795439"/>
      </c:lineChart>
      <c:catAx>
        <c:axId val="42078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5439"/>
        <c:crosses val="autoZero"/>
        <c:auto val="1"/>
        <c:lblAlgn val="ctr"/>
        <c:lblOffset val="100"/>
        <c:noMultiLvlLbl val="0"/>
      </c:catAx>
      <c:valAx>
        <c:axId val="420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'BENARES HOTELS LTD'!$M$25:$U$25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'BENARES HOTELS LTD'!$M$26:$U$26</c:f>
              <c:numCache>
                <c:formatCode>#,##0.00</c:formatCode>
                <c:ptCount val="9"/>
                <c:pt idx="0">
                  <c:v>9.3712</c:v>
                </c:pt>
                <c:pt idx="1">
                  <c:v>10.5159</c:v>
                </c:pt>
                <c:pt idx="2">
                  <c:v>12.052</c:v>
                </c:pt>
                <c:pt idx="3">
                  <c:v>10.1708</c:v>
                </c:pt>
                <c:pt idx="4">
                  <c:v>9.9670000000000005</c:v>
                </c:pt>
                <c:pt idx="5">
                  <c:v>9.1259999999999994</c:v>
                </c:pt>
                <c:pt idx="6">
                  <c:v>11.424799999999999</c:v>
                </c:pt>
                <c:pt idx="7">
                  <c:v>8.5187000000000008</c:v>
                </c:pt>
                <c:pt idx="8">
                  <c:v>9.7352000000000007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A36-AC24-DAE9CE82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23455"/>
        <c:axId val="526328031"/>
      </c:barChart>
      <c:catAx>
        <c:axId val="5263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8031"/>
        <c:crosses val="autoZero"/>
        <c:auto val="1"/>
        <c:lblAlgn val="ctr"/>
        <c:lblOffset val="100"/>
        <c:noMultiLvlLbl val="0"/>
      </c:catAx>
      <c:valAx>
        <c:axId val="52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'LEMON TREE LTD'!$L$29:$R$29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'LEMON TREE LTD'!$L$30:$R$30</c:f>
              <c:numCache>
                <c:formatCode>#,##0.00</c:formatCode>
                <c:ptCount val="7"/>
                <c:pt idx="0">
                  <c:v>11.475300000000001</c:v>
                </c:pt>
                <c:pt idx="1">
                  <c:v>10.701499999999999</c:v>
                </c:pt>
                <c:pt idx="2">
                  <c:v>10.238</c:v>
                </c:pt>
                <c:pt idx="3">
                  <c:v>10.4278</c:v>
                </c:pt>
                <c:pt idx="4">
                  <c:v>12.615</c:v>
                </c:pt>
                <c:pt idx="5">
                  <c:v>9.0928000000000004</c:v>
                </c:pt>
                <c:pt idx="6">
                  <c:v>9.5940999999999992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D-440E-B7FF-0627D9AA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98079"/>
        <c:axId val="220090175"/>
      </c:barChart>
      <c:catAx>
        <c:axId val="2200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0175"/>
        <c:crosses val="autoZero"/>
        <c:auto val="1"/>
        <c:lblAlgn val="ctr"/>
        <c:lblOffset val="100"/>
        <c:noMultiLvlLbl val="0"/>
      </c:catAx>
      <c:valAx>
        <c:axId val="2200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38-48E1-9E01-0B71DBE3F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38-48E1-9E01-0B71DBE3F2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38-48E1-9E01-0B71DBE3F2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38-48E1-9E01-0B71DBE3F2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'THOMAS COOK LTD'!$F$23:$I$23</c:f>
              <c:strCache>
                <c:ptCount val="4"/>
                <c:pt idx="0">
                  <c:v>promoters</c:v>
                </c:pt>
                <c:pt idx="1">
                  <c:v>Mutual F</c:v>
                </c:pt>
                <c:pt idx="2">
                  <c:v>Non Insti</c:v>
                </c:pt>
                <c:pt idx="3">
                  <c:v>others</c:v>
                </c:pt>
              </c:strCache>
            </c:strRef>
          </c:cat>
          <c:val>
            <c:numRef>
              <c:f>'THOMAS COOK LTD'!$F$24:$I$24</c:f>
              <c:numCache>
                <c:formatCode>General</c:formatCode>
                <c:ptCount val="4"/>
                <c:pt idx="0">
                  <c:v>72.34</c:v>
                </c:pt>
                <c:pt idx="1">
                  <c:v>9.1</c:v>
                </c:pt>
                <c:pt idx="2">
                  <c:v>17.920000000000002</c:v>
                </c:pt>
                <c:pt idx="3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C-42EF-A171-9BEC917708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Equity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'THOMAS COOK LTD'!$N$4:$T$4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'THOMAS COOK LTD'!$N$5:$T$5</c:f>
              <c:numCache>
                <c:formatCode>#,##0.00</c:formatCode>
                <c:ptCount val="7"/>
                <c:pt idx="0">
                  <c:v>11.264799999999999</c:v>
                </c:pt>
                <c:pt idx="1">
                  <c:v>10.7423</c:v>
                </c:pt>
                <c:pt idx="2">
                  <c:v>9.3732000000000006</c:v>
                </c:pt>
                <c:pt idx="3">
                  <c:v>9.8434000000000008</c:v>
                </c:pt>
                <c:pt idx="4">
                  <c:v>17.969000000000001</c:v>
                </c:pt>
                <c:pt idx="5">
                  <c:v>10.549899999999999</c:v>
                </c:pt>
                <c:pt idx="6">
                  <c:v>12.4023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4-4AA6-8944-1E9F4577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842543"/>
        <c:axId val="1471839215"/>
      </c:lineChart>
      <c:catAx>
        <c:axId val="14718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9215"/>
        <c:crosses val="autoZero"/>
        <c:auto val="1"/>
        <c:lblAlgn val="ctr"/>
        <c:lblOffset val="100"/>
        <c:noMultiLvlLbl val="0"/>
      </c:catAx>
      <c:valAx>
        <c:axId val="14718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Debt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'THOMAS COOK LTD'!$W$4:$AC$4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'THOMAS COOK LTD'!$W$5:$AC$5</c:f>
              <c:numCache>
                <c:formatCode>#,##0.00</c:formatCode>
                <c:ptCount val="7"/>
                <c:pt idx="0">
                  <c:v>4.0197000000000003</c:v>
                </c:pt>
                <c:pt idx="1">
                  <c:v>3.9358</c:v>
                </c:pt>
                <c:pt idx="2">
                  <c:v>9.8712999999999997</c:v>
                </c:pt>
                <c:pt idx="3">
                  <c:v>7.8822000000000001</c:v>
                </c:pt>
                <c:pt idx="4">
                  <c:v>7.8635999999999999</c:v>
                </c:pt>
                <c:pt idx="5">
                  <c:v>7.2453000000000003</c:v>
                </c:pt>
                <c:pt idx="6">
                  <c:v>7.8564999999999996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42-A40E-9DF7AE85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13183"/>
        <c:axId val="1932696959"/>
      </c:lineChart>
      <c:catAx>
        <c:axId val="19327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6959"/>
        <c:crosses val="autoZero"/>
        <c:auto val="1"/>
        <c:lblAlgn val="ctr"/>
        <c:lblOffset val="100"/>
        <c:noMultiLvlLbl val="0"/>
      </c:catAx>
      <c:valAx>
        <c:axId val="19326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WACC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'THOMAS COOK LTD'!$N$24:$T$24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'THOMAS COOK LTD'!$N$25:$T$25</c:f>
              <c:numCache>
                <c:formatCode>#,##0.00</c:formatCode>
                <c:ptCount val="7"/>
                <c:pt idx="0">
                  <c:v>10.315</c:v>
                </c:pt>
                <c:pt idx="1">
                  <c:v>9.7815999999999992</c:v>
                </c:pt>
                <c:pt idx="2">
                  <c:v>9.3925999999999998</c:v>
                </c:pt>
                <c:pt idx="3">
                  <c:v>9.7719000000000005</c:v>
                </c:pt>
                <c:pt idx="4">
                  <c:v>13.3376</c:v>
                </c:pt>
                <c:pt idx="5">
                  <c:v>9.7308000000000003</c:v>
                </c:pt>
                <c:pt idx="6">
                  <c:v>11.6538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FA7-B78B-687540CD33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620559"/>
        <c:axId val="34629295"/>
      </c:barChart>
      <c:catAx>
        <c:axId val="346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295"/>
        <c:crosses val="autoZero"/>
        <c:auto val="1"/>
        <c:lblAlgn val="ctr"/>
        <c:lblOffset val="100"/>
        <c:noMultiLvlLbl val="0"/>
      </c:catAx>
      <c:valAx>
        <c:axId val="34629295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3462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CF-443A-8255-62D070F72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CF-443A-8255-62D070F72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CF-443A-8255-62D070F72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CF-443A-8255-62D070F72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[2]Sheet1!$F$13:$I$13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Non-Insti</c:v>
                </c:pt>
                <c:pt idx="3">
                  <c:v>others</c:v>
                </c:pt>
              </c:strCache>
            </c:strRef>
          </c:cat>
          <c:val>
            <c:numRef>
              <c:f>[2]Sheet1!$F$14:$I$14</c:f>
              <c:numCache>
                <c:formatCode>General</c:formatCode>
                <c:ptCount val="4"/>
                <c:pt idx="0">
                  <c:v>50.19</c:v>
                </c:pt>
                <c:pt idx="1">
                  <c:v>0.1</c:v>
                </c:pt>
                <c:pt idx="2">
                  <c:v>49.61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CF-443A-8255-62D070F72C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17</xdr:row>
      <xdr:rowOff>114300</xdr:rowOff>
    </xdr:from>
    <xdr:to>
      <xdr:col>3</xdr:col>
      <xdr:colOff>12701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8B6F7-E11B-40BB-A751-C4630669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</xdr:colOff>
      <xdr:row>7</xdr:row>
      <xdr:rowOff>149225</xdr:rowOff>
    </xdr:from>
    <xdr:to>
      <xdr:col>18</xdr:col>
      <xdr:colOff>12699</xdr:colOff>
      <xdr:row>22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E317A-7AD6-0CD7-B55D-900EED3A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6480</xdr:colOff>
      <xdr:row>7</xdr:row>
      <xdr:rowOff>108987</xdr:rowOff>
    </xdr:from>
    <xdr:to>
      <xdr:col>27</xdr:col>
      <xdr:colOff>32398</xdr:colOff>
      <xdr:row>22</xdr:row>
      <xdr:rowOff>129592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4CCCB-D074-8C1E-19E9-11DF7FAD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2323</xdr:colOff>
      <xdr:row>33</xdr:row>
      <xdr:rowOff>53279</xdr:rowOff>
    </xdr:from>
    <xdr:to>
      <xdr:col>18</xdr:col>
      <xdr:colOff>15488</xdr:colOff>
      <xdr:row>48</xdr:row>
      <xdr:rowOff>8674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A06F7-7026-69ED-31A5-DD2A2E0D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117475</xdr:rowOff>
    </xdr:from>
    <xdr:to>
      <xdr:col>4</xdr:col>
      <xdr:colOff>622300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C5E6C-631F-410E-8E44-275BFED6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73024</xdr:colOff>
      <xdr:row>6</xdr:row>
      <xdr:rowOff>85725</xdr:rowOff>
    </xdr:from>
    <xdr:to>
      <xdr:col>20</xdr:col>
      <xdr:colOff>596899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5F4D4-E3B2-B448-C241-FDC6F73A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612774</xdr:colOff>
      <xdr:row>6</xdr:row>
      <xdr:rowOff>104775</xdr:rowOff>
    </xdr:from>
    <xdr:to>
      <xdr:col>30</xdr:col>
      <xdr:colOff>628649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88B9B-84F3-DF82-E21C-B93A1CC5F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28574</xdr:colOff>
      <xdr:row>27</xdr:row>
      <xdr:rowOff>111125</xdr:rowOff>
    </xdr:from>
    <xdr:to>
      <xdr:col>20</xdr:col>
      <xdr:colOff>634999</xdr:colOff>
      <xdr:row>42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18026-46B7-5553-90CD-A3C824F8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17</xdr:row>
      <xdr:rowOff>160867</xdr:rowOff>
    </xdr:from>
    <xdr:to>
      <xdr:col>5</xdr:col>
      <xdr:colOff>17991</xdr:colOff>
      <xdr:row>30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FFC2D-8522-9A41-949F-F1CA29FA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17320</xdr:colOff>
      <xdr:row>5</xdr:row>
      <xdr:rowOff>155864</xdr:rowOff>
    </xdr:from>
    <xdr:to>
      <xdr:col>20</xdr:col>
      <xdr:colOff>25358</xdr:colOff>
      <xdr:row>20</xdr:row>
      <xdr:rowOff>85699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D72B1-A92E-4B97-AF8F-478E323AA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502227</xdr:colOff>
      <xdr:row>5</xdr:row>
      <xdr:rowOff>138545</xdr:rowOff>
    </xdr:from>
    <xdr:to>
      <xdr:col>28</xdr:col>
      <xdr:colOff>534379</xdr:colOff>
      <xdr:row>20</xdr:row>
      <xdr:rowOff>103017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999C49-88D2-4357-AE74-32EC45806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173182</xdr:rowOff>
    </xdr:from>
    <xdr:to>
      <xdr:col>20</xdr:col>
      <xdr:colOff>24114</xdr:colOff>
      <xdr:row>40</xdr:row>
      <xdr:rowOff>112298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E5985-1AD0-40F2-9ED7-032B1FBB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107950</xdr:rowOff>
    </xdr:from>
    <xdr:to>
      <xdr:col>5</xdr:col>
      <xdr:colOff>19050</xdr:colOff>
      <xdr:row>27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1F7A2-5783-4C3B-AB14-8609DEB05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12700</xdr:rowOff>
    </xdr:from>
    <xdr:to>
      <xdr:col>23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8594F-5E30-5F07-1DF7-8688AE4CB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596900</xdr:colOff>
      <xdr:row>8</xdr:row>
      <xdr:rowOff>152400</xdr:rowOff>
    </xdr:from>
    <xdr:to>
      <xdr:col>35</xdr:col>
      <xdr:colOff>76200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9509A-68C9-CC31-A321-DC27135CB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603898</xdr:colOff>
      <xdr:row>39</xdr:row>
      <xdr:rowOff>79828</xdr:rowOff>
    </xdr:from>
    <xdr:to>
      <xdr:col>23</xdr:col>
      <xdr:colOff>38878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66108-BEB3-EFAE-7424-AC11EBFC9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149224</xdr:rowOff>
    </xdr:from>
    <xdr:to>
      <xdr:col>5</xdr:col>
      <xdr:colOff>15874</xdr:colOff>
      <xdr:row>28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58A-51CF-44B5-AF94-94D85151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7</xdr:row>
      <xdr:rowOff>180974</xdr:rowOff>
    </xdr:from>
    <xdr:to>
      <xdr:col>21</xdr:col>
      <xdr:colOff>76200</xdr:colOff>
      <xdr:row>25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2BF92-E4AA-3A0E-0153-29399270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774700</xdr:colOff>
      <xdr:row>8</xdr:row>
      <xdr:rowOff>25400</xdr:rowOff>
    </xdr:from>
    <xdr:to>
      <xdr:col>32</xdr:col>
      <xdr:colOff>12700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83E534-17DE-9F8A-4353-1C16FD870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36</xdr:row>
      <xdr:rowOff>177800</xdr:rowOff>
    </xdr:from>
    <xdr:to>
      <xdr:col>21</xdr:col>
      <xdr:colOff>38100</xdr:colOff>
      <xdr:row>51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2A926-69EB-5A93-C786-07F31F5BE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31750</xdr:rowOff>
    </xdr:from>
    <xdr:to>
      <xdr:col>5</xdr:col>
      <xdr:colOff>25399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3C59-D282-45E1-A933-3D311105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598714</xdr:colOff>
      <xdr:row>7</xdr:row>
      <xdr:rowOff>127000</xdr:rowOff>
    </xdr:from>
    <xdr:to>
      <xdr:col>20</xdr:col>
      <xdr:colOff>580570</xdr:colOff>
      <xdr:row>23</xdr:row>
      <xdr:rowOff>172357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7AC78-3884-18D1-6C12-829F9CD3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49893</xdr:colOff>
      <xdr:row>7</xdr:row>
      <xdr:rowOff>107041</xdr:rowOff>
    </xdr:from>
    <xdr:to>
      <xdr:col>33</xdr:col>
      <xdr:colOff>36286</xdr:colOff>
      <xdr:row>23</xdr:row>
      <xdr:rowOff>117927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48D9D-8BD6-73A0-E20A-92C8264E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31748</xdr:colOff>
      <xdr:row>34</xdr:row>
      <xdr:rowOff>107043</xdr:rowOff>
    </xdr:from>
    <xdr:to>
      <xdr:col>21</xdr:col>
      <xdr:colOff>36284</xdr:colOff>
      <xdr:row>49</xdr:row>
      <xdr:rowOff>128815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6F5A0-4159-BC84-6D38-7213A90C0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15876</xdr:colOff>
      <xdr:row>16</xdr:row>
      <xdr:rowOff>19050</xdr:rowOff>
    </xdr:from>
    <xdr:to>
      <xdr:col>5</xdr:col>
      <xdr:colOff>12700</xdr:colOff>
      <xdr:row>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A23A2-E419-4193-9A1F-DA9A4F2B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866774</xdr:colOff>
      <xdr:row>7</xdr:row>
      <xdr:rowOff>15875</xdr:rowOff>
    </xdr:from>
    <xdr:to>
      <xdr:col>22</xdr:col>
      <xdr:colOff>44449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2565C-EE25-BA6B-0412-A25B0037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99218</xdr:colOff>
      <xdr:row>6</xdr:row>
      <xdr:rowOff>144463</xdr:rowOff>
    </xdr:from>
    <xdr:to>
      <xdr:col>33</xdr:col>
      <xdr:colOff>39686</xdr:colOff>
      <xdr:row>21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FCE47-FD72-9E16-DC0C-A835C543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27781</xdr:colOff>
      <xdr:row>29</xdr:row>
      <xdr:rowOff>88899</xdr:rowOff>
    </xdr:from>
    <xdr:to>
      <xdr:col>22</xdr:col>
      <xdr:colOff>71438</xdr:colOff>
      <xdr:row>44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B70CD-3D78-9BBE-2A73-1376E65B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3175</xdr:rowOff>
    </xdr:from>
    <xdr:to>
      <xdr:col>5</xdr:col>
      <xdr:colOff>15875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DDC6B-4BF2-40D2-A9D2-894AAC23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22224</xdr:colOff>
      <xdr:row>6</xdr:row>
      <xdr:rowOff>34924</xdr:rowOff>
    </xdr:from>
    <xdr:to>
      <xdr:col>21</xdr:col>
      <xdr:colOff>603249</xdr:colOff>
      <xdr:row>22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CF214-6775-659A-F876-0418A308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100541</xdr:colOff>
      <xdr:row>33</xdr:row>
      <xdr:rowOff>104775</xdr:rowOff>
    </xdr:from>
    <xdr:to>
      <xdr:col>22</xdr:col>
      <xdr:colOff>63499</xdr:colOff>
      <xdr:row>50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96A23-40A9-0134-B6AB-E323B850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177800</xdr:rowOff>
    </xdr:from>
    <xdr:to>
      <xdr:col>4</xdr:col>
      <xdr:colOff>600075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F3B8C-8C76-48E4-8EAA-1F6CFE13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6</xdr:row>
      <xdr:rowOff>3175</xdr:rowOff>
    </xdr:from>
    <xdr:to>
      <xdr:col>21</xdr:col>
      <xdr:colOff>79375</xdr:colOff>
      <xdr:row>20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9D766-00FE-7BFB-8F01-B62E97C7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269874</xdr:colOff>
      <xdr:row>5</xdr:row>
      <xdr:rowOff>180975</xdr:rowOff>
    </xdr:from>
    <xdr:to>
      <xdr:col>32</xdr:col>
      <xdr:colOff>114299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79887-91B7-5139-1A1C-8293A69E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51593</xdr:colOff>
      <xdr:row>28</xdr:row>
      <xdr:rowOff>120650</xdr:rowOff>
    </xdr:from>
    <xdr:to>
      <xdr:col>23</xdr:col>
      <xdr:colOff>7937</xdr:colOff>
      <xdr:row>43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F2F44B-C4CF-2BF5-8F53-71208A75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628650</xdr:colOff>
      <xdr:row>29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87AE9-32DC-4F5F-B81A-D808F3F3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168274</xdr:colOff>
      <xdr:row>6</xdr:row>
      <xdr:rowOff>117475</xdr:rowOff>
    </xdr:from>
    <xdr:to>
      <xdr:col>21</xdr:col>
      <xdr:colOff>19049</xdr:colOff>
      <xdr:row>21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B8211-5540-DD34-7D8E-D1F24D5C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60324</xdr:colOff>
      <xdr:row>6</xdr:row>
      <xdr:rowOff>117475</xdr:rowOff>
    </xdr:from>
    <xdr:to>
      <xdr:col>30</xdr:col>
      <xdr:colOff>628649</xdr:colOff>
      <xdr:row>21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25380-ECC1-3E60-962D-8DC83FC4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69850</xdr:colOff>
      <xdr:row>28</xdr:row>
      <xdr:rowOff>79375</xdr:rowOff>
    </xdr:from>
    <xdr:to>
      <xdr:col>20</xdr:col>
      <xdr:colOff>641349</xdr:colOff>
      <xdr:row>43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A5E44-3635-8CE8-6656-7ED8C0D37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Lemon%20Tree%20Hot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Advani%20Hotels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Asian%20Hotels%20(N)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EIH%20Assoc.Hote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Royal%20Orch.Hote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Growington%20V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Mahindra%20Holiday%20(1)%20(1)%20(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Indian%20Hotels%20C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Benares%20Hot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Mutual Fs</v>
          </cell>
          <cell r="H13" t="str">
            <v>Non- Inst</v>
          </cell>
          <cell r="I13" t="str">
            <v>others</v>
          </cell>
        </row>
        <row r="14">
          <cell r="F14">
            <v>72.34</v>
          </cell>
          <cell r="G14">
            <v>9.1</v>
          </cell>
          <cell r="H14">
            <v>17.920000000000002</v>
          </cell>
          <cell r="I14">
            <v>1.38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FIIS</v>
          </cell>
          <cell r="H13" t="str">
            <v>Non-Insti</v>
          </cell>
          <cell r="I13" t="str">
            <v>others</v>
          </cell>
        </row>
        <row r="14">
          <cell r="F14">
            <v>50.19</v>
          </cell>
          <cell r="G14">
            <v>0.1</v>
          </cell>
          <cell r="H14">
            <v>49.61</v>
          </cell>
          <cell r="I14">
            <v>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Pramoters</v>
          </cell>
          <cell r="G13" t="str">
            <v>Ins Co</v>
          </cell>
          <cell r="H13" t="str">
            <v>Non-Insti</v>
          </cell>
          <cell r="I13" t="str">
            <v>others</v>
          </cell>
        </row>
        <row r="14">
          <cell r="F14">
            <v>50.69</v>
          </cell>
          <cell r="G14">
            <v>0.13</v>
          </cell>
          <cell r="H14">
            <v>38.18</v>
          </cell>
          <cell r="I14">
            <v>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Non - inst</v>
          </cell>
          <cell r="H13" t="str">
            <v>others</v>
          </cell>
        </row>
        <row r="14">
          <cell r="F14">
            <v>75</v>
          </cell>
          <cell r="G14">
            <v>11.59</v>
          </cell>
          <cell r="H14">
            <v>13.41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FIIs</v>
          </cell>
          <cell r="H13" t="str">
            <v>Non-insti</v>
          </cell>
          <cell r="I13" t="str">
            <v>others</v>
          </cell>
        </row>
        <row r="14">
          <cell r="F14">
            <v>65.38</v>
          </cell>
          <cell r="G14">
            <v>4.24</v>
          </cell>
          <cell r="H14">
            <v>30.31</v>
          </cell>
          <cell r="I14">
            <v>7.0000000000000007E-2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4">
          <cell r="F14">
            <v>43.12</v>
          </cell>
          <cell r="G14">
            <v>56.88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12">
          <cell r="F12" t="str">
            <v>Promoters</v>
          </cell>
          <cell r="G12" t="str">
            <v>Mutual F</v>
          </cell>
          <cell r="H12" t="str">
            <v>FIIS</v>
          </cell>
          <cell r="I12" t="str">
            <v>Non Inst</v>
          </cell>
          <cell r="J12" t="str">
            <v>Others</v>
          </cell>
        </row>
        <row r="13">
          <cell r="F13">
            <v>67.08</v>
          </cell>
          <cell r="G13">
            <v>7.94</v>
          </cell>
          <cell r="H13">
            <v>5.07</v>
          </cell>
          <cell r="I13">
            <v>19.54</v>
          </cell>
          <cell r="J13">
            <v>0.37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MFS</v>
          </cell>
          <cell r="H13" t="str">
            <v>Insurance</v>
          </cell>
          <cell r="I13" t="str">
            <v>FIIs</v>
          </cell>
          <cell r="J13" t="str">
            <v>non-Insti</v>
          </cell>
          <cell r="K13" t="str">
            <v>others</v>
          </cell>
        </row>
        <row r="14">
          <cell r="F14">
            <v>38.19</v>
          </cell>
          <cell r="G14">
            <v>23.59</v>
          </cell>
          <cell r="H14">
            <v>5.43</v>
          </cell>
          <cell r="I14">
            <v>16.25</v>
          </cell>
          <cell r="J14">
            <v>16.23</v>
          </cell>
          <cell r="K14">
            <v>0.31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F13" t="str">
            <v>promoters</v>
          </cell>
          <cell r="G13" t="str">
            <v>Non- Insti</v>
          </cell>
        </row>
        <row r="14">
          <cell r="F14">
            <v>62.57</v>
          </cell>
          <cell r="G14">
            <v>37.43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3BCE0-1042-4EA3-8739-07513422E4E3}" name="Table32" displayName="Table32" ref="D23:G24" totalsRowShown="0">
  <tableColumns count="4">
    <tableColumn id="1" xr3:uid="{ABCF4182-C89B-4788-B56C-7058C75CC512}" name="promoters"/>
    <tableColumn id="2" xr3:uid="{B3F1BA26-9020-4F2C-87EC-1A32E61ED598}" name="Mutual Fs"/>
    <tableColumn id="3" xr3:uid="{B7F94C67-73EB-4A2F-9131-B21A20000123}" name="Non- Inst"/>
    <tableColumn id="4" xr3:uid="{39C6D9E6-3456-4F13-9B17-4175BC6BF88B}" name="others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E3A946-CFC2-4388-9D8E-651195AA5C92}" name="Table511" displayName="Table511" ref="F21:I22" totalsRowShown="0" headerRowDxfId="100" dataDxfId="99">
  <tableColumns count="4">
    <tableColumn id="1" xr3:uid="{72D2CF4E-1A05-41CE-A0E8-A3196C5B0F0E}" name="Pramoters" dataDxfId="98"/>
    <tableColumn id="2" xr3:uid="{34B7792E-CC5A-4C79-BDD2-E8B5CDA1D78A}" name="Ins Co" dataDxfId="97"/>
    <tableColumn id="3" xr3:uid="{10BEA8C7-A990-44E9-B2CE-50B342CCA154}" name="Non-Insti" dataDxfId="96"/>
    <tableColumn id="4" xr3:uid="{8C7382F7-762C-4BFD-AD17-3A7342FE2D26}" name="others" dataDxfId="95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6B61-38F5-4C0C-8227-F03630316218}" name="Table6" displayName="Table6" ref="AH4:AL65" totalsRowShown="0" headerRowDxfId="94" dataDxfId="93">
  <tableColumns count="5">
    <tableColumn id="1" xr3:uid="{58D211B5-19B1-471A-B679-EA2ADA89B12B}" name="Date" dataDxfId="92"/>
    <tableColumn id="2" xr3:uid="{8A2413BE-1FD9-4AB5-B70A-7D792EC103DA}" name="Close" dataDxfId="91"/>
    <tableColumn id="3" xr3:uid="{CCCC2CA0-79E5-47D1-8F0B-FDC648E14D53}" name="Close2" dataDxfId="90"/>
    <tableColumn id="4" xr3:uid="{F00CC01A-0E13-4930-8862-A97C82F4302F}" name="%Change" dataDxfId="89"/>
    <tableColumn id="5" xr3:uid="{C6C78290-6B81-46AA-BEAF-CADEC3C9B7C3}" name="%Change3" dataDxfId="8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7DA37D-5612-47C7-AF6B-7EB6155E8EDD}" name="Table313" displayName="Table313" ref="F21:H22" totalsRowShown="0" headerRowDxfId="87" dataDxfId="86">
  <tableColumns count="3">
    <tableColumn id="1" xr3:uid="{50F72925-8085-43C5-9172-20AEC03A2942}" name="promoters" dataDxfId="85"/>
    <tableColumn id="2" xr3:uid="{B6BF6F47-E6EC-4F97-A70C-33B5F30D3F21}" name="Non - inst" dataDxfId="84"/>
    <tableColumn id="3" xr3:uid="{6FCF5167-4214-497E-87E9-A7B7C4ECB1EC}" name="others" dataDxfId="83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E0EE88-1A86-48C0-A570-637A2CB1720C}" name="Table414" displayName="Table414" ref="AI4:AM65" totalsRowShown="0" headerRowDxfId="82" dataDxfId="81">
  <tableColumns count="5">
    <tableColumn id="1" xr3:uid="{3E77286B-0DF7-4E74-965A-D8C681BA7293}" name="Date" dataDxfId="80"/>
    <tableColumn id="2" xr3:uid="{687ACDB7-C0C9-4A3A-8D42-C74F42931756}" name="Close" dataDxfId="79"/>
    <tableColumn id="3" xr3:uid="{899EADB0-CA59-43EE-896D-E0CEEF5FAC80}" name="Close2" dataDxfId="78"/>
    <tableColumn id="4" xr3:uid="{E72A1229-EE0B-4E3A-AE6E-FB0E0348231D}" name="close3" dataDxfId="77">
      <calculatedColumnFormula>(AJ5-AJ4)/AJ4</calculatedColumnFormula>
    </tableColumn>
    <tableColumn id="5" xr3:uid="{62A5E53A-CF54-407B-86EF-F806FE6C6377}" name="close4" dataDxfId="76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D701F7-7B92-4428-A715-3E022A7F5A6B}" name="Table515" displayName="Table515" ref="AN4:AN5" totalsRowShown="0" headerRowDxfId="75" dataDxfId="74">
  <tableColumns count="1">
    <tableColumn id="1" xr3:uid="{A9921769-3DEF-4761-B241-9C0D74410BB5}" name="BETA" dataDxfId="73">
      <calculatedColumnFormula>SLOPE(AL6:AL65,AM6:AM65)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D4DBFA1-CD89-493C-9A11-838241E17918}" name="Table316" displayName="Table316" ref="F21:I22" totalsRowShown="0" headerRowDxfId="72">
  <tableColumns count="4">
    <tableColumn id="1" xr3:uid="{0F17BB16-669D-40AC-B9E3-960465F133DC}" name="promoters"/>
    <tableColumn id="2" xr3:uid="{3527AFED-F990-4A20-B1B5-B8DC933853E7}" name="FIIs"/>
    <tableColumn id="3" xr3:uid="{913E28C5-C95C-4E92-89B6-A25849010C6F}" name="Non-insti"/>
    <tableColumn id="4" xr3:uid="{2B54DD96-2D12-49FB-AAE6-9D03B2B7A236}" name="others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ED49CC-9AFF-4D97-9586-CD34DF6BF969}" name="Table417" displayName="Table417" ref="AI4:AM65" totalsRowShown="0" headerRowDxfId="71" dataDxfId="70">
  <tableColumns count="5">
    <tableColumn id="1" xr3:uid="{7743D922-9501-467D-9F1E-8498C7EA2059}" name="Column1" dataDxfId="69"/>
    <tableColumn id="2" xr3:uid="{87D78813-514F-4D01-B4EE-CC1CA454BA5B}" name="Close" dataDxfId="68"/>
    <tableColumn id="3" xr3:uid="{4B42E3B4-32F0-4C1F-BE46-20A21B83039C}" name="Close2" dataDxfId="67"/>
    <tableColumn id="4" xr3:uid="{B5867E8E-CCFD-4174-BE82-8460D8C59A9D}" name="%change" dataDxfId="66"/>
    <tableColumn id="5" xr3:uid="{C4603CE2-F002-4086-9D2B-4045997BCF7F}" name="%change3" dataDxfId="65">
      <calculatedColumnFormula>(AK5-AK4)/AK4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FC5FA0D-CD57-4940-B23A-F902FC34B485}" name="Table518" displayName="Table518" ref="AN4:AN5" totalsRowShown="0">
  <tableColumns count="1">
    <tableColumn id="1" xr3:uid="{42BC805A-7451-4F75-BD02-1B7662CB70D8}" name="BETA">
      <calculatedColumnFormula>SLOPE(AL6:AL65,AM6:AM65)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DDDC9D6-7C0E-4EB0-AAC3-4D4DD68BBEC4}" name="Table319" displayName="Table319" ref="F22:G23" totalsRowShown="0">
  <tableColumns count="2">
    <tableColumn id="1" xr3:uid="{90E7D4EB-4161-49A8-971F-97FF28DA16D9}" name="promoters"/>
    <tableColumn id="2" xr3:uid="{BF65C466-E423-4F75-83DF-2123E9131F09}" name="Non-insti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7255B2-6BDA-47CD-8363-12EC141FB466}" name="Table520" displayName="Table520" ref="AJ4:AN247" totalsRowShown="0" headerRowDxfId="64" dataDxfId="62" headerRowBorderDxfId="63" tableBorderDxfId="61" totalsRowBorderDxfId="60">
  <tableColumns count="5">
    <tableColumn id="1" xr3:uid="{A064E10F-B158-4C84-A3CC-140345F480E9}" name="DATE" dataDxfId="59"/>
    <tableColumn id="2" xr3:uid="{9E9896A5-69A4-422B-A68D-78A6BEB2D566}" name="CLOSING" dataDxfId="58"/>
    <tableColumn id="3" xr3:uid="{34DFC27F-6A61-41E0-80DB-F1A04226E4CB}" name="CLOSING2" dataDxfId="57"/>
    <tableColumn id="4" xr3:uid="{1ACF7D62-EBC9-4D90-AF98-293058687C41}" name="%change" dataDxfId="56"/>
    <tableColumn id="5" xr3:uid="{578F4015-ACCD-460C-BDB7-D1B541858D70}" name="%change3" dataDxfId="5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8CF5F-75BF-4468-80EA-697C37D02E2A}" name="Table43" displayName="Table43" ref="AC4:AG61" totalsRowShown="0" headerRowDxfId="137" dataDxfId="136">
  <tableColumns count="5">
    <tableColumn id="1" xr3:uid="{1AB94388-5D02-4413-B70A-731D21A91551}" name="Date" dataDxfId="135"/>
    <tableColumn id="2" xr3:uid="{797C5679-D946-426B-828A-F5E483280C6B}" name="Close" dataDxfId="134"/>
    <tableColumn id="3" xr3:uid="{FE08F4D8-5991-46F5-9588-003F3084327A}" name="Close2" dataDxfId="133"/>
    <tableColumn id="4" xr3:uid="{352B9921-A57D-4DE5-B147-96F4C323DBD1}" name="%change" dataDxfId="132">
      <calculatedColumnFormula>(AD5-AD4)/AD4</calculatedColumnFormula>
    </tableColumn>
    <tableColumn id="5" xr3:uid="{28ACCB82-C624-47B0-9FBD-F414AE0D0BBA}" name="%change3" dataDxfId="131">
      <calculatedColumnFormula>(AE5-AE4)/AE4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4D6DB7-258A-45BD-9446-4BC0995A865F}" name="Table621" displayName="Table621" ref="AO4:AO5" totalsRowShown="0" headerRowDxfId="54" dataDxfId="53">
  <tableColumns count="1">
    <tableColumn id="1" xr3:uid="{D2E38F33-9780-4237-B99F-576890E93CFF}" name="BETA" dataDxfId="52">
      <calculatedColumnFormula>SLOPE(AM5:AM246,AN5:AN246)</calculatedColumnFormula>
    </tableColumn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F3DAE59-8797-438E-9866-8B6B4BC47475}" name="Table322" displayName="Table322" ref="F23:J24" totalsRowShown="0" headerRowDxfId="51" dataDxfId="50">
  <tableColumns count="5">
    <tableColumn id="1" xr3:uid="{8EC0CDB7-A640-40A8-9B16-30BA19106275}" name="Promoters" dataDxfId="49"/>
    <tableColumn id="2" xr3:uid="{107B0600-EE63-4D0D-934C-3EAE72DA121B}" name="Mutual F" dataDxfId="48"/>
    <tableColumn id="3" xr3:uid="{B3AB4110-686C-45DC-B417-32BB9BF676F9}" name="FIIS" dataDxfId="47"/>
    <tableColumn id="4" xr3:uid="{CCAEF3BC-8A59-4EB6-AEE7-AC09EF9A9BF9}" name="Non Inst" dataDxfId="46"/>
    <tableColumn id="5" xr3:uid="{1C268CA5-AC64-48F4-9204-87DC92F81B05}" name="Others" dataDxfId="45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5780E16-0301-42A2-87D2-53DF3C187B1E}" name="Table1" displayName="Table1" ref="AM4:AM5" totalsRowShown="0" headerRowDxfId="44">
  <tableColumns count="1">
    <tableColumn id="1" xr3:uid="{E67CB880-BE5B-46E6-AA59-48452D37C748}" name="BETA">
      <calculatedColumnFormula>SLOPE(AK6:AK64,AL6:AL64)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EB7D95B-A234-40A0-A857-91922198BC1B}" name="Table2" displayName="Table2" ref="AH4:AL64" totalsRowShown="0" headerRowDxfId="43">
  <tableColumns count="5">
    <tableColumn id="1" xr3:uid="{5AE1AC12-39F6-4E2E-A0AC-F5F49C045A70}" name="Date" dataDxfId="42"/>
    <tableColumn id="2" xr3:uid="{9C125CF6-A5A3-4AED-B9B5-8180C7F0415B}" name="Close" dataDxfId="41"/>
    <tableColumn id="3" xr3:uid="{E6CDC461-C534-4955-A412-D66F338036C6}" name="Close2" dataDxfId="40"/>
    <tableColumn id="4" xr3:uid="{C169AF75-1199-460E-9578-1FDC59F42CA9}" name="%change" dataDxfId="39"/>
    <tableColumn id="5" xr3:uid="{AC302C25-549F-4372-ACEC-8DFB18E3123E}" name="%change3" dataDxfId="38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997079B-6245-41A2-B685-5486EE096FC4}" name="Table325" displayName="Table325" ref="F22:K23" totalsRowShown="0" headerRowDxfId="37" dataDxfId="36">
  <tableColumns count="6">
    <tableColumn id="1" xr3:uid="{FA6266F6-1DA1-45BE-A880-B7DBEBC2C498}" name="Promoters" dataDxfId="35"/>
    <tableColumn id="2" xr3:uid="{70CA9623-668E-41A8-9C1D-CBACE548155B}" name="MFS" dataDxfId="34"/>
    <tableColumn id="3" xr3:uid="{9D239C2B-108F-485D-82D9-CE8494EF4A4E}" name="Insurance" dataDxfId="33"/>
    <tableColumn id="4" xr3:uid="{0F3AFDE9-06D2-4578-88D1-F0F3B46DB59B}" name="FIIs" dataDxfId="32"/>
    <tableColumn id="5" xr3:uid="{A8C54EAF-A0E4-4179-8036-E80518F261D3}" name="non-Insti" dataDxfId="31"/>
    <tableColumn id="6" xr3:uid="{C1A56226-78BE-46E0-8BE3-0F0BA56A30AD}" name="others" dataDxfId="30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1D18ED9-31EC-4A6E-AD6E-8E98C41A2E6F}" name="Table426" displayName="Table426" ref="AG4:AK65" totalsRowShown="0" headerRowDxfId="29" dataDxfId="27" headerRowBorderDxfId="28" tableBorderDxfId="26" totalsRowBorderDxfId="25">
  <tableColumns count="5">
    <tableColumn id="1" xr3:uid="{9B345A13-1B93-474C-AEF8-F564C32D4894}" name="Date" dataDxfId="24"/>
    <tableColumn id="2" xr3:uid="{C3DBD588-F373-4499-95B0-8516AE06CA9F}" name="Close" dataDxfId="23"/>
    <tableColumn id="3" xr3:uid="{16043872-7AEB-4E06-B778-7467FF8343EF}" name="Close2" dataDxfId="22"/>
    <tableColumn id="4" xr3:uid="{D5EE11CE-755D-486E-ABB8-4D5677988767}" name="%change" dataDxfId="21">
      <calculatedColumnFormula>(AH5-AH4)/AH4</calculatedColumnFormula>
    </tableColumn>
    <tableColumn id="5" xr3:uid="{8473E7D8-DACE-47C3-9B60-46E8423D1943}" name="%change3" dataDxfId="20">
      <calculatedColumnFormula>(AI5-AI4)/AI4</calculatedColumnFormula>
    </tableColumn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837816C-5EE2-49D7-8890-C9263EA02822}" name="Table527" displayName="Table527" ref="AL4:AL5" totalsRowShown="0" headerRowDxfId="19" dataDxfId="18">
  <tableColumns count="1">
    <tableColumn id="1" xr3:uid="{4C513FA9-4DE4-45FF-992E-E41C6C3B70AF}" name="BETA" dataDxfId="17">
      <calculatedColumnFormula>SLOPE(AJ6:AJ65,AK6:AK65)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9BFEFB7-8D20-445C-BE65-7E523093FD4B}" name="Table328" displayName="Table328" ref="F20:G21" totalsRowShown="0" headerRowDxfId="16" dataDxfId="15">
  <tableColumns count="2">
    <tableColumn id="1" xr3:uid="{DDC0AAD3-BD20-44E5-B912-207D95FC5A87}" name="promoters" dataDxfId="14"/>
    <tableColumn id="2" xr3:uid="{2346DF2A-4B58-416F-8CD1-E82AB4AFE1BF}" name="Non- Insti" dataDxfId="13"/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9E3AFF2-D714-440C-A56E-4A841B3EFE03}" name="Table429" displayName="Table429" ref="AG3:AK65" totalsRowShown="0" headerRowDxfId="12" dataDxfId="10" headerRowBorderDxfId="11" tableBorderDxfId="9" totalsRowBorderDxfId="8">
  <tableColumns count="5">
    <tableColumn id="1" xr3:uid="{BDCC7710-55A4-4C40-A7B8-95F45DA8865B}" name="Column1" dataDxfId="7"/>
    <tableColumn id="2" xr3:uid="{936049B5-496D-4E7B-8E74-C150245CF60D}" name="BHL" dataDxfId="6"/>
    <tableColumn id="3" xr3:uid="{63A63DBD-A295-44F5-BEE8-292228B9A70D}" name="NIFTY" dataDxfId="5"/>
    <tableColumn id="4" xr3:uid="{A6DB6793-4804-43B5-B339-43AC15F5A59B}" name="BHL2" dataDxfId="4">
      <calculatedColumnFormula>(AH4-AH3)/AH3</calculatedColumnFormula>
    </tableColumn>
    <tableColumn id="5" xr3:uid="{79126655-BE23-4E24-BD0F-CCFD93620100}" name="NIFTY3" dataDxfId="3">
      <calculatedColumnFormula>(AI4-AI3)/AI3</calculatedColumnFormula>
    </tableColumn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E76CBDB-72CB-4FDD-837C-062F9C738997}" name="Table530" displayName="Table530" ref="AL3:AL4" totalsRowShown="0" headerRowDxfId="2" dataDxfId="1">
  <tableColumns count="1">
    <tableColumn id="1" xr3:uid="{9630FBB4-D92C-432C-B0B4-F27C1FCB45E1}" name="BETA" dataDxfId="0">
      <calculatedColumnFormula>SLOPE(AJ6:AJ65,AK6:AK65)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0BB7A-9D27-4CB0-96B9-581167DB9501}" name="Table57" displayName="Table57" ref="AH4:AH5" totalsRowShown="0" headerRowDxfId="130" dataDxfId="129">
  <tableColumns count="1">
    <tableColumn id="1" xr3:uid="{341F0236-BFAF-4EB7-AACD-FB6037AD88C3}" name="BETA" dataDxfId="128">
      <calculatedColumnFormula>SLOPE(AF6:AF61,AG6:AG61)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D3EE7-A721-4511-A25F-56B6D76F14BA}" name="Table3" displayName="Table3" ref="F23:I24" totalsRowShown="0" headerRowDxfId="127" dataDxfId="126">
  <autoFilter ref="F23:I24" xr:uid="{307D3EE7-A721-4511-A25F-56B6D76F14BA}">
    <filterColumn colId="0" hiddenButton="1"/>
    <filterColumn colId="1" hiddenButton="1"/>
    <filterColumn colId="2" hiddenButton="1"/>
    <filterColumn colId="3" hiddenButton="1"/>
  </autoFilter>
  <tableColumns count="4">
    <tableColumn id="1" xr3:uid="{E48365EF-E731-4D4C-8DD7-6EA951A1E76A}" name="promoters" dataDxfId="125"/>
    <tableColumn id="2" xr3:uid="{189CB2E6-D486-4A44-8129-3621D5A18C4F}" name="Mutual F" dataDxfId="124"/>
    <tableColumn id="3" xr3:uid="{D98C618A-0BAF-41E4-B130-25AB91D9B618}" name="Non Insti" dataDxfId="123"/>
    <tableColumn id="4" xr3:uid="{495DC323-80FB-49B4-80B2-15B6180D89CA}" name="others" dataDxfId="12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88E35B-094B-43E3-9843-E1D9E58ADB0B}" name="Table4" displayName="Table4" ref="AE4:AI65" totalsRowShown="0" headerRowDxfId="121" dataDxfId="120">
  <autoFilter ref="AE4:AI65" xr:uid="{B388E35B-094B-43E3-9843-E1D9E58ADB0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ADE04A-086F-4373-B5FF-C16EB95557E3}" name="Date" dataDxfId="119"/>
    <tableColumn id="2" xr3:uid="{4D07469B-082E-469E-A491-729773D714C2}" name="Close" dataDxfId="118"/>
    <tableColumn id="3" xr3:uid="{CE85C6FF-65A1-49F1-9D64-A1AFC938C14F}" name="Close2" dataDxfId="117"/>
    <tableColumn id="4" xr3:uid="{24E5C8CF-CD59-4254-99D1-6F4FC48494DE}" name="%change" dataDxfId="116">
      <calculatedColumnFormula>(AF5-AF4)/AF4</calculatedColumnFormula>
    </tableColumn>
    <tableColumn id="5" xr3:uid="{330ABCB0-27B9-41B8-B115-8DB14EC0C143}" name="%change3" dataDxfId="115">
      <calculatedColumnFormula>(AG5-AG4)/AG4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81F6CF-32A8-48B0-B1E2-F8979FBA88B5}" name="Table5" displayName="Table5" ref="AJ4:AJ5" totalsRowShown="0" headerRowDxfId="114" dataDxfId="113">
  <autoFilter ref="AJ4:AJ5" xr:uid="{3181F6CF-32A8-48B0-B1E2-F8979FBA88B5}">
    <filterColumn colId="0" hiddenButton="1"/>
  </autoFilter>
  <tableColumns count="1">
    <tableColumn id="1" xr3:uid="{AA47D269-6018-4A0E-B841-75BC66A024D7}" name="BETA" dataDxfId="112">
      <calculatedColumnFormula>SLOPE(AH6:AH65,AI6:AI65)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5737FD-0207-405C-8BA3-E503E814F591}" name="Table38" displayName="Table38" ref="F21:I22" totalsRowShown="0" headerRowDxfId="111">
  <tableColumns count="4">
    <tableColumn id="1" xr3:uid="{E99E84A9-FCF7-4258-85FC-FC6A5A741EAE}" name="promoters"/>
    <tableColumn id="2" xr3:uid="{FFB55574-859E-4042-8CB1-E328F6ACCC46}" name="FIIS"/>
    <tableColumn id="3" xr3:uid="{92B1FC96-09CE-422D-924B-4373E671D924}" name="Non-Insti"/>
    <tableColumn id="4" xr3:uid="{D8F24B5E-0AA4-476A-8D62-7022658F681E}" name="others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7BE87E-C927-4589-BDE1-FE5663B67874}" name="Table49" displayName="Table49" ref="AK4:AO65" totalsRowShown="0" headerRowDxfId="110" dataDxfId="109">
  <tableColumns count="5">
    <tableColumn id="1" xr3:uid="{9F13E3C2-F42F-43FF-81A2-2DBD047DF6EC}" name="Date" dataDxfId="108"/>
    <tableColumn id="2" xr3:uid="{FAEC5112-CEE1-4804-A349-F91A7AD2C5A3}" name="Close" dataDxfId="107"/>
    <tableColumn id="3" xr3:uid="{521A047F-59C9-4D56-AD0B-299867A00001}" name="Close2" dataDxfId="106"/>
    <tableColumn id="4" xr3:uid="{271C542A-F82F-4424-A60F-2E2E8438F459}" name="%change" dataDxfId="105"/>
    <tableColumn id="5" xr3:uid="{81F15AEC-C445-4B40-8A06-198C03AF5E28}" name="%change3" dataDxfId="10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24CC4D-1AFB-462C-83B3-7F83BCA48DDA}" name="Table510" displayName="Table510" ref="AP11:AP12" totalsRowShown="0" headerRowDxfId="103" dataDxfId="102">
  <tableColumns count="1">
    <tableColumn id="1" xr3:uid="{E09E8BF4-11FA-4C83-9724-B6B2719C8154}" name="BETA" dataDxfId="101">
      <calculatedColumnFormula>SLOPE(AN6:AN65,AO6:AO65)</calculatedColumnFormula>
    </tableColumn>
  </tableColumns>
  <tableStyleInfo name="TableStyleLight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9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0.xml"/><Relationship Id="rId4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8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4AF4-1888-45D2-8FE4-71F29D9040FA}">
  <dimension ref="A4:S40"/>
  <sheetViews>
    <sheetView tabSelected="1" topLeftCell="D17" workbookViewId="0">
      <selection activeCell="P20" sqref="P20"/>
    </sheetView>
  </sheetViews>
  <sheetFormatPr defaultRowHeight="15" x14ac:dyDescent="0.25"/>
  <cols>
    <col min="2" max="2" width="18.28515625" customWidth="1"/>
    <col min="3" max="4" width="12.42578125" customWidth="1"/>
  </cols>
  <sheetData>
    <row r="4" spans="1:19" x14ac:dyDescent="0.25">
      <c r="B4" s="59" t="s">
        <v>74</v>
      </c>
      <c r="C4" s="59"/>
      <c r="D4" s="59"/>
      <c r="E4" s="59"/>
      <c r="I4" s="58"/>
      <c r="J4" s="58" t="s">
        <v>122</v>
      </c>
      <c r="K4" s="58"/>
      <c r="L4" s="60" t="s">
        <v>123</v>
      </c>
      <c r="M4" s="58"/>
      <c r="N4" s="58"/>
      <c r="O4" s="58"/>
      <c r="P4" s="58"/>
      <c r="Q4" s="58"/>
      <c r="R4" s="58"/>
      <c r="S4" s="58"/>
    </row>
    <row r="5" spans="1:19" x14ac:dyDescent="0.25">
      <c r="B5" s="59" t="s">
        <v>75</v>
      </c>
      <c r="C5" s="59"/>
      <c r="D5" s="59"/>
      <c r="E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25">
      <c r="I6" s="63" t="s">
        <v>114</v>
      </c>
      <c r="J6" s="61"/>
      <c r="K6" s="61"/>
      <c r="L6" s="61"/>
      <c r="M6" s="61"/>
      <c r="N6" s="61"/>
      <c r="O6" s="61"/>
      <c r="P6" s="61"/>
      <c r="Q6" s="61"/>
      <c r="R6" s="61"/>
      <c r="S6" s="61"/>
    </row>
    <row r="7" spans="1:19" x14ac:dyDescent="0.25">
      <c r="I7" s="61" t="s">
        <v>115</v>
      </c>
      <c r="J7" s="61"/>
      <c r="K7" s="61"/>
      <c r="L7" s="61"/>
      <c r="M7" s="61"/>
      <c r="N7" s="61"/>
      <c r="O7" s="61"/>
      <c r="P7" s="61"/>
      <c r="Q7" s="61"/>
      <c r="R7" s="61"/>
      <c r="S7" s="61"/>
    </row>
    <row r="8" spans="1:19" x14ac:dyDescent="0.25">
      <c r="B8" s="60" t="s">
        <v>76</v>
      </c>
      <c r="I8" s="61" t="s">
        <v>113</v>
      </c>
      <c r="J8" s="61"/>
      <c r="K8" s="61"/>
      <c r="L8" s="61"/>
      <c r="M8" s="61"/>
      <c r="N8" s="61"/>
      <c r="O8" s="61"/>
      <c r="P8" s="61"/>
      <c r="Q8" s="61"/>
      <c r="R8" s="61"/>
      <c r="S8" s="61"/>
    </row>
    <row r="9" spans="1:19" x14ac:dyDescent="0.25">
      <c r="B9" s="61" t="s">
        <v>77</v>
      </c>
      <c r="I9" s="63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I10" s="61" t="s">
        <v>116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1:19" x14ac:dyDescent="0.25">
      <c r="I11" s="61" t="s">
        <v>117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0" t="s">
        <v>78</v>
      </c>
      <c r="C12" s="58"/>
      <c r="D12" s="58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</row>
    <row r="13" spans="1:19" x14ac:dyDescent="0.25">
      <c r="B13" s="61" t="s">
        <v>79</v>
      </c>
      <c r="C13" s="57"/>
      <c r="D13" s="57"/>
      <c r="I13" s="63" t="s">
        <v>118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80</v>
      </c>
      <c r="C14" s="57"/>
      <c r="D14" s="57"/>
      <c r="I14" s="61" t="s">
        <v>119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81</v>
      </c>
      <c r="C15" s="57"/>
      <c r="D15" s="57"/>
      <c r="I15" s="61" t="s">
        <v>120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A16" t="s">
        <v>82</v>
      </c>
      <c r="B16" s="61" t="s">
        <v>83</v>
      </c>
      <c r="C16" s="57"/>
      <c r="D16" s="57"/>
      <c r="I16" s="61" t="s">
        <v>121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</row>
    <row r="17" spans="2:18" x14ac:dyDescent="0.25">
      <c r="B17" s="61" t="s">
        <v>84</v>
      </c>
      <c r="C17" s="57"/>
      <c r="D17" s="57"/>
    </row>
    <row r="18" spans="2:18" x14ac:dyDescent="0.25">
      <c r="B18" s="61" t="s">
        <v>85</v>
      </c>
      <c r="C18" s="57"/>
      <c r="D18" s="57"/>
    </row>
    <row r="19" spans="2:18" x14ac:dyDescent="0.25">
      <c r="B19" s="61" t="s">
        <v>86</v>
      </c>
      <c r="C19" s="57"/>
      <c r="D19" s="57"/>
    </row>
    <row r="20" spans="2:18" x14ac:dyDescent="0.25">
      <c r="B20" s="61" t="s">
        <v>87</v>
      </c>
      <c r="C20" s="57"/>
      <c r="D20" s="57"/>
    </row>
    <row r="21" spans="2:18" x14ac:dyDescent="0.25">
      <c r="B21" s="61" t="s">
        <v>88</v>
      </c>
      <c r="C21" s="57"/>
      <c r="D21" s="57"/>
    </row>
    <row r="22" spans="2:18" x14ac:dyDescent="0.25">
      <c r="B22" s="61" t="s">
        <v>89</v>
      </c>
      <c r="C22" s="57"/>
      <c r="D22" s="57"/>
    </row>
    <row r="25" spans="2:18" x14ac:dyDescent="0.25">
      <c r="B25" s="60" t="s">
        <v>90</v>
      </c>
      <c r="C25" s="58"/>
      <c r="I25" s="60"/>
      <c r="J25" s="60"/>
      <c r="K25" s="60"/>
      <c r="L25" s="60"/>
      <c r="M25" s="60" t="s">
        <v>98</v>
      </c>
      <c r="N25" s="60"/>
      <c r="O25" s="60"/>
      <c r="P25" s="60"/>
      <c r="Q25" s="60"/>
      <c r="R25" s="60"/>
    </row>
    <row r="26" spans="2:18" x14ac:dyDescent="0.25">
      <c r="B26" s="62" t="s">
        <v>111</v>
      </c>
      <c r="C26" s="62" t="s">
        <v>91</v>
      </c>
      <c r="I26" s="61" t="s">
        <v>100</v>
      </c>
      <c r="J26" s="61"/>
      <c r="K26" s="61"/>
      <c r="L26" s="61"/>
      <c r="M26" s="61"/>
      <c r="N26" s="61"/>
      <c r="O26" s="61"/>
      <c r="P26" s="61"/>
      <c r="Q26" s="61"/>
      <c r="R26" s="61"/>
    </row>
    <row r="27" spans="2:18" x14ac:dyDescent="0.25">
      <c r="B27" s="61" t="s">
        <v>92</v>
      </c>
      <c r="C27" s="61" t="s">
        <v>199</v>
      </c>
      <c r="I27" s="61" t="s">
        <v>99</v>
      </c>
      <c r="J27" s="61"/>
      <c r="K27" s="61"/>
      <c r="L27" s="61"/>
      <c r="M27" s="61"/>
      <c r="N27" s="61"/>
      <c r="O27" s="61"/>
      <c r="P27" s="61"/>
      <c r="Q27" s="61"/>
      <c r="R27" s="61"/>
    </row>
    <row r="28" spans="2:18" x14ac:dyDescent="0.25">
      <c r="B28" s="61" t="s">
        <v>94</v>
      </c>
      <c r="C28" s="61" t="s">
        <v>112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2:18" x14ac:dyDescent="0.25">
      <c r="B29" s="61" t="s">
        <v>93</v>
      </c>
      <c r="C29" s="61" t="s">
        <v>96</v>
      </c>
      <c r="I29" s="61" t="s">
        <v>101</v>
      </c>
      <c r="J29" s="61"/>
      <c r="K29" s="61"/>
      <c r="L29" s="61"/>
      <c r="M29" s="61"/>
      <c r="N29" s="61"/>
      <c r="O29" s="61"/>
      <c r="P29" s="61"/>
      <c r="Q29" s="61"/>
      <c r="R29" s="61"/>
    </row>
    <row r="30" spans="2:18" x14ac:dyDescent="0.25">
      <c r="B30" s="61" t="s">
        <v>95</v>
      </c>
      <c r="C30" s="61" t="s">
        <v>97</v>
      </c>
      <c r="I30" s="61" t="s">
        <v>102</v>
      </c>
      <c r="J30" s="61"/>
      <c r="K30" s="61"/>
      <c r="L30" s="61"/>
      <c r="M30" s="61"/>
      <c r="N30" s="61"/>
      <c r="O30" s="61"/>
      <c r="P30" s="61"/>
      <c r="Q30" s="61"/>
      <c r="R30" s="61"/>
    </row>
    <row r="31" spans="2:18" x14ac:dyDescent="0.25">
      <c r="I31" s="61" t="s">
        <v>103</v>
      </c>
      <c r="J31" s="61"/>
      <c r="K31" s="61"/>
      <c r="L31" s="61"/>
      <c r="M31" s="61"/>
      <c r="N31" s="61"/>
      <c r="O31" s="61"/>
      <c r="P31" s="61"/>
      <c r="Q31" s="61"/>
      <c r="R31" s="61"/>
    </row>
    <row r="32" spans="2:18" x14ac:dyDescent="0.25">
      <c r="I32" s="61" t="s">
        <v>104</v>
      </c>
      <c r="J32" s="61"/>
      <c r="K32" s="61"/>
      <c r="L32" s="61"/>
      <c r="M32" s="61"/>
      <c r="N32" s="61"/>
      <c r="O32" s="61"/>
      <c r="P32" s="61"/>
      <c r="Q32" s="61"/>
      <c r="R32" s="61"/>
    </row>
    <row r="33" spans="9:18" x14ac:dyDescent="0.25">
      <c r="I33" s="61" t="s">
        <v>105</v>
      </c>
      <c r="J33" s="61"/>
      <c r="K33" s="61"/>
      <c r="L33" s="61"/>
      <c r="M33" s="61"/>
      <c r="N33" s="61"/>
      <c r="O33" s="61"/>
      <c r="P33" s="61"/>
      <c r="Q33" s="61"/>
      <c r="R33" s="61"/>
    </row>
    <row r="34" spans="9:18" x14ac:dyDescent="0.25">
      <c r="I34" s="61" t="s">
        <v>106</v>
      </c>
      <c r="J34" s="61"/>
      <c r="K34" s="61"/>
      <c r="L34" s="61"/>
      <c r="M34" s="61"/>
      <c r="N34" s="61"/>
      <c r="O34" s="61"/>
      <c r="P34" s="61"/>
      <c r="Q34" s="61"/>
      <c r="R34" s="61"/>
    </row>
    <row r="35" spans="9:18" x14ac:dyDescent="0.25">
      <c r="I35" s="61" t="s">
        <v>107</v>
      </c>
      <c r="J35" s="61"/>
      <c r="K35" s="61"/>
      <c r="L35" s="61"/>
      <c r="M35" s="61"/>
      <c r="N35" s="61"/>
      <c r="O35" s="61"/>
      <c r="P35" s="61"/>
      <c r="Q35" s="61"/>
      <c r="R35" s="61"/>
    </row>
    <row r="36" spans="9:18" x14ac:dyDescent="0.25"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9:18" x14ac:dyDescent="0.25">
      <c r="I37" s="61" t="s">
        <v>108</v>
      </c>
      <c r="J37" s="61"/>
      <c r="K37" s="61"/>
      <c r="L37" s="61"/>
      <c r="M37" s="61"/>
      <c r="N37" s="61"/>
      <c r="O37" s="61"/>
      <c r="P37" s="61"/>
      <c r="Q37" s="61"/>
      <c r="R37" s="61"/>
    </row>
    <row r="38" spans="9:18" x14ac:dyDescent="0.25"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9:18" x14ac:dyDescent="0.25">
      <c r="I39" s="61" t="s">
        <v>109</v>
      </c>
      <c r="J39" s="61"/>
      <c r="K39" s="61"/>
      <c r="L39" s="61"/>
      <c r="M39" s="61"/>
      <c r="N39" s="61"/>
      <c r="O39" s="61"/>
      <c r="P39" s="61"/>
      <c r="Q39" s="61"/>
      <c r="R39" s="61"/>
    </row>
    <row r="40" spans="9:18" x14ac:dyDescent="0.25">
      <c r="I40" s="61" t="s">
        <v>110</v>
      </c>
      <c r="J40" s="61"/>
      <c r="K40" s="61"/>
      <c r="L40" s="61"/>
      <c r="M40" s="61"/>
      <c r="N40" s="61"/>
      <c r="O40" s="61"/>
      <c r="P40" s="61"/>
      <c r="Q40" s="61"/>
      <c r="R40" s="6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E7D2-2D8A-4D0E-AB13-2725F9ECCF97}">
  <dimension ref="A1:AL65"/>
  <sheetViews>
    <sheetView showGridLines="0" topLeftCell="L6" zoomScale="61" zoomScaleNormal="87" workbookViewId="0">
      <selection activeCell="AA34" sqref="AA34"/>
    </sheetView>
  </sheetViews>
  <sheetFormatPr defaultColWidth="9.140625" defaultRowHeight="15" x14ac:dyDescent="0.25"/>
  <cols>
    <col min="1" max="1" width="18.42578125" style="23" customWidth="1"/>
    <col min="2" max="5" width="12.85546875" style="23" bestFit="1" customWidth="1"/>
    <col min="6" max="6" width="12.42578125" style="23" customWidth="1"/>
    <col min="7" max="7" width="12.85546875" style="23" bestFit="1" customWidth="1"/>
    <col min="8" max="8" width="11.7109375" style="23" customWidth="1"/>
    <col min="9" max="9" width="12.85546875" style="23" bestFit="1" customWidth="1"/>
    <col min="10" max="10" width="11.140625" style="23" customWidth="1"/>
    <col min="11" max="11" width="12.85546875" style="23" bestFit="1" customWidth="1"/>
    <col min="12" max="12" width="9.140625" style="23"/>
    <col min="13" max="13" width="10.7109375" style="23" customWidth="1"/>
    <col min="14" max="15" width="9.28515625" style="23" bestFit="1" customWidth="1"/>
    <col min="16" max="16" width="11" style="23" customWidth="1"/>
    <col min="17" max="17" width="12" style="23" customWidth="1"/>
    <col min="18" max="21" width="9.28515625" style="23" bestFit="1" customWidth="1"/>
    <col min="22" max="22" width="9.140625" style="23"/>
    <col min="23" max="31" width="9.28515625" style="23" bestFit="1" customWidth="1"/>
    <col min="32" max="32" width="9.140625" style="23"/>
    <col min="33" max="33" width="14" style="23" bestFit="1" customWidth="1"/>
    <col min="34" max="36" width="9.28515625" style="23" bestFit="1" customWidth="1"/>
    <col min="37" max="37" width="11.42578125" style="23" customWidth="1"/>
    <col min="38" max="38" width="9.28515625" style="23" bestFit="1" customWidth="1"/>
    <col min="39" max="40" width="9.140625" style="23"/>
    <col min="41" max="41" width="11.140625" style="23" customWidth="1"/>
    <col min="42" max="16384" width="9.140625" style="23"/>
  </cols>
  <sheetData>
    <row r="1" spans="1:38" x14ac:dyDescent="0.25">
      <c r="A1" s="22" t="s">
        <v>72</v>
      </c>
      <c r="B1" s="22"/>
      <c r="C1" s="22"/>
    </row>
    <row r="2" spans="1:38" x14ac:dyDescent="0.25">
      <c r="AJ2" s="22" t="s">
        <v>9</v>
      </c>
      <c r="AK2" s="22"/>
    </row>
    <row r="3" spans="1:38" ht="15.75" x14ac:dyDescent="0.25">
      <c r="A3" s="25" t="s">
        <v>0</v>
      </c>
      <c r="B3" s="26">
        <v>41364</v>
      </c>
      <c r="C3" s="26">
        <v>41729</v>
      </c>
      <c r="D3" s="26">
        <v>42094</v>
      </c>
      <c r="E3" s="26">
        <v>42460</v>
      </c>
      <c r="F3" s="26">
        <v>42825</v>
      </c>
      <c r="G3" s="26">
        <v>43190</v>
      </c>
      <c r="H3" s="26">
        <v>43555</v>
      </c>
      <c r="I3" s="26">
        <v>43921</v>
      </c>
      <c r="J3" s="26">
        <v>44286</v>
      </c>
      <c r="K3" s="26">
        <v>44651</v>
      </c>
      <c r="M3" s="79"/>
      <c r="N3" s="79"/>
      <c r="O3" s="79"/>
      <c r="P3" s="79"/>
      <c r="Q3" s="89" t="s">
        <v>130</v>
      </c>
      <c r="R3" s="89"/>
      <c r="S3" s="82"/>
      <c r="T3" s="79"/>
      <c r="U3" s="79"/>
      <c r="W3" s="79"/>
      <c r="X3" s="79"/>
      <c r="Y3" s="79"/>
      <c r="Z3" s="79"/>
      <c r="AA3" s="80" t="s">
        <v>133</v>
      </c>
      <c r="AB3" s="79"/>
      <c r="AC3" s="79"/>
      <c r="AD3" s="79"/>
      <c r="AE3" s="79"/>
      <c r="AH3" s="24" t="s">
        <v>62</v>
      </c>
      <c r="AI3" s="24" t="s">
        <v>17</v>
      </c>
      <c r="AJ3" s="24" t="s">
        <v>62</v>
      </c>
      <c r="AK3" s="24" t="s">
        <v>17</v>
      </c>
    </row>
    <row r="4" spans="1:38" ht="15.75" x14ac:dyDescent="0.25">
      <c r="A4" s="30" t="s">
        <v>1</v>
      </c>
      <c r="B4" s="31">
        <v>3743.36</v>
      </c>
      <c r="C4" s="31">
        <v>4066.19</v>
      </c>
      <c r="D4" s="31">
        <v>4188.6400000000003</v>
      </c>
      <c r="E4" s="31">
        <v>4023.02</v>
      </c>
      <c r="F4" s="31">
        <v>4020.57</v>
      </c>
      <c r="G4" s="31">
        <v>4103.55</v>
      </c>
      <c r="H4" s="31">
        <v>4512</v>
      </c>
      <c r="I4" s="31">
        <v>4463.1400000000003</v>
      </c>
      <c r="J4" s="31">
        <v>1575.16</v>
      </c>
      <c r="K4" s="31">
        <v>3056.22</v>
      </c>
      <c r="M4" s="88">
        <v>2014</v>
      </c>
      <c r="N4" s="88">
        <v>2015</v>
      </c>
      <c r="O4" s="78">
        <v>2016</v>
      </c>
      <c r="P4" s="78">
        <v>2017</v>
      </c>
      <c r="Q4" s="78">
        <v>2018</v>
      </c>
      <c r="R4" s="78">
        <v>2019</v>
      </c>
      <c r="S4" s="78">
        <v>2020</v>
      </c>
      <c r="T4" s="78">
        <v>2021</v>
      </c>
      <c r="U4" s="78">
        <v>2022</v>
      </c>
      <c r="W4" s="88">
        <v>2014</v>
      </c>
      <c r="X4" s="78">
        <v>2015</v>
      </c>
      <c r="Y4" s="78">
        <v>2016</v>
      </c>
      <c r="Z4" s="78">
        <v>2017</v>
      </c>
      <c r="AA4" s="78">
        <v>2018</v>
      </c>
      <c r="AB4" s="78">
        <v>2019</v>
      </c>
      <c r="AC4" s="78">
        <v>2020</v>
      </c>
      <c r="AD4" s="78">
        <v>2021</v>
      </c>
      <c r="AE4" s="78" t="s">
        <v>128</v>
      </c>
      <c r="AG4" s="27" t="s">
        <v>14</v>
      </c>
      <c r="AH4" s="28" t="s">
        <v>15</v>
      </c>
      <c r="AI4" s="28" t="s">
        <v>20</v>
      </c>
      <c r="AJ4" s="28" t="s">
        <v>18</v>
      </c>
      <c r="AK4" s="29" t="s">
        <v>21</v>
      </c>
      <c r="AL4" s="23" t="s">
        <v>19</v>
      </c>
    </row>
    <row r="5" spans="1:38" x14ac:dyDescent="0.25">
      <c r="A5" s="30" t="s">
        <v>2</v>
      </c>
      <c r="B5" s="31">
        <v>-430.24</v>
      </c>
      <c r="C5" s="31">
        <v>-553.85</v>
      </c>
      <c r="D5" s="31">
        <v>-378.1</v>
      </c>
      <c r="E5" s="31">
        <v>-231.08</v>
      </c>
      <c r="F5" s="31">
        <v>-63.2</v>
      </c>
      <c r="G5" s="31">
        <v>100.87</v>
      </c>
      <c r="H5" s="31">
        <v>286.82</v>
      </c>
      <c r="I5" s="31">
        <v>354.42</v>
      </c>
      <c r="J5" s="31">
        <v>-720.11</v>
      </c>
      <c r="K5" s="31">
        <v>-247.72</v>
      </c>
      <c r="M5" s="77" t="s">
        <v>125</v>
      </c>
      <c r="N5" s="77" t="s">
        <v>125</v>
      </c>
      <c r="O5" s="77">
        <v>10.783799999999999</v>
      </c>
      <c r="P5" s="77">
        <v>10.3123</v>
      </c>
      <c r="Q5" s="77">
        <v>11.7797</v>
      </c>
      <c r="R5" s="77">
        <v>10.546099999999999</v>
      </c>
      <c r="S5" s="77">
        <v>15.5121</v>
      </c>
      <c r="T5" s="77">
        <v>10.0677</v>
      </c>
      <c r="U5" s="77">
        <v>12.01</v>
      </c>
      <c r="W5" s="77" t="s">
        <v>125</v>
      </c>
      <c r="X5" s="77" t="s">
        <v>125</v>
      </c>
      <c r="Y5" s="77">
        <v>10.1692</v>
      </c>
      <c r="Z5" s="77">
        <v>3.6682000000000001</v>
      </c>
      <c r="AA5" s="77">
        <v>4.0747</v>
      </c>
      <c r="AB5" s="77">
        <v>5.9960000000000004</v>
      </c>
      <c r="AC5" s="77">
        <v>7.3159000000000001</v>
      </c>
      <c r="AD5" s="77">
        <v>7.9713000000000003</v>
      </c>
      <c r="AE5" s="77">
        <v>9.0167000000000002</v>
      </c>
      <c r="AG5" s="32">
        <v>43101</v>
      </c>
      <c r="AH5" s="31">
        <v>138.199997</v>
      </c>
      <c r="AI5" s="31">
        <v>11027.700194999999</v>
      </c>
      <c r="AJ5" s="31"/>
      <c r="AK5" s="33"/>
      <c r="AL5" s="23">
        <f>SLOPE(AJ6:AJ65,AK6:AK65)</f>
        <v>1.2762522527007774</v>
      </c>
    </row>
    <row r="6" spans="1:38" x14ac:dyDescent="0.25">
      <c r="A6" s="30" t="s">
        <v>5</v>
      </c>
      <c r="B6" s="31">
        <v>-3.9962845996656142</v>
      </c>
      <c r="C6" s="31">
        <v>-5.1444361879992577</v>
      </c>
      <c r="D6" s="31">
        <v>-3.5119821660783952</v>
      </c>
      <c r="E6" s="31">
        <v>-1.7519332827899925</v>
      </c>
      <c r="F6" s="31">
        <v>-0.47915087187263078</v>
      </c>
      <c r="G6" s="31">
        <v>0.76335704555774186</v>
      </c>
      <c r="H6" s="31">
        <v>2.1705766611169972</v>
      </c>
      <c r="I6" s="31">
        <v>2.682155289844105</v>
      </c>
      <c r="J6" s="31">
        <v>-5.4495989102467091</v>
      </c>
      <c r="K6" s="31">
        <v>-1.7440157702055761</v>
      </c>
      <c r="AG6" s="32">
        <v>43132</v>
      </c>
      <c r="AH6" s="31">
        <v>137.14999399999999</v>
      </c>
      <c r="AI6" s="31">
        <v>10492.849609000001</v>
      </c>
      <c r="AJ6" s="31">
        <f>(AH6-AH5)/AH5</f>
        <v>-7.5977063877939437E-3</v>
      </c>
      <c r="AK6" s="33">
        <f>(AI6-AI5)/AI5</f>
        <v>-4.8500646240138258E-2</v>
      </c>
    </row>
    <row r="7" spans="1:38" x14ac:dyDescent="0.25">
      <c r="A7" s="30" t="s">
        <v>3</v>
      </c>
      <c r="B7" s="31">
        <v>-12.161296020825585</v>
      </c>
      <c r="C7" s="31">
        <v>-12.825506545093436</v>
      </c>
      <c r="D7" s="31">
        <v>-30.205164771224542</v>
      </c>
      <c r="E7" s="31">
        <v>-51.251951705037214</v>
      </c>
      <c r="F7" s="31">
        <v>-240.34183544303798</v>
      </c>
      <c r="G7" s="31">
        <v>164.37917319321897</v>
      </c>
      <c r="H7" s="31">
        <v>69.19820096227599</v>
      </c>
      <c r="I7" s="31">
        <v>27.116252468822299</v>
      </c>
      <c r="J7" s="31">
        <v>-19.724387385260581</v>
      </c>
      <c r="K7" s="31">
        <v>-136.75335055708055</v>
      </c>
      <c r="AG7" s="32">
        <v>43160</v>
      </c>
      <c r="AH7" s="31">
        <v>129.39999399999999</v>
      </c>
      <c r="AI7" s="31">
        <v>10113.700194999999</v>
      </c>
      <c r="AJ7" s="31">
        <f t="shared" ref="AJ7:AK65" si="0">(AH7-AH6)/AH6</f>
        <v>-5.6507476041158272E-2</v>
      </c>
      <c r="AK7" s="33">
        <f t="shared" si="0"/>
        <v>-3.6134074929921288E-2</v>
      </c>
    </row>
    <row r="8" spans="1:38" x14ac:dyDescent="0.25">
      <c r="A8" s="30" t="s">
        <v>4</v>
      </c>
      <c r="B8" s="31">
        <v>26.714689476833648</v>
      </c>
      <c r="C8" s="31">
        <v>25.178078250155551</v>
      </c>
      <c r="D8" s="31">
        <v>26.126451545131591</v>
      </c>
      <c r="E8" s="31">
        <v>21.954327843262025</v>
      </c>
      <c r="F8" s="31">
        <v>24.698463153234492</v>
      </c>
      <c r="G8" s="31">
        <v>29.224549475454179</v>
      </c>
      <c r="H8" s="31">
        <v>25.998160460992906</v>
      </c>
      <c r="I8" s="31">
        <v>23.718122218886251</v>
      </c>
      <c r="J8" s="31">
        <v>50.941872571675255</v>
      </c>
      <c r="K8" s="31">
        <v>30.494892383401723</v>
      </c>
      <c r="AG8" s="32">
        <v>43191</v>
      </c>
      <c r="AH8" s="31">
        <v>147.949997</v>
      </c>
      <c r="AI8" s="31">
        <v>10739.349609000001</v>
      </c>
      <c r="AJ8" s="31">
        <f t="shared" si="0"/>
        <v>0.14335397109832945</v>
      </c>
      <c r="AK8" s="33">
        <f t="shared" si="0"/>
        <v>6.1861574096225364E-2</v>
      </c>
    </row>
    <row r="9" spans="1:38" x14ac:dyDescent="0.25">
      <c r="A9" s="30" t="s">
        <v>8</v>
      </c>
      <c r="B9" s="31">
        <v>-0.14441073010928815</v>
      </c>
      <c r="C9" s="31">
        <v>-0.2100733559394036</v>
      </c>
      <c r="D9" s="31">
        <v>-0.16976320255744831</v>
      </c>
      <c r="E9" s="31">
        <v>-8.9557213448309275E-2</v>
      </c>
      <c r="F9" s="31">
        <v>-2.5102375590322877E-2</v>
      </c>
      <c r="G9" s="31">
        <v>2.4125230202578268E-2</v>
      </c>
      <c r="H9" s="31">
        <v>6.5965961361545533E-2</v>
      </c>
      <c r="I9" s="31">
        <v>8.134850957466587E-2</v>
      </c>
      <c r="J9" s="31">
        <v>-0.19737476839416299</v>
      </c>
      <c r="K9" s="31">
        <v>-3.5076639881057733E-2</v>
      </c>
      <c r="AG9" s="32">
        <v>43221</v>
      </c>
      <c r="AH9" s="31">
        <v>141.949997</v>
      </c>
      <c r="AI9" s="31">
        <v>10736.150390999999</v>
      </c>
      <c r="AJ9" s="31">
        <f t="shared" si="0"/>
        <v>-4.0554242120058981E-2</v>
      </c>
      <c r="AK9" s="33">
        <f t="shared" si="0"/>
        <v>-2.9789681093168749E-4</v>
      </c>
    </row>
    <row r="10" spans="1:38" x14ac:dyDescent="0.25">
      <c r="A10" s="30" t="s">
        <v>7</v>
      </c>
      <c r="B10" s="31" t="s">
        <v>125</v>
      </c>
      <c r="C10" s="31">
        <v>-3.5607315538687609E-2</v>
      </c>
      <c r="D10" s="31">
        <v>-8.0210455547748902E-3</v>
      </c>
      <c r="E10" s="31">
        <v>3.9480734367755781E-2</v>
      </c>
      <c r="F10" s="31">
        <v>5.4495229879887842E-2</v>
      </c>
      <c r="G10" s="31">
        <v>7.247945512103092E-2</v>
      </c>
      <c r="H10" s="31">
        <v>8.9115686718850562E-2</v>
      </c>
      <c r="I10" s="31">
        <v>9.4859695446113959E-2</v>
      </c>
      <c r="J10" s="31">
        <v>-4.9568472888912557E-2</v>
      </c>
      <c r="K10" s="31">
        <v>1.6849522963042502E-2</v>
      </c>
      <c r="AG10" s="32">
        <v>43252</v>
      </c>
      <c r="AH10" s="31">
        <v>132.050003</v>
      </c>
      <c r="AI10" s="31">
        <v>10714.299805000001</v>
      </c>
      <c r="AJ10" s="31">
        <f t="shared" si="0"/>
        <v>-6.9742826412317521E-2</v>
      </c>
      <c r="AK10" s="33">
        <f t="shared" si="0"/>
        <v>-2.0352347167487306E-3</v>
      </c>
    </row>
    <row r="11" spans="1:38" x14ac:dyDescent="0.25">
      <c r="A11" s="4" t="s">
        <v>124</v>
      </c>
      <c r="B11" s="31" t="s">
        <v>125</v>
      </c>
      <c r="C11" s="31" t="s">
        <v>125</v>
      </c>
      <c r="D11" s="31" t="s">
        <v>125</v>
      </c>
      <c r="E11" s="64">
        <v>-3682.9</v>
      </c>
      <c r="F11" s="64">
        <v>-3994</v>
      </c>
      <c r="G11" s="64">
        <v>-5096.8999999999996</v>
      </c>
      <c r="H11" s="64">
        <v>-4786.1000000000004</v>
      </c>
      <c r="I11" s="64">
        <v>-4873.8999999999996</v>
      </c>
      <c r="J11" s="64">
        <v>-2154.6999999999998</v>
      </c>
      <c r="K11" s="64">
        <v>-3180.2</v>
      </c>
      <c r="AG11" s="32">
        <v>43282</v>
      </c>
      <c r="AH11" s="31">
        <v>133</v>
      </c>
      <c r="AI11" s="31">
        <v>11356.5</v>
      </c>
      <c r="AJ11" s="31">
        <f t="shared" si="0"/>
        <v>7.1942217222062173E-3</v>
      </c>
      <c r="AK11" s="33">
        <f t="shared" si="0"/>
        <v>5.9938606039407857E-2</v>
      </c>
    </row>
    <row r="12" spans="1:38" x14ac:dyDescent="0.25">
      <c r="A12" s="4" t="s">
        <v>135</v>
      </c>
      <c r="B12" s="31" t="s">
        <v>125</v>
      </c>
      <c r="C12" s="31" t="s">
        <v>125</v>
      </c>
      <c r="D12" s="31" t="s">
        <v>125</v>
      </c>
      <c r="E12" s="64">
        <v>-4388.5</v>
      </c>
      <c r="F12" s="64">
        <v>1259.2</v>
      </c>
      <c r="G12" s="64">
        <v>-733.7</v>
      </c>
      <c r="H12" s="64">
        <v>-817.3</v>
      </c>
      <c r="I12" s="64">
        <v>1806.9</v>
      </c>
      <c r="J12" s="64">
        <v>-4230.8999999999996</v>
      </c>
      <c r="K12" s="64">
        <v>2011.4</v>
      </c>
      <c r="AG12" s="32">
        <v>43313</v>
      </c>
      <c r="AH12" s="31">
        <v>137.25</v>
      </c>
      <c r="AI12" s="31">
        <v>11680.5</v>
      </c>
      <c r="AJ12" s="31">
        <f t="shared" si="0"/>
        <v>3.1954887218045111E-2</v>
      </c>
      <c r="AK12" s="33">
        <f t="shared" si="0"/>
        <v>2.8529916787742703E-2</v>
      </c>
    </row>
    <row r="13" spans="1:38" x14ac:dyDescent="0.25">
      <c r="A13" s="4" t="s">
        <v>139</v>
      </c>
      <c r="B13" s="31" t="s">
        <v>125</v>
      </c>
      <c r="C13" s="31" t="s">
        <v>125</v>
      </c>
      <c r="D13" s="31" t="s">
        <v>125</v>
      </c>
      <c r="E13" s="65">
        <v>-212.77629999999999</v>
      </c>
      <c r="F13" s="65">
        <v>-186.94829999999999</v>
      </c>
      <c r="G13" s="65">
        <v>-200.80099999999999</v>
      </c>
      <c r="H13" s="65">
        <v>-208.33799999999999</v>
      </c>
      <c r="I13" s="65">
        <v>-229.7381</v>
      </c>
      <c r="J13" s="65">
        <v>-606.16949999999997</v>
      </c>
      <c r="K13" s="65">
        <v>-319.4769</v>
      </c>
      <c r="AG13" s="32">
        <v>43344</v>
      </c>
      <c r="AH13" s="31">
        <v>136.89999399999999</v>
      </c>
      <c r="AI13" s="31">
        <v>10930.450194999999</v>
      </c>
      <c r="AJ13" s="31">
        <f t="shared" si="0"/>
        <v>-2.5501347905282886E-3</v>
      </c>
      <c r="AK13" s="33">
        <f t="shared" si="0"/>
        <v>-6.4213844013526866E-2</v>
      </c>
    </row>
    <row r="14" spans="1:38" x14ac:dyDescent="0.25">
      <c r="AG14" s="32">
        <v>43374</v>
      </c>
      <c r="AH14" s="31">
        <v>128.800003</v>
      </c>
      <c r="AI14" s="31">
        <v>10386.599609000001</v>
      </c>
      <c r="AJ14" s="31">
        <f t="shared" si="0"/>
        <v>-5.9167212235232011E-2</v>
      </c>
      <c r="AK14" s="33">
        <f t="shared" si="0"/>
        <v>-4.9755552268906218E-2</v>
      </c>
    </row>
    <row r="15" spans="1:38" x14ac:dyDescent="0.25">
      <c r="AG15" s="32">
        <v>43405</v>
      </c>
      <c r="AH15" s="31">
        <v>144.25</v>
      </c>
      <c r="AI15" s="31">
        <v>10876.75</v>
      </c>
      <c r="AJ15" s="31">
        <f t="shared" si="0"/>
        <v>0.1199533900631974</v>
      </c>
      <c r="AK15" s="33">
        <f t="shared" si="0"/>
        <v>4.7190650400664655E-2</v>
      </c>
    </row>
    <row r="16" spans="1:38" x14ac:dyDescent="0.25">
      <c r="AG16" s="32">
        <v>43435</v>
      </c>
      <c r="AH16" s="31">
        <v>147.699997</v>
      </c>
      <c r="AI16" s="31">
        <v>10862.549805000001</v>
      </c>
      <c r="AJ16" s="31">
        <f t="shared" si="0"/>
        <v>2.3916790294627358E-2</v>
      </c>
      <c r="AK16" s="33">
        <f t="shared" si="0"/>
        <v>-1.3055549681659907E-3</v>
      </c>
    </row>
    <row r="17" spans="1:37" x14ac:dyDescent="0.25">
      <c r="A17" s="22" t="s">
        <v>10</v>
      </c>
      <c r="AG17" s="32">
        <v>43466</v>
      </c>
      <c r="AH17" s="31">
        <v>142.050003</v>
      </c>
      <c r="AI17" s="31">
        <v>10830.950194999999</v>
      </c>
      <c r="AJ17" s="31">
        <f t="shared" si="0"/>
        <v>-3.8253176132427361E-2</v>
      </c>
      <c r="AK17" s="33">
        <f t="shared" si="0"/>
        <v>-2.9090416676806315E-3</v>
      </c>
    </row>
    <row r="18" spans="1:37" x14ac:dyDescent="0.25">
      <c r="AG18" s="32">
        <v>43497</v>
      </c>
      <c r="AH18" s="31">
        <v>138.699997</v>
      </c>
      <c r="AI18" s="31">
        <v>10792.5</v>
      </c>
      <c r="AJ18" s="31">
        <f t="shared" si="0"/>
        <v>-2.3583287076734575E-2</v>
      </c>
      <c r="AK18" s="33">
        <f t="shared" si="0"/>
        <v>-3.5500297118667935E-3</v>
      </c>
    </row>
    <row r="19" spans="1:37" x14ac:dyDescent="0.25">
      <c r="AG19" s="32">
        <v>43525</v>
      </c>
      <c r="AH19" s="31">
        <v>154.89999399999999</v>
      </c>
      <c r="AI19" s="31">
        <v>11623.900390999999</v>
      </c>
      <c r="AJ19" s="31">
        <f t="shared" si="0"/>
        <v>0.11679882732802076</v>
      </c>
      <c r="AK19" s="33">
        <f t="shared" si="0"/>
        <v>7.7035014222839857E-2</v>
      </c>
    </row>
    <row r="20" spans="1:37" x14ac:dyDescent="0.25">
      <c r="AG20" s="32">
        <v>43556</v>
      </c>
      <c r="AH20" s="31">
        <v>154.35000600000001</v>
      </c>
      <c r="AI20" s="31">
        <v>11748.150390999999</v>
      </c>
      <c r="AJ20" s="31">
        <f t="shared" si="0"/>
        <v>-3.5506005248779082E-3</v>
      </c>
      <c r="AK20" s="33">
        <f t="shared" si="0"/>
        <v>1.0689183133073186E-2</v>
      </c>
    </row>
    <row r="21" spans="1:37" x14ac:dyDescent="0.25">
      <c r="AG21" s="32">
        <v>43586</v>
      </c>
      <c r="AH21" s="31">
        <v>157.14999399999999</v>
      </c>
      <c r="AI21" s="31">
        <v>11922.799805000001</v>
      </c>
      <c r="AJ21" s="31">
        <f t="shared" si="0"/>
        <v>1.8140511118606529E-2</v>
      </c>
      <c r="AK21" s="33">
        <f t="shared" si="0"/>
        <v>1.4866120043355628E-2</v>
      </c>
    </row>
    <row r="22" spans="1:37" x14ac:dyDescent="0.25">
      <c r="F22" s="23" t="s">
        <v>59</v>
      </c>
      <c r="G22" s="23" t="s">
        <v>63</v>
      </c>
      <c r="H22" s="23" t="s">
        <v>64</v>
      </c>
      <c r="I22" s="23" t="s">
        <v>47</v>
      </c>
      <c r="J22" s="23" t="s">
        <v>65</v>
      </c>
      <c r="K22" s="23" t="s">
        <v>13</v>
      </c>
      <c r="AG22" s="32">
        <v>43617</v>
      </c>
      <c r="AH22" s="31">
        <v>157.550003</v>
      </c>
      <c r="AI22" s="31">
        <v>11788.849609000001</v>
      </c>
      <c r="AJ22" s="31">
        <f t="shared" si="0"/>
        <v>2.5453962155417673E-3</v>
      </c>
      <c r="AK22" s="33">
        <f t="shared" si="0"/>
        <v>-1.1234793688628892E-2</v>
      </c>
    </row>
    <row r="23" spans="1:37" x14ac:dyDescent="0.25">
      <c r="F23" s="23">
        <v>38.19</v>
      </c>
      <c r="G23" s="23">
        <v>23.59</v>
      </c>
      <c r="H23" s="23">
        <v>5.43</v>
      </c>
      <c r="I23" s="23">
        <v>16.25</v>
      </c>
      <c r="J23" s="23">
        <v>16.23</v>
      </c>
      <c r="K23" s="23">
        <v>0.31</v>
      </c>
      <c r="AG23" s="32">
        <v>43647</v>
      </c>
      <c r="AH23" s="31">
        <v>143.300003</v>
      </c>
      <c r="AI23" s="31">
        <v>11118</v>
      </c>
      <c r="AJ23" s="31">
        <f t="shared" si="0"/>
        <v>-9.0447475269168992E-2</v>
      </c>
      <c r="AK23" s="33">
        <f t="shared" si="0"/>
        <v>-5.6905434478343994E-2</v>
      </c>
    </row>
    <row r="24" spans="1:37" x14ac:dyDescent="0.25">
      <c r="AG24" s="32">
        <v>43678</v>
      </c>
      <c r="AH24" s="31">
        <v>139</v>
      </c>
      <c r="AI24" s="31">
        <v>11023.25</v>
      </c>
      <c r="AJ24" s="31">
        <f t="shared" si="0"/>
        <v>-3.0006998673963767E-2</v>
      </c>
      <c r="AK24" s="33">
        <f t="shared" si="0"/>
        <v>-8.5222162259399169E-3</v>
      </c>
    </row>
    <row r="25" spans="1:37" ht="15.75" x14ac:dyDescent="0.25">
      <c r="M25" s="79"/>
      <c r="N25" s="79"/>
      <c r="O25" s="79"/>
      <c r="P25" s="79"/>
      <c r="Q25" s="80" t="s">
        <v>131</v>
      </c>
      <c r="R25" s="79"/>
      <c r="S25" s="79"/>
      <c r="T25" s="79"/>
      <c r="U25" s="79"/>
      <c r="X25" s="76"/>
      <c r="Y25" s="76"/>
      <c r="Z25" s="76" t="s">
        <v>134</v>
      </c>
      <c r="AA25" s="76"/>
      <c r="AB25" s="76"/>
      <c r="AC25" s="76"/>
      <c r="AD25" s="76"/>
      <c r="AE25" s="76"/>
      <c r="AG25" s="32">
        <v>43709</v>
      </c>
      <c r="AH25" s="31">
        <v>159.800003</v>
      </c>
      <c r="AI25" s="31">
        <v>11474.450194999999</v>
      </c>
      <c r="AJ25" s="31">
        <f t="shared" si="0"/>
        <v>0.14964030935251801</v>
      </c>
      <c r="AK25" s="33">
        <f t="shared" si="0"/>
        <v>4.0931684847934996E-2</v>
      </c>
    </row>
    <row r="26" spans="1:37" ht="15.75" x14ac:dyDescent="0.25">
      <c r="M26" s="88">
        <v>2014</v>
      </c>
      <c r="N26" s="88">
        <v>2015</v>
      </c>
      <c r="O26" s="78">
        <v>2016</v>
      </c>
      <c r="P26" s="78">
        <v>2017</v>
      </c>
      <c r="Q26" s="78">
        <v>2018</v>
      </c>
      <c r="R26" s="78">
        <v>2019</v>
      </c>
      <c r="S26" s="78">
        <v>2020</v>
      </c>
      <c r="T26" s="78">
        <v>2021</v>
      </c>
      <c r="U26" s="78">
        <v>2022</v>
      </c>
      <c r="X26" s="57" t="s">
        <v>182</v>
      </c>
      <c r="Y26" s="57"/>
      <c r="Z26" s="57"/>
      <c r="AA26" s="57"/>
      <c r="AB26" s="57"/>
      <c r="AC26" s="57"/>
      <c r="AD26" s="57"/>
      <c r="AE26" s="57"/>
      <c r="AG26" s="32">
        <v>43739</v>
      </c>
      <c r="AH26" s="31">
        <v>152</v>
      </c>
      <c r="AI26" s="31">
        <v>11877.450194999999</v>
      </c>
      <c r="AJ26" s="31">
        <f t="shared" si="0"/>
        <v>-4.8811031624323584E-2</v>
      </c>
      <c r="AK26" s="33">
        <f t="shared" si="0"/>
        <v>3.5121508495074352E-2</v>
      </c>
    </row>
    <row r="27" spans="1:37" x14ac:dyDescent="0.25">
      <c r="M27" s="77" t="s">
        <v>125</v>
      </c>
      <c r="N27" s="77" t="s">
        <v>125</v>
      </c>
      <c r="O27" s="77">
        <v>10.589499999999999</v>
      </c>
      <c r="P27" s="77">
        <v>8.9018999999999995</v>
      </c>
      <c r="Q27" s="77">
        <v>10.729900000000001</v>
      </c>
      <c r="R27" s="77">
        <v>10.036</v>
      </c>
      <c r="S27" s="77">
        <v>13.6487</v>
      </c>
      <c r="T27" s="77">
        <v>9.4490999999999996</v>
      </c>
      <c r="U27" s="77">
        <v>11.7019</v>
      </c>
      <c r="X27" s="57" t="s">
        <v>183</v>
      </c>
      <c r="Y27" s="57"/>
      <c r="Z27" s="57"/>
      <c r="AA27" s="57"/>
      <c r="AB27" s="57"/>
      <c r="AC27" s="57"/>
      <c r="AD27" s="57"/>
      <c r="AE27" s="57"/>
      <c r="AG27" s="32">
        <v>43770</v>
      </c>
      <c r="AH27" s="31">
        <v>149.39999399999999</v>
      </c>
      <c r="AI27" s="31">
        <v>12056.049805000001</v>
      </c>
      <c r="AJ27" s="31">
        <f t="shared" si="0"/>
        <v>-1.7105302631578997E-2</v>
      </c>
      <c r="AK27" s="33">
        <f t="shared" si="0"/>
        <v>1.5036864568389052E-2</v>
      </c>
    </row>
    <row r="28" spans="1:37" x14ac:dyDescent="0.25">
      <c r="X28" s="57" t="s">
        <v>184</v>
      </c>
      <c r="Y28" s="57"/>
      <c r="Z28" s="57"/>
      <c r="AA28" s="57"/>
      <c r="AB28" s="57"/>
      <c r="AC28" s="57"/>
      <c r="AD28" s="57"/>
      <c r="AE28" s="57"/>
      <c r="AG28" s="32">
        <v>43800</v>
      </c>
      <c r="AH28" s="31">
        <v>145</v>
      </c>
      <c r="AI28" s="31">
        <v>12168.450194999999</v>
      </c>
      <c r="AJ28" s="31">
        <f t="shared" si="0"/>
        <v>-2.9451098907005261E-2</v>
      </c>
      <c r="AK28" s="33">
        <f t="shared" si="0"/>
        <v>9.3231524270398353E-3</v>
      </c>
    </row>
    <row r="29" spans="1:37" x14ac:dyDescent="0.25">
      <c r="X29" s="57" t="s">
        <v>185</v>
      </c>
      <c r="Y29" s="57"/>
      <c r="Z29" s="57"/>
      <c r="AA29" s="57"/>
      <c r="AB29" s="57"/>
      <c r="AC29" s="57"/>
      <c r="AD29" s="57"/>
      <c r="AE29" s="57"/>
      <c r="AG29" s="32">
        <v>43831</v>
      </c>
      <c r="AH29" s="31">
        <v>142.300003</v>
      </c>
      <c r="AI29" s="31">
        <v>11962.099609000001</v>
      </c>
      <c r="AJ29" s="31">
        <f t="shared" si="0"/>
        <v>-1.8620668965517215E-2</v>
      </c>
      <c r="AK29" s="33">
        <f t="shared" si="0"/>
        <v>-1.695783626453826E-2</v>
      </c>
    </row>
    <row r="30" spans="1:37" x14ac:dyDescent="0.25">
      <c r="X30" s="57" t="s">
        <v>186</v>
      </c>
      <c r="Y30" s="57"/>
      <c r="Z30" s="57"/>
      <c r="AA30" s="57"/>
      <c r="AB30" s="57"/>
      <c r="AC30" s="57"/>
      <c r="AD30" s="57"/>
      <c r="AE30" s="57"/>
      <c r="AG30" s="32">
        <v>43862</v>
      </c>
      <c r="AH30" s="31">
        <v>135</v>
      </c>
      <c r="AI30" s="31">
        <v>11201.75</v>
      </c>
      <c r="AJ30" s="31">
        <f t="shared" si="0"/>
        <v>-5.1300090274769734E-2</v>
      </c>
      <c r="AK30" s="33">
        <f t="shared" si="0"/>
        <v>-6.3563223334800828E-2</v>
      </c>
    </row>
    <row r="31" spans="1:37" x14ac:dyDescent="0.25">
      <c r="X31" s="57" t="s">
        <v>187</v>
      </c>
      <c r="Y31" s="57"/>
      <c r="Z31" s="57"/>
      <c r="AA31" s="57"/>
      <c r="AB31" s="57"/>
      <c r="AC31" s="57"/>
      <c r="AD31" s="57"/>
      <c r="AE31" s="57"/>
      <c r="AG31" s="32">
        <v>43891</v>
      </c>
      <c r="AH31" s="31">
        <v>75</v>
      </c>
      <c r="AI31" s="31">
        <v>8597.75</v>
      </c>
      <c r="AJ31" s="31">
        <f t="shared" si="0"/>
        <v>-0.44444444444444442</v>
      </c>
      <c r="AK31" s="33">
        <f t="shared" si="0"/>
        <v>-0.23246367755038275</v>
      </c>
    </row>
    <row r="32" spans="1:37" x14ac:dyDescent="0.25">
      <c r="X32" s="57" t="s">
        <v>188</v>
      </c>
      <c r="Y32" s="57"/>
      <c r="Z32" s="57"/>
      <c r="AA32" s="57"/>
      <c r="AB32" s="57"/>
      <c r="AC32" s="57"/>
      <c r="AD32" s="57"/>
      <c r="AE32" s="57"/>
      <c r="AG32" s="32">
        <v>43922</v>
      </c>
      <c r="AH32" s="31">
        <v>79.900002000000001</v>
      </c>
      <c r="AI32" s="31">
        <v>9859.9003909999992</v>
      </c>
      <c r="AJ32" s="31">
        <f t="shared" si="0"/>
        <v>6.5333360000000007E-2</v>
      </c>
      <c r="AK32" s="33">
        <f t="shared" si="0"/>
        <v>0.14680008036986411</v>
      </c>
    </row>
    <row r="33" spans="24:37" x14ac:dyDescent="0.25">
      <c r="X33" s="97"/>
      <c r="Y33" s="97"/>
      <c r="Z33" s="97"/>
      <c r="AA33" s="97"/>
      <c r="AB33" s="97"/>
      <c r="AC33" s="97"/>
      <c r="AD33" s="97"/>
      <c r="AE33" s="97"/>
      <c r="AG33" s="32">
        <v>43952</v>
      </c>
      <c r="AH33" s="31">
        <v>75.599997999999999</v>
      </c>
      <c r="AI33" s="31">
        <v>9580.2998050000006</v>
      </c>
      <c r="AJ33" s="31">
        <f t="shared" si="0"/>
        <v>-5.3817320304948194E-2</v>
      </c>
      <c r="AK33" s="33">
        <f t="shared" si="0"/>
        <v>-2.8357343878972121E-2</v>
      </c>
    </row>
    <row r="34" spans="24:37" x14ac:dyDescent="0.25">
      <c r="X34" s="97"/>
      <c r="Y34" s="97"/>
      <c r="Z34" s="97"/>
      <c r="AA34" s="97"/>
      <c r="AB34" s="97"/>
      <c r="AC34" s="97"/>
      <c r="AD34" s="97"/>
      <c r="AE34" s="97"/>
      <c r="AG34" s="32">
        <v>43983</v>
      </c>
      <c r="AH34" s="31">
        <v>79.900002000000001</v>
      </c>
      <c r="AI34" s="31">
        <v>10302.099609000001</v>
      </c>
      <c r="AJ34" s="31">
        <f t="shared" si="0"/>
        <v>5.6878361293078356E-2</v>
      </c>
      <c r="AK34" s="33">
        <f t="shared" si="0"/>
        <v>7.534208935959287E-2</v>
      </c>
    </row>
    <row r="35" spans="24:37" x14ac:dyDescent="0.25">
      <c r="X35" s="97"/>
      <c r="Y35" s="97"/>
      <c r="Z35" s="97"/>
      <c r="AA35" s="97"/>
      <c r="AB35" s="97"/>
      <c r="AC35" s="97"/>
      <c r="AD35" s="97"/>
      <c r="AE35" s="97"/>
      <c r="AG35" s="32">
        <v>44013</v>
      </c>
      <c r="AH35" s="31">
        <v>76.349997999999999</v>
      </c>
      <c r="AI35" s="31">
        <v>11073.450194999999</v>
      </c>
      <c r="AJ35" s="31">
        <f t="shared" si="0"/>
        <v>-4.4430587123139263E-2</v>
      </c>
      <c r="AK35" s="33">
        <f t="shared" si="0"/>
        <v>7.4873143851777582E-2</v>
      </c>
    </row>
    <row r="36" spans="24:37" x14ac:dyDescent="0.25">
      <c r="X36" s="97"/>
      <c r="Y36" s="97"/>
      <c r="Z36" s="97"/>
      <c r="AA36" s="97"/>
      <c r="AB36" s="97"/>
      <c r="AC36" s="97"/>
      <c r="AD36" s="97"/>
      <c r="AE36" s="97"/>
      <c r="AG36" s="32">
        <v>44044</v>
      </c>
      <c r="AH36" s="31">
        <v>103.699997</v>
      </c>
      <c r="AI36" s="31">
        <v>11387.5</v>
      </c>
      <c r="AJ36" s="31">
        <f t="shared" si="0"/>
        <v>0.35821872582105369</v>
      </c>
      <c r="AK36" s="33">
        <f t="shared" si="0"/>
        <v>2.8360610240682135E-2</v>
      </c>
    </row>
    <row r="37" spans="24:37" x14ac:dyDescent="0.25">
      <c r="X37" s="97"/>
      <c r="Y37" s="97"/>
      <c r="Z37" s="97"/>
      <c r="AA37" s="97"/>
      <c r="AB37" s="97"/>
      <c r="AC37" s="97"/>
      <c r="AD37" s="97"/>
      <c r="AE37" s="97"/>
      <c r="AG37" s="32">
        <v>44075</v>
      </c>
      <c r="AH37" s="31">
        <v>95</v>
      </c>
      <c r="AI37" s="31">
        <v>11247.549805000001</v>
      </c>
      <c r="AJ37" s="31">
        <f t="shared" si="0"/>
        <v>-8.3895826920804994E-2</v>
      </c>
      <c r="AK37" s="33">
        <f t="shared" si="0"/>
        <v>-1.228980856201971E-2</v>
      </c>
    </row>
    <row r="38" spans="24:37" x14ac:dyDescent="0.25">
      <c r="X38" s="97"/>
      <c r="Y38" s="97"/>
      <c r="Z38" s="97"/>
      <c r="AA38" s="97"/>
      <c r="AB38" s="97"/>
      <c r="AC38" s="97"/>
      <c r="AD38" s="97"/>
      <c r="AE38" s="97"/>
      <c r="AG38" s="32">
        <v>44105</v>
      </c>
      <c r="AH38" s="31">
        <v>95.400002000000001</v>
      </c>
      <c r="AI38" s="31">
        <v>11642.400390999999</v>
      </c>
      <c r="AJ38" s="31">
        <f t="shared" si="0"/>
        <v>4.2105473684210595E-3</v>
      </c>
      <c r="AK38" s="33">
        <f t="shared" si="0"/>
        <v>3.510547566764019E-2</v>
      </c>
    </row>
    <row r="39" spans="24:37" x14ac:dyDescent="0.25">
      <c r="X39" s="97"/>
      <c r="Y39" s="97"/>
      <c r="Z39" s="97"/>
      <c r="AA39" s="97"/>
      <c r="AB39" s="97"/>
      <c r="AC39" s="97"/>
      <c r="AD39" s="97"/>
      <c r="AE39" s="97"/>
      <c r="AG39" s="32">
        <v>44136</v>
      </c>
      <c r="AH39" s="31">
        <v>118.199997</v>
      </c>
      <c r="AI39" s="31">
        <v>12968.950194999999</v>
      </c>
      <c r="AJ39" s="31">
        <f t="shared" si="0"/>
        <v>0.23899365327057326</v>
      </c>
      <c r="AK39" s="33">
        <f t="shared" si="0"/>
        <v>0.1139412629225045</v>
      </c>
    </row>
    <row r="40" spans="24:37" x14ac:dyDescent="0.25">
      <c r="X40" s="97"/>
      <c r="Y40" s="97"/>
      <c r="Z40" s="97"/>
      <c r="AA40" s="97"/>
      <c r="AB40" s="97"/>
      <c r="AC40" s="97"/>
      <c r="AD40" s="97"/>
      <c r="AE40" s="97"/>
      <c r="AG40" s="32">
        <v>44166</v>
      </c>
      <c r="AH40" s="31">
        <v>120.099998</v>
      </c>
      <c r="AI40" s="31">
        <v>13981.75</v>
      </c>
      <c r="AJ40" s="31">
        <f t="shared" si="0"/>
        <v>1.6074458952820475E-2</v>
      </c>
      <c r="AK40" s="33">
        <f t="shared" si="0"/>
        <v>7.8094201132060143E-2</v>
      </c>
    </row>
    <row r="41" spans="24:37" x14ac:dyDescent="0.25">
      <c r="X41" s="97"/>
      <c r="Y41" s="97"/>
      <c r="Z41" s="97"/>
      <c r="AA41" s="97"/>
      <c r="AB41" s="97"/>
      <c r="AC41" s="97"/>
      <c r="AD41" s="97"/>
      <c r="AE41" s="97"/>
      <c r="AG41" s="32">
        <v>44197</v>
      </c>
      <c r="AH41" s="31">
        <v>121.599998</v>
      </c>
      <c r="AI41" s="31">
        <v>13634.599609000001</v>
      </c>
      <c r="AJ41" s="31">
        <f t="shared" si="0"/>
        <v>1.2489592214647663E-2</v>
      </c>
      <c r="AK41" s="33">
        <f t="shared" si="0"/>
        <v>-2.4828822643803473E-2</v>
      </c>
    </row>
    <row r="42" spans="24:37" x14ac:dyDescent="0.25">
      <c r="X42" s="97"/>
      <c r="Y42" s="97"/>
      <c r="Z42" s="97"/>
      <c r="AA42" s="97"/>
      <c r="AB42" s="97"/>
      <c r="AC42" s="97"/>
      <c r="AD42" s="97"/>
      <c r="AE42" s="97"/>
      <c r="AG42" s="32">
        <v>44228</v>
      </c>
      <c r="AH42" s="31">
        <v>122.849998</v>
      </c>
      <c r="AI42" s="31">
        <v>14529.150390999999</v>
      </c>
      <c r="AJ42" s="31">
        <f t="shared" si="0"/>
        <v>1.0279605432230353E-2</v>
      </c>
      <c r="AK42" s="33">
        <f t="shared" si="0"/>
        <v>6.5608877976110022E-2</v>
      </c>
    </row>
    <row r="43" spans="24:37" x14ac:dyDescent="0.25">
      <c r="X43" s="97"/>
      <c r="Y43" s="97"/>
      <c r="Z43" s="97"/>
      <c r="AA43" s="97"/>
      <c r="AB43" s="97"/>
      <c r="AC43" s="97"/>
      <c r="AD43" s="97"/>
      <c r="AE43" s="97"/>
      <c r="AG43" s="32">
        <v>44256</v>
      </c>
      <c r="AH43" s="31">
        <v>110.849998</v>
      </c>
      <c r="AI43" s="31">
        <v>14690.700194999999</v>
      </c>
      <c r="AJ43" s="31">
        <f t="shared" si="0"/>
        <v>-9.7680099270331291E-2</v>
      </c>
      <c r="AK43" s="33">
        <f t="shared" si="0"/>
        <v>1.1119012444118642E-2</v>
      </c>
    </row>
    <row r="44" spans="24:37" x14ac:dyDescent="0.25">
      <c r="X44" s="97"/>
      <c r="Y44" s="97"/>
      <c r="Z44" s="97"/>
      <c r="AA44" s="97"/>
      <c r="AB44" s="97"/>
      <c r="AC44" s="97"/>
      <c r="AD44" s="97"/>
      <c r="AE44" s="97"/>
      <c r="AG44" s="32">
        <v>44287</v>
      </c>
      <c r="AH44" s="31">
        <v>111.5</v>
      </c>
      <c r="AI44" s="31">
        <v>14631.099609000001</v>
      </c>
      <c r="AJ44" s="31">
        <f t="shared" si="0"/>
        <v>5.8637980309210348E-3</v>
      </c>
      <c r="AK44" s="33">
        <f t="shared" si="0"/>
        <v>-4.0570282701898582E-3</v>
      </c>
    </row>
    <row r="45" spans="24:37" x14ac:dyDescent="0.25">
      <c r="X45" s="97"/>
      <c r="Y45" s="97"/>
      <c r="Z45" s="97"/>
      <c r="AA45" s="97"/>
      <c r="AB45" s="97"/>
      <c r="AC45" s="97"/>
      <c r="AD45" s="97"/>
      <c r="AE45" s="97"/>
      <c r="AG45" s="32">
        <v>44317</v>
      </c>
      <c r="AH45" s="31">
        <v>139.300003</v>
      </c>
      <c r="AI45" s="31">
        <v>15582.799805000001</v>
      </c>
      <c r="AJ45" s="31">
        <f t="shared" si="0"/>
        <v>0.24932738116591932</v>
      </c>
      <c r="AK45" s="33">
        <f t="shared" si="0"/>
        <v>6.5046388954565132E-2</v>
      </c>
    </row>
    <row r="46" spans="24:37" x14ac:dyDescent="0.25">
      <c r="X46" s="97"/>
      <c r="Y46" s="97"/>
      <c r="Z46" s="97"/>
      <c r="AA46" s="97"/>
      <c r="AB46" s="97"/>
      <c r="AC46" s="97"/>
      <c r="AD46" s="97"/>
      <c r="AE46" s="97"/>
      <c r="AG46" s="32">
        <v>44348</v>
      </c>
      <c r="AH46" s="31">
        <v>141.449997</v>
      </c>
      <c r="AI46" s="31">
        <v>15721.5</v>
      </c>
      <c r="AJ46" s="31">
        <f t="shared" si="0"/>
        <v>1.5434271024387504E-2</v>
      </c>
      <c r="AK46" s="33">
        <f t="shared" si="0"/>
        <v>8.9008520121971382E-3</v>
      </c>
    </row>
    <row r="47" spans="24:37" x14ac:dyDescent="0.25">
      <c r="AG47" s="32">
        <v>44378</v>
      </c>
      <c r="AH47" s="31">
        <v>145.10000600000001</v>
      </c>
      <c r="AI47" s="31">
        <v>15763.049805000001</v>
      </c>
      <c r="AJ47" s="31">
        <f t="shared" si="0"/>
        <v>2.5804235259192062E-2</v>
      </c>
      <c r="AK47" s="33">
        <f t="shared" si="0"/>
        <v>2.6428651846198237E-3</v>
      </c>
    </row>
    <row r="48" spans="24:37" x14ac:dyDescent="0.25">
      <c r="AG48" s="32">
        <v>44409</v>
      </c>
      <c r="AH48" s="31">
        <v>140.39999399999999</v>
      </c>
      <c r="AI48" s="31">
        <v>17132.199218999998</v>
      </c>
      <c r="AJ48" s="31">
        <f t="shared" si="0"/>
        <v>-3.2391535531707802E-2</v>
      </c>
      <c r="AK48" s="33">
        <f t="shared" si="0"/>
        <v>8.6858154414110073E-2</v>
      </c>
    </row>
    <row r="49" spans="33:37" x14ac:dyDescent="0.25">
      <c r="AG49" s="32">
        <v>44440</v>
      </c>
      <c r="AH49" s="31">
        <v>181.39999399999999</v>
      </c>
      <c r="AI49" s="31">
        <v>17618.150390999999</v>
      </c>
      <c r="AJ49" s="31">
        <f t="shared" si="0"/>
        <v>0.29202280450239909</v>
      </c>
      <c r="AK49" s="33">
        <f t="shared" si="0"/>
        <v>2.8364786434485891E-2</v>
      </c>
    </row>
    <row r="50" spans="33:37" x14ac:dyDescent="0.25">
      <c r="AG50" s="32">
        <v>44470</v>
      </c>
      <c r="AH50" s="31">
        <v>190.68573000000001</v>
      </c>
      <c r="AI50" s="31">
        <v>17671.650390999999</v>
      </c>
      <c r="AJ50" s="31">
        <f t="shared" si="0"/>
        <v>5.1189285044849639E-2</v>
      </c>
      <c r="AK50" s="33">
        <f t="shared" si="0"/>
        <v>3.0366411236522179E-3</v>
      </c>
    </row>
    <row r="51" spans="33:37" x14ac:dyDescent="0.25">
      <c r="AG51" s="32">
        <v>44501</v>
      </c>
      <c r="AH51" s="31">
        <v>180.300003</v>
      </c>
      <c r="AI51" s="31">
        <v>16983.199218999998</v>
      </c>
      <c r="AJ51" s="31">
        <f t="shared" si="0"/>
        <v>-5.4465150590975016E-2</v>
      </c>
      <c r="AK51" s="33">
        <f t="shared" si="0"/>
        <v>-3.8957944321409983E-2</v>
      </c>
    </row>
    <row r="52" spans="33:37" x14ac:dyDescent="0.25">
      <c r="AG52" s="32">
        <v>44531</v>
      </c>
      <c r="AH52" s="31">
        <v>180.75</v>
      </c>
      <c r="AI52" s="31">
        <v>17354.050781000002</v>
      </c>
      <c r="AJ52" s="31">
        <f t="shared" si="0"/>
        <v>2.495823585759986E-3</v>
      </c>
      <c r="AK52" s="33">
        <f t="shared" si="0"/>
        <v>2.183637824757495E-2</v>
      </c>
    </row>
    <row r="53" spans="33:37" x14ac:dyDescent="0.25">
      <c r="AG53" s="32">
        <v>44562</v>
      </c>
      <c r="AH53" s="31">
        <v>215.60000600000001</v>
      </c>
      <c r="AI53" s="31">
        <v>17339.849609000001</v>
      </c>
      <c r="AJ53" s="31">
        <f t="shared" si="0"/>
        <v>0.19280777869986174</v>
      </c>
      <c r="AK53" s="33">
        <f t="shared" si="0"/>
        <v>-8.1832029761887267E-4</v>
      </c>
    </row>
    <row r="54" spans="33:37" x14ac:dyDescent="0.25">
      <c r="AG54" s="32">
        <v>44593</v>
      </c>
      <c r="AH54" s="31">
        <v>199.449997</v>
      </c>
      <c r="AI54" s="31">
        <v>16793.900390999999</v>
      </c>
      <c r="AJ54" s="31">
        <f t="shared" si="0"/>
        <v>-7.4907275280873653E-2</v>
      </c>
      <c r="AK54" s="33">
        <f t="shared" si="0"/>
        <v>-3.1485233742548406E-2</v>
      </c>
    </row>
    <row r="55" spans="33:37" x14ac:dyDescent="0.25">
      <c r="AG55" s="32">
        <v>44621</v>
      </c>
      <c r="AH55" s="31">
        <v>238.5</v>
      </c>
      <c r="AI55" s="31">
        <v>17464.75</v>
      </c>
      <c r="AJ55" s="31">
        <f t="shared" si="0"/>
        <v>0.19578843613620112</v>
      </c>
      <c r="AK55" s="33">
        <f t="shared" si="0"/>
        <v>3.9946027627954434E-2</v>
      </c>
    </row>
    <row r="56" spans="33:37" x14ac:dyDescent="0.25">
      <c r="AG56" s="32">
        <v>44652</v>
      </c>
      <c r="AH56" s="31">
        <v>256.5</v>
      </c>
      <c r="AI56" s="31">
        <v>17102.550781000002</v>
      </c>
      <c r="AJ56" s="31">
        <f t="shared" si="0"/>
        <v>7.5471698113207544E-2</v>
      </c>
      <c r="AK56" s="33">
        <f t="shared" si="0"/>
        <v>-2.0738872242660116E-2</v>
      </c>
    </row>
    <row r="57" spans="33:37" x14ac:dyDescent="0.25">
      <c r="AG57" s="32">
        <v>44682</v>
      </c>
      <c r="AH57" s="31">
        <v>235</v>
      </c>
      <c r="AI57" s="31">
        <v>16584.550781000002</v>
      </c>
      <c r="AJ57" s="31">
        <f t="shared" si="0"/>
        <v>-8.3820662768031184E-2</v>
      </c>
      <c r="AK57" s="33">
        <f t="shared" si="0"/>
        <v>-3.0287879663860998E-2</v>
      </c>
    </row>
    <row r="58" spans="33:37" x14ac:dyDescent="0.25">
      <c r="AG58" s="32">
        <v>44713</v>
      </c>
      <c r="AH58" s="31">
        <v>225.14999399999999</v>
      </c>
      <c r="AI58" s="31">
        <v>15780.25</v>
      </c>
      <c r="AJ58" s="31">
        <f t="shared" si="0"/>
        <v>-4.1914919148936206E-2</v>
      </c>
      <c r="AK58" s="33">
        <f t="shared" si="0"/>
        <v>-4.8496989253483093E-2</v>
      </c>
    </row>
    <row r="59" spans="33:37" x14ac:dyDescent="0.25">
      <c r="AG59" s="32">
        <v>44743</v>
      </c>
      <c r="AH59" s="31">
        <v>262.85000600000001</v>
      </c>
      <c r="AI59" s="31">
        <v>17158.25</v>
      </c>
      <c r="AJ59" s="31">
        <f t="shared" si="0"/>
        <v>0.16744398403137428</v>
      </c>
      <c r="AK59" s="33">
        <f t="shared" si="0"/>
        <v>8.7324345305049039E-2</v>
      </c>
    </row>
    <row r="60" spans="33:37" x14ac:dyDescent="0.25">
      <c r="AG60" s="32">
        <v>44774</v>
      </c>
      <c r="AH60" s="31">
        <v>285.45001200000002</v>
      </c>
      <c r="AI60" s="31">
        <v>17759.300781000002</v>
      </c>
      <c r="AJ60" s="31">
        <f t="shared" si="0"/>
        <v>8.5980618162892514E-2</v>
      </c>
      <c r="AK60" s="33">
        <f t="shared" si="0"/>
        <v>3.5029841679658572E-2</v>
      </c>
    </row>
    <row r="61" spans="33:37" x14ac:dyDescent="0.25">
      <c r="AG61" s="32">
        <v>44805</v>
      </c>
      <c r="AH61" s="31">
        <v>331.70001200000002</v>
      </c>
      <c r="AI61" s="31">
        <v>17094.349609000001</v>
      </c>
      <c r="AJ61" s="31">
        <f t="shared" si="0"/>
        <v>0.16202486619618708</v>
      </c>
      <c r="AK61" s="33">
        <f t="shared" si="0"/>
        <v>-3.7442418493829829E-2</v>
      </c>
    </row>
    <row r="62" spans="33:37" x14ac:dyDescent="0.25">
      <c r="AG62" s="32">
        <v>44835</v>
      </c>
      <c r="AH62" s="31">
        <v>333.79998799999998</v>
      </c>
      <c r="AI62" s="31">
        <v>18012.199218999998</v>
      </c>
      <c r="AJ62" s="31">
        <f t="shared" si="0"/>
        <v>6.3309494242646258E-3</v>
      </c>
      <c r="AK62" s="33">
        <f t="shared" si="0"/>
        <v>5.3693157738903326E-2</v>
      </c>
    </row>
    <row r="63" spans="33:37" x14ac:dyDescent="0.25">
      <c r="AG63" s="32">
        <v>44866</v>
      </c>
      <c r="AH63" s="31">
        <v>321.64999399999999</v>
      </c>
      <c r="AI63" s="31">
        <v>18758.349609000001</v>
      </c>
      <c r="AJ63" s="31">
        <f t="shared" si="0"/>
        <v>-3.6399024675818722E-2</v>
      </c>
      <c r="AK63" s="33">
        <f t="shared" si="0"/>
        <v>4.1424724484111455E-2</v>
      </c>
    </row>
    <row r="64" spans="33:37" x14ac:dyDescent="0.25">
      <c r="AG64" s="32">
        <v>44896</v>
      </c>
      <c r="AH64" s="31">
        <v>318.64999399999999</v>
      </c>
      <c r="AI64" s="31">
        <v>18105.300781000002</v>
      </c>
      <c r="AJ64" s="31">
        <f t="shared" si="0"/>
        <v>-9.3269083039373545E-3</v>
      </c>
      <c r="AK64" s="33">
        <f t="shared" si="0"/>
        <v>-3.4813767821379932E-2</v>
      </c>
    </row>
    <row r="65" spans="33:37" x14ac:dyDescent="0.25">
      <c r="AG65" s="34">
        <v>44925</v>
      </c>
      <c r="AH65" s="35">
        <v>318.64999399999999</v>
      </c>
      <c r="AI65" s="35">
        <v>18105.300781000002</v>
      </c>
      <c r="AJ65" s="35">
        <f t="shared" si="0"/>
        <v>0</v>
      </c>
      <c r="AK65" s="36">
        <f t="shared" si="0"/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0BDC-B8FA-4510-BB08-5D0DA8D7925B}">
  <dimension ref="A1:AL65"/>
  <sheetViews>
    <sheetView showGridLines="0" topLeftCell="M16" zoomScale="77" zoomScaleNormal="40" workbookViewId="0">
      <selection activeCell="AE29" sqref="AE29"/>
    </sheetView>
  </sheetViews>
  <sheetFormatPr defaultColWidth="9.140625" defaultRowHeight="15" x14ac:dyDescent="0.25"/>
  <cols>
    <col min="1" max="1" width="25.5703125" style="38" customWidth="1"/>
    <col min="2" max="5" width="9.140625" style="38"/>
    <col min="6" max="6" width="12.42578125" style="38" customWidth="1"/>
    <col min="7" max="7" width="11.85546875" style="38" customWidth="1"/>
    <col min="8" max="11" width="9.28515625" style="38" bestFit="1" customWidth="1"/>
    <col min="12" max="12" width="9.140625" style="38"/>
    <col min="13" max="13" width="11" style="38" customWidth="1"/>
    <col min="14" max="21" width="9.28515625" style="38" bestFit="1" customWidth="1"/>
    <col min="22" max="22" width="9.140625" style="38"/>
    <col min="23" max="31" width="9.28515625" style="38" bestFit="1" customWidth="1"/>
    <col min="32" max="36" width="9.140625" style="38"/>
    <col min="37" max="37" width="13.140625" style="38" customWidth="1"/>
    <col min="38" max="39" width="9.28515625" style="38" bestFit="1" customWidth="1"/>
    <col min="40" max="40" width="12.85546875" style="38" bestFit="1" customWidth="1"/>
    <col min="41" max="41" width="9.28515625" style="38" bestFit="1" customWidth="1"/>
    <col min="42" max="42" width="9.140625" style="38"/>
    <col min="43" max="43" width="9.28515625" style="38" bestFit="1" customWidth="1"/>
    <col min="44" max="16384" width="9.140625" style="38"/>
  </cols>
  <sheetData>
    <row r="1" spans="1:38" x14ac:dyDescent="0.25">
      <c r="A1" s="37" t="s">
        <v>66</v>
      </c>
      <c r="B1" s="37"/>
      <c r="C1" s="37"/>
    </row>
    <row r="2" spans="1:38" x14ac:dyDescent="0.25">
      <c r="AH2" s="38" t="s">
        <v>9</v>
      </c>
      <c r="AJ2" s="37"/>
      <c r="AK2" s="37"/>
    </row>
    <row r="3" spans="1:38" ht="15.75" x14ac:dyDescent="0.25">
      <c r="A3" s="39" t="s">
        <v>0</v>
      </c>
      <c r="B3" s="40">
        <v>41364</v>
      </c>
      <c r="C3" s="40">
        <v>41729</v>
      </c>
      <c r="D3" s="40">
        <v>42094</v>
      </c>
      <c r="E3" s="40">
        <v>42460</v>
      </c>
      <c r="F3" s="40">
        <v>42825</v>
      </c>
      <c r="G3" s="40">
        <v>43190</v>
      </c>
      <c r="H3" s="40">
        <v>43555</v>
      </c>
      <c r="I3" s="40">
        <v>43921</v>
      </c>
      <c r="J3" s="40">
        <v>44286</v>
      </c>
      <c r="K3" s="40">
        <v>44651</v>
      </c>
      <c r="M3" s="79"/>
      <c r="N3" s="79"/>
      <c r="O3" s="79"/>
      <c r="P3" s="79"/>
      <c r="Q3" s="89" t="s">
        <v>130</v>
      </c>
      <c r="R3" s="89"/>
      <c r="S3" s="82"/>
      <c r="T3" s="79"/>
      <c r="U3" s="79"/>
      <c r="W3" s="79"/>
      <c r="X3" s="79"/>
      <c r="Y3" s="79"/>
      <c r="Z3" s="79"/>
      <c r="AA3" s="80" t="s">
        <v>133</v>
      </c>
      <c r="AB3" s="79"/>
      <c r="AC3" s="79"/>
      <c r="AD3" s="79"/>
      <c r="AE3" s="79"/>
      <c r="AG3" s="43" t="s">
        <v>67</v>
      </c>
      <c r="AH3" s="44" t="s">
        <v>68</v>
      </c>
      <c r="AI3" s="44" t="s">
        <v>17</v>
      </c>
      <c r="AJ3" s="44" t="s">
        <v>69</v>
      </c>
      <c r="AK3" s="45" t="s">
        <v>70</v>
      </c>
      <c r="AL3" s="38" t="s">
        <v>19</v>
      </c>
    </row>
    <row r="4" spans="1:38" ht="15.75" x14ac:dyDescent="0.25">
      <c r="A4" s="41" t="s">
        <v>1</v>
      </c>
      <c r="B4" s="71">
        <v>38.9</v>
      </c>
      <c r="C4" s="71">
        <v>42.89</v>
      </c>
      <c r="D4" s="71">
        <v>47.17</v>
      </c>
      <c r="E4" s="71">
        <v>50.2</v>
      </c>
      <c r="F4" s="71">
        <v>49.57</v>
      </c>
      <c r="G4" s="71">
        <v>47.43</v>
      </c>
      <c r="H4" s="71">
        <v>59.68</v>
      </c>
      <c r="I4" s="71">
        <v>63.64</v>
      </c>
      <c r="J4" s="71">
        <v>24.24</v>
      </c>
      <c r="K4" s="71">
        <v>49.84</v>
      </c>
      <c r="M4" s="88">
        <v>2014</v>
      </c>
      <c r="N4" s="88">
        <v>2015</v>
      </c>
      <c r="O4" s="78">
        <v>2016</v>
      </c>
      <c r="P4" s="78">
        <v>2017</v>
      </c>
      <c r="Q4" s="78">
        <v>2018</v>
      </c>
      <c r="R4" s="78">
        <v>2019</v>
      </c>
      <c r="S4" s="78">
        <v>2020</v>
      </c>
      <c r="T4" s="78">
        <v>2021</v>
      </c>
      <c r="U4" s="78">
        <v>2022</v>
      </c>
      <c r="W4" s="88">
        <v>2014</v>
      </c>
      <c r="X4" s="78">
        <v>2015</v>
      </c>
      <c r="Y4" s="78">
        <v>2016</v>
      </c>
      <c r="Z4" s="78">
        <v>2017</v>
      </c>
      <c r="AA4" s="78">
        <v>2018</v>
      </c>
      <c r="AB4" s="78">
        <v>2019</v>
      </c>
      <c r="AC4" s="78">
        <v>2020</v>
      </c>
      <c r="AD4" s="78">
        <v>2021</v>
      </c>
      <c r="AE4" s="78" t="s">
        <v>128</v>
      </c>
      <c r="AG4" s="46" t="s">
        <v>14</v>
      </c>
      <c r="AH4" s="47" t="s">
        <v>15</v>
      </c>
      <c r="AI4" s="47" t="s">
        <v>15</v>
      </c>
      <c r="AJ4" s="47" t="s">
        <v>18</v>
      </c>
      <c r="AK4" s="48" t="s">
        <v>18</v>
      </c>
      <c r="AL4" s="38">
        <f>SLOPE(AJ6:AJ65,AK6:AK65)</f>
        <v>0.5788854443536765</v>
      </c>
    </row>
    <row r="5" spans="1:38" x14ac:dyDescent="0.25">
      <c r="A5" s="41" t="s">
        <v>2</v>
      </c>
      <c r="B5" s="71">
        <v>8.58</v>
      </c>
      <c r="C5" s="71">
        <v>8.98</v>
      </c>
      <c r="D5" s="71">
        <v>9.23</v>
      </c>
      <c r="E5" s="71">
        <v>8.48</v>
      </c>
      <c r="F5" s="71">
        <v>6.82</v>
      </c>
      <c r="G5" s="71">
        <v>6.48</v>
      </c>
      <c r="H5" s="71">
        <v>8.7200000000000006</v>
      </c>
      <c r="I5" s="71">
        <v>10.61</v>
      </c>
      <c r="J5" s="71">
        <v>-5.23</v>
      </c>
      <c r="K5" s="71">
        <v>5.65</v>
      </c>
      <c r="M5" s="77">
        <v>9.3712</v>
      </c>
      <c r="N5" s="77">
        <v>10.5159</v>
      </c>
      <c r="O5" s="77">
        <v>12.052</v>
      </c>
      <c r="P5" s="77">
        <v>10.1708</v>
      </c>
      <c r="Q5" s="77">
        <v>10.039099999999999</v>
      </c>
      <c r="R5" s="77">
        <v>9.1910000000000007</v>
      </c>
      <c r="S5" s="77">
        <v>11.7102</v>
      </c>
      <c r="T5" s="77">
        <v>8.5874000000000006</v>
      </c>
      <c r="U5" s="77">
        <v>9.7737999999999996</v>
      </c>
      <c r="W5" s="77">
        <v>0</v>
      </c>
      <c r="X5" s="77">
        <v>0</v>
      </c>
      <c r="Y5" s="77">
        <v>0</v>
      </c>
      <c r="Z5" s="77">
        <v>0</v>
      </c>
      <c r="AA5" s="77">
        <v>7.8129</v>
      </c>
      <c r="AB5" s="77">
        <v>6.4804000000000004</v>
      </c>
      <c r="AC5" s="77">
        <v>6.0903</v>
      </c>
      <c r="AD5" s="77">
        <v>7.2588999999999997</v>
      </c>
      <c r="AE5" s="77">
        <v>6.9227999999999996</v>
      </c>
      <c r="AG5" s="49">
        <v>43101</v>
      </c>
      <c r="AH5" s="42">
        <v>1170</v>
      </c>
      <c r="AI5" s="42">
        <v>11027.700194999999</v>
      </c>
      <c r="AJ5" s="42"/>
      <c r="AK5" s="50"/>
    </row>
    <row r="6" spans="1:38" x14ac:dyDescent="0.25">
      <c r="A6" s="41" t="s">
        <v>5</v>
      </c>
      <c r="B6" s="71">
        <v>66</v>
      </c>
      <c r="C6" s="71">
        <v>69.07692307692308</v>
      </c>
      <c r="D6" s="71">
        <v>71</v>
      </c>
      <c r="E6" s="71">
        <v>65.230769230769226</v>
      </c>
      <c r="F6" s="71">
        <v>52.46153846153846</v>
      </c>
      <c r="G6" s="71">
        <v>49.846153846153847</v>
      </c>
      <c r="H6" s="71">
        <v>67.07692307692308</v>
      </c>
      <c r="I6" s="71">
        <v>81.615384615384613</v>
      </c>
      <c r="J6" s="71">
        <v>-40.230769230769234</v>
      </c>
      <c r="K6" s="71">
        <v>43.46153846153846</v>
      </c>
      <c r="AG6" s="49">
        <v>43132</v>
      </c>
      <c r="AH6" s="42">
        <v>1180</v>
      </c>
      <c r="AI6" s="42">
        <v>10492.849609000001</v>
      </c>
      <c r="AJ6" s="42">
        <f>(AH6-AH5)/AH5</f>
        <v>8.5470085470085479E-3</v>
      </c>
      <c r="AK6" s="50">
        <f>(AI6-AI5)/AI5</f>
        <v>-4.8500646240138258E-2</v>
      </c>
    </row>
    <row r="7" spans="1:38" x14ac:dyDescent="0.25">
      <c r="A7" s="41" t="s">
        <v>3</v>
      </c>
      <c r="B7" s="71">
        <v>8.9515151515151512</v>
      </c>
      <c r="C7" s="71">
        <v>8.6027282850779514</v>
      </c>
      <c r="D7" s="71">
        <v>17.87323943661972</v>
      </c>
      <c r="E7" s="71">
        <v>15.268867924528303</v>
      </c>
      <c r="F7" s="71">
        <v>23.86510263929619</v>
      </c>
      <c r="G7" s="71">
        <v>23.070987654320987</v>
      </c>
      <c r="H7" s="71">
        <v>23.344094036697246</v>
      </c>
      <c r="I7" s="71">
        <v>15.843826578699339</v>
      </c>
      <c r="J7" s="71">
        <v>-31.80152963671128</v>
      </c>
      <c r="K7" s="71">
        <v>46.936902654867261</v>
      </c>
      <c r="AG7" s="49">
        <v>43160</v>
      </c>
      <c r="AH7" s="42">
        <v>1150</v>
      </c>
      <c r="AI7" s="42">
        <v>10113.700194999999</v>
      </c>
      <c r="AJ7" s="42">
        <f t="shared" ref="AJ7:AK65" si="0">(AH7-AH6)/AH6</f>
        <v>-2.5423728813559324E-2</v>
      </c>
      <c r="AK7" s="50">
        <f t="shared" si="0"/>
        <v>-3.6134074929921288E-2</v>
      </c>
    </row>
    <row r="8" spans="1:38" x14ac:dyDescent="0.25">
      <c r="A8" s="41" t="s">
        <v>4</v>
      </c>
      <c r="B8" s="71">
        <v>21.956298200514137</v>
      </c>
      <c r="C8" s="71">
        <v>20.934949871764978</v>
      </c>
      <c r="D8" s="71">
        <v>18.571125715497136</v>
      </c>
      <c r="E8" s="71">
        <v>26.611553784860558</v>
      </c>
      <c r="F8" s="71">
        <v>30.999596530159369</v>
      </c>
      <c r="G8" s="71">
        <v>31.397849462365595</v>
      </c>
      <c r="H8" s="71">
        <v>26.604390080428953</v>
      </c>
      <c r="I8" s="71">
        <v>24.834223758642366</v>
      </c>
      <c r="J8" s="71">
        <v>11.745049504950495</v>
      </c>
      <c r="K8" s="71">
        <v>10.179574638844299</v>
      </c>
      <c r="AG8" s="49">
        <v>43191</v>
      </c>
      <c r="AH8" s="42">
        <v>1311.9499510000001</v>
      </c>
      <c r="AI8" s="42">
        <v>10739.349609000001</v>
      </c>
      <c r="AJ8" s="42">
        <f t="shared" si="0"/>
        <v>0.14082604434782614</v>
      </c>
      <c r="AK8" s="50">
        <f t="shared" si="0"/>
        <v>6.1861574096225364E-2</v>
      </c>
    </row>
    <row r="9" spans="1:38" x14ac:dyDescent="0.25">
      <c r="A9" s="41" t="s">
        <v>8</v>
      </c>
      <c r="B9" s="71">
        <v>0.23083131557707831</v>
      </c>
      <c r="C9" s="71">
        <v>0.20830433774066343</v>
      </c>
      <c r="D9" s="71">
        <v>0.18756350335297706</v>
      </c>
      <c r="E9" s="71">
        <v>0.14712005551700208</v>
      </c>
      <c r="F9" s="71">
        <v>0.11151079136690649</v>
      </c>
      <c r="G9" s="71">
        <v>9.9219108865411118E-2</v>
      </c>
      <c r="H9" s="71">
        <v>0.12161785216178522</v>
      </c>
      <c r="I9" s="71">
        <v>0.13548716638998851</v>
      </c>
      <c r="J9" s="71">
        <v>-7.2407586875259583E-2</v>
      </c>
      <c r="K9" s="71">
        <v>7.2584789311408021E-2</v>
      </c>
      <c r="AG9" s="49">
        <v>43221</v>
      </c>
      <c r="AH9" s="42">
        <v>1355</v>
      </c>
      <c r="AI9" s="42">
        <v>10736.150390999999</v>
      </c>
      <c r="AJ9" s="42">
        <f t="shared" si="0"/>
        <v>3.2813789098575102E-2</v>
      </c>
      <c r="AK9" s="50">
        <f t="shared" si="0"/>
        <v>-2.9789681093168749E-4</v>
      </c>
    </row>
    <row r="10" spans="1:38" x14ac:dyDescent="0.25">
      <c r="A10" s="41" t="s">
        <v>7</v>
      </c>
      <c r="B10" s="71" t="s">
        <v>125</v>
      </c>
      <c r="C10" s="71">
        <v>0.34280019930244143</v>
      </c>
      <c r="D10" s="71">
        <v>0.30892547660311959</v>
      </c>
      <c r="E10" s="71">
        <v>0.2463266261113711</v>
      </c>
      <c r="F10" s="71">
        <v>0.18063973063973066</v>
      </c>
      <c r="G10" s="71">
        <v>0.12124439035521412</v>
      </c>
      <c r="H10" s="71">
        <v>0.17604244609210259</v>
      </c>
      <c r="I10" s="71">
        <v>0.17780487804878048</v>
      </c>
      <c r="J10" s="71">
        <v>-7.0699881376037957E-2</v>
      </c>
      <c r="K10" s="71">
        <v>0.10271532129254207</v>
      </c>
      <c r="AG10" s="49">
        <v>43252</v>
      </c>
      <c r="AH10" s="42">
        <v>1255.25</v>
      </c>
      <c r="AI10" s="42">
        <v>10714.299805000001</v>
      </c>
      <c r="AJ10" s="42">
        <f t="shared" si="0"/>
        <v>-7.3616236162361626E-2</v>
      </c>
      <c r="AK10" s="50">
        <f t="shared" si="0"/>
        <v>-2.0352347167487306E-3</v>
      </c>
    </row>
    <row r="11" spans="1:38" x14ac:dyDescent="0.25">
      <c r="A11" s="41" t="s">
        <v>124</v>
      </c>
      <c r="B11" s="71" t="s">
        <v>125</v>
      </c>
      <c r="C11" s="74">
        <v>-73.765000000000001</v>
      </c>
      <c r="D11" s="74">
        <v>-112.58499999999999</v>
      </c>
      <c r="E11" s="74">
        <v>-42.088000000000001</v>
      </c>
      <c r="F11" s="74">
        <v>-31.951000000000001</v>
      </c>
      <c r="G11" s="74">
        <v>-283.43799999999999</v>
      </c>
      <c r="H11" s="74" t="s">
        <v>125</v>
      </c>
      <c r="I11" s="74">
        <v>-151.77000000000001</v>
      </c>
      <c r="J11" s="74">
        <v>-13.5</v>
      </c>
      <c r="K11" s="74">
        <v>-3.8719999999999999</v>
      </c>
      <c r="AG11" s="49">
        <v>43282</v>
      </c>
      <c r="AH11" s="42">
        <v>1300.0500489999999</v>
      </c>
      <c r="AI11" s="42">
        <v>11356.5</v>
      </c>
      <c r="AJ11" s="42">
        <f t="shared" si="0"/>
        <v>3.5690140609440306E-2</v>
      </c>
      <c r="AK11" s="50">
        <f t="shared" si="0"/>
        <v>5.9938606039407857E-2</v>
      </c>
    </row>
    <row r="12" spans="1:38" x14ac:dyDescent="0.25">
      <c r="A12" s="4" t="s">
        <v>135</v>
      </c>
      <c r="B12" s="71" t="s">
        <v>125</v>
      </c>
      <c r="C12" s="74">
        <v>109.101</v>
      </c>
      <c r="D12" s="74">
        <v>-51.206000000000003</v>
      </c>
      <c r="E12" s="74">
        <v>-2.1160000000000001</v>
      </c>
      <c r="F12" s="74">
        <v>70.521000000000001</v>
      </c>
      <c r="G12" s="74">
        <v>-123.38800000000001</v>
      </c>
      <c r="H12" s="74">
        <v>-12.115</v>
      </c>
      <c r="I12" s="74">
        <v>27.108000000000001</v>
      </c>
      <c r="J12" s="74">
        <v>9.8230000000000004</v>
      </c>
      <c r="K12" s="74">
        <v>-19.645</v>
      </c>
      <c r="AG12" s="49">
        <v>43313</v>
      </c>
      <c r="AH12" s="42">
        <v>1300</v>
      </c>
      <c r="AI12" s="42">
        <v>11680.5</v>
      </c>
      <c r="AJ12" s="42">
        <f t="shared" si="0"/>
        <v>-3.8497748635479266E-5</v>
      </c>
      <c r="AK12" s="50">
        <f t="shared" si="0"/>
        <v>2.8529916787742703E-2</v>
      </c>
    </row>
    <row r="13" spans="1:38" x14ac:dyDescent="0.25">
      <c r="A13" s="4" t="s">
        <v>139</v>
      </c>
      <c r="B13" s="71" t="s">
        <v>125</v>
      </c>
      <c r="C13" s="75">
        <v>-179.74959999999999</v>
      </c>
      <c r="D13" s="75">
        <v>-158.16890000000001</v>
      </c>
      <c r="E13" s="75">
        <v>-182.54830000000001</v>
      </c>
      <c r="F13" s="75">
        <v>-117.84650000000001</v>
      </c>
      <c r="G13" s="75">
        <v>-97.095100000000002</v>
      </c>
      <c r="H13" s="75">
        <v>-221.63589999999999</v>
      </c>
      <c r="I13" s="75">
        <v>-247.07820000000001</v>
      </c>
      <c r="J13" s="75">
        <v>-208.1001</v>
      </c>
      <c r="K13" s="75">
        <v>-27.7728</v>
      </c>
      <c r="AG13" s="49">
        <v>43344</v>
      </c>
      <c r="AH13" s="42">
        <v>1213</v>
      </c>
      <c r="AI13" s="42">
        <v>10930.450194999999</v>
      </c>
      <c r="AJ13" s="42">
        <f t="shared" si="0"/>
        <v>-6.6923076923076918E-2</v>
      </c>
      <c r="AK13" s="50">
        <f t="shared" si="0"/>
        <v>-6.4213844013526866E-2</v>
      </c>
    </row>
    <row r="14" spans="1:38" x14ac:dyDescent="0.25">
      <c r="AG14" s="49">
        <v>43374</v>
      </c>
      <c r="AH14" s="42">
        <v>1262</v>
      </c>
      <c r="AI14" s="42">
        <v>10386.599609000001</v>
      </c>
      <c r="AJ14" s="42">
        <f t="shared" si="0"/>
        <v>4.0395713107996702E-2</v>
      </c>
      <c r="AK14" s="50">
        <f t="shared" si="0"/>
        <v>-4.9755552268906218E-2</v>
      </c>
    </row>
    <row r="15" spans="1:38" x14ac:dyDescent="0.25">
      <c r="A15" s="37" t="s">
        <v>30</v>
      </c>
      <c r="AG15" s="49">
        <v>43405</v>
      </c>
      <c r="AH15" s="42">
        <v>1250</v>
      </c>
      <c r="AI15" s="42">
        <v>10876.75</v>
      </c>
      <c r="AJ15" s="42">
        <f t="shared" si="0"/>
        <v>-9.5087163232963554E-3</v>
      </c>
      <c r="AK15" s="50">
        <f t="shared" si="0"/>
        <v>4.7190650400664655E-2</v>
      </c>
    </row>
    <row r="16" spans="1:38" x14ac:dyDescent="0.25">
      <c r="AG16" s="49">
        <v>43435</v>
      </c>
      <c r="AH16" s="42">
        <v>1291.650024</v>
      </c>
      <c r="AI16" s="42">
        <v>10862.549805000001</v>
      </c>
      <c r="AJ16" s="42">
        <f t="shared" si="0"/>
        <v>3.3320019200000023E-2</v>
      </c>
      <c r="AK16" s="50">
        <f t="shared" si="0"/>
        <v>-1.3055549681659907E-3</v>
      </c>
    </row>
    <row r="17" spans="6:37" x14ac:dyDescent="0.25">
      <c r="AG17" s="49">
        <v>43466</v>
      </c>
      <c r="AH17" s="42">
        <v>1312.599976</v>
      </c>
      <c r="AI17" s="42">
        <v>10830.950194999999</v>
      </c>
      <c r="AJ17" s="42">
        <f t="shared" si="0"/>
        <v>1.6219526660265007E-2</v>
      </c>
      <c r="AK17" s="50">
        <f t="shared" si="0"/>
        <v>-2.9090416676806315E-3</v>
      </c>
    </row>
    <row r="18" spans="6:37" x14ac:dyDescent="0.25">
      <c r="AG18" s="49">
        <v>43497</v>
      </c>
      <c r="AH18" s="42">
        <v>1350</v>
      </c>
      <c r="AI18" s="42">
        <v>10792.5</v>
      </c>
      <c r="AJ18" s="42">
        <f t="shared" si="0"/>
        <v>2.8493086000178344E-2</v>
      </c>
      <c r="AK18" s="50">
        <f t="shared" si="0"/>
        <v>-3.5500297118667935E-3</v>
      </c>
    </row>
    <row r="19" spans="6:37" x14ac:dyDescent="0.25">
      <c r="AG19" s="49">
        <v>43525</v>
      </c>
      <c r="AH19" s="42">
        <v>1565.849976</v>
      </c>
      <c r="AI19" s="42">
        <v>11623.900390999999</v>
      </c>
      <c r="AJ19" s="42">
        <f t="shared" si="0"/>
        <v>0.15988887111111108</v>
      </c>
      <c r="AK19" s="50">
        <f t="shared" si="0"/>
        <v>7.7035014222839857E-2</v>
      </c>
    </row>
    <row r="20" spans="6:37" x14ac:dyDescent="0.25">
      <c r="F20" s="38" t="s">
        <v>25</v>
      </c>
      <c r="G20" s="38" t="s">
        <v>71</v>
      </c>
      <c r="AG20" s="49">
        <v>43556</v>
      </c>
      <c r="AH20" s="42">
        <v>1550</v>
      </c>
      <c r="AI20" s="42">
        <v>11748.150390999999</v>
      </c>
      <c r="AJ20" s="42">
        <f t="shared" si="0"/>
        <v>-1.0122282621537665E-2</v>
      </c>
      <c r="AK20" s="50">
        <f t="shared" si="0"/>
        <v>1.0689183133073186E-2</v>
      </c>
    </row>
    <row r="21" spans="6:37" x14ac:dyDescent="0.25">
      <c r="F21" s="38">
        <v>62.57</v>
      </c>
      <c r="G21" s="38">
        <v>37.43</v>
      </c>
      <c r="AG21" s="49">
        <v>43586</v>
      </c>
      <c r="AH21" s="42">
        <v>1555</v>
      </c>
      <c r="AI21" s="42">
        <v>11922.799805000001</v>
      </c>
      <c r="AJ21" s="42">
        <f t="shared" si="0"/>
        <v>3.2258064516129032E-3</v>
      </c>
      <c r="AK21" s="50">
        <f t="shared" si="0"/>
        <v>1.4866120043355628E-2</v>
      </c>
    </row>
    <row r="22" spans="6:37" x14ac:dyDescent="0.25">
      <c r="AG22" s="49">
        <v>43617</v>
      </c>
      <c r="AH22" s="42">
        <v>1441.650024</v>
      </c>
      <c r="AI22" s="42">
        <v>11788.849609000001</v>
      </c>
      <c r="AJ22" s="42">
        <f t="shared" si="0"/>
        <v>-7.2893875241157535E-2</v>
      </c>
      <c r="AK22" s="50">
        <f t="shared" si="0"/>
        <v>-1.1234793688628892E-2</v>
      </c>
    </row>
    <row r="23" spans="6:37" x14ac:dyDescent="0.25">
      <c r="AG23" s="49">
        <v>43647</v>
      </c>
      <c r="AH23" s="42">
        <v>1347</v>
      </c>
      <c r="AI23" s="42">
        <v>11118</v>
      </c>
      <c r="AJ23" s="42">
        <f t="shared" si="0"/>
        <v>-6.5653953750428429E-2</v>
      </c>
      <c r="AK23" s="50">
        <f t="shared" si="0"/>
        <v>-5.6905434478343994E-2</v>
      </c>
    </row>
    <row r="24" spans="6:37" ht="15.75" x14ac:dyDescent="0.25">
      <c r="M24" s="79"/>
      <c r="N24" s="79"/>
      <c r="O24" s="79"/>
      <c r="P24" s="79"/>
      <c r="Q24" s="80" t="s">
        <v>131</v>
      </c>
      <c r="R24" s="79"/>
      <c r="S24" s="79"/>
      <c r="T24" s="79"/>
      <c r="U24" s="79"/>
      <c r="W24" s="76"/>
      <c r="X24" s="76"/>
      <c r="Y24" s="76" t="s">
        <v>134</v>
      </c>
      <c r="Z24" s="76"/>
      <c r="AA24" s="76"/>
      <c r="AB24" s="76"/>
      <c r="AC24" s="76"/>
      <c r="AD24" s="76"/>
      <c r="AG24" s="49">
        <v>43678</v>
      </c>
      <c r="AH24" s="42">
        <v>1273.0500489999999</v>
      </c>
      <c r="AI24" s="42">
        <v>11023.25</v>
      </c>
      <c r="AJ24" s="42">
        <f t="shared" si="0"/>
        <v>-5.4899740905716449E-2</v>
      </c>
      <c r="AK24" s="50">
        <f t="shared" si="0"/>
        <v>-8.5222162259399169E-3</v>
      </c>
    </row>
    <row r="25" spans="6:37" ht="15.75" x14ac:dyDescent="0.25">
      <c r="M25" s="88">
        <v>2014</v>
      </c>
      <c r="N25" s="88">
        <v>2015</v>
      </c>
      <c r="O25" s="78">
        <v>2016</v>
      </c>
      <c r="P25" s="78">
        <v>2017</v>
      </c>
      <c r="Q25" s="78">
        <v>2018</v>
      </c>
      <c r="R25" s="78">
        <v>2019</v>
      </c>
      <c r="S25" s="78">
        <v>2020</v>
      </c>
      <c r="T25" s="78">
        <v>2021</v>
      </c>
      <c r="U25" s="78">
        <v>2022</v>
      </c>
      <c r="W25" s="57" t="s">
        <v>159</v>
      </c>
      <c r="X25" s="57"/>
      <c r="Y25" s="57"/>
      <c r="Z25" s="57"/>
      <c r="AA25" s="57"/>
      <c r="AB25" s="57"/>
      <c r="AC25" s="57"/>
      <c r="AD25" s="57"/>
      <c r="AG25" s="49">
        <v>43709</v>
      </c>
      <c r="AH25" s="42">
        <v>1364.25</v>
      </c>
      <c r="AI25" s="42">
        <v>11474.450194999999</v>
      </c>
      <c r="AJ25" s="42">
        <f t="shared" si="0"/>
        <v>7.1638936011698046E-2</v>
      </c>
      <c r="AK25" s="50">
        <f t="shared" si="0"/>
        <v>4.0931684847934996E-2</v>
      </c>
    </row>
    <row r="26" spans="6:37" x14ac:dyDescent="0.25">
      <c r="M26" s="77">
        <v>9.3712</v>
      </c>
      <c r="N26" s="77">
        <v>10.5159</v>
      </c>
      <c r="O26" s="77">
        <v>12.052</v>
      </c>
      <c r="P26" s="77">
        <v>10.1708</v>
      </c>
      <c r="Q26" s="77">
        <v>9.9670000000000005</v>
      </c>
      <c r="R26" s="77">
        <v>9.1259999999999994</v>
      </c>
      <c r="S26" s="77">
        <v>11.424799999999999</v>
      </c>
      <c r="T26" s="77">
        <v>8.5187000000000008</v>
      </c>
      <c r="U26" s="77">
        <v>9.7352000000000007</v>
      </c>
      <c r="W26" s="57" t="s">
        <v>160</v>
      </c>
      <c r="X26" s="57"/>
      <c r="Y26" s="57"/>
      <c r="Z26" s="57"/>
      <c r="AA26" s="57"/>
      <c r="AB26" s="57"/>
      <c r="AC26" s="57"/>
      <c r="AD26" s="57"/>
      <c r="AG26" s="49">
        <v>43739</v>
      </c>
      <c r="AH26" s="42">
        <v>1380</v>
      </c>
      <c r="AI26" s="42">
        <v>11877.450194999999</v>
      </c>
      <c r="AJ26" s="42">
        <f t="shared" si="0"/>
        <v>1.154480483782298E-2</v>
      </c>
      <c r="AK26" s="50">
        <f t="shared" si="0"/>
        <v>3.5121508495074352E-2</v>
      </c>
    </row>
    <row r="27" spans="6:37" x14ac:dyDescent="0.25">
      <c r="W27" s="57" t="s">
        <v>161</v>
      </c>
      <c r="X27" s="57"/>
      <c r="Y27" s="57"/>
      <c r="Z27" s="57"/>
      <c r="AA27" s="57"/>
      <c r="AB27" s="57"/>
      <c r="AC27" s="57"/>
      <c r="AD27" s="57"/>
      <c r="AG27" s="49">
        <v>43770</v>
      </c>
      <c r="AH27" s="42">
        <v>1315</v>
      </c>
      <c r="AI27" s="42">
        <v>12056.049805000001</v>
      </c>
      <c r="AJ27" s="42">
        <f t="shared" si="0"/>
        <v>-4.710144927536232E-2</v>
      </c>
      <c r="AK27" s="50">
        <f t="shared" si="0"/>
        <v>1.5036864568389052E-2</v>
      </c>
    </row>
    <row r="28" spans="6:37" x14ac:dyDescent="0.25">
      <c r="W28" s="57" t="s">
        <v>162</v>
      </c>
      <c r="X28" s="57"/>
      <c r="Y28" s="57"/>
      <c r="Z28" s="57"/>
      <c r="AA28" s="57"/>
      <c r="AB28" s="57"/>
      <c r="AC28" s="57"/>
      <c r="AD28" s="57"/>
      <c r="AG28" s="49">
        <v>43800</v>
      </c>
      <c r="AH28" s="42">
        <v>1429</v>
      </c>
      <c r="AI28" s="42">
        <v>12168.450194999999</v>
      </c>
      <c r="AJ28" s="42">
        <f t="shared" si="0"/>
        <v>8.6692015209125478E-2</v>
      </c>
      <c r="AK28" s="50">
        <f t="shared" si="0"/>
        <v>9.3231524270398353E-3</v>
      </c>
    </row>
    <row r="29" spans="6:37" x14ac:dyDescent="0.25">
      <c r="W29" s="57" t="s">
        <v>163</v>
      </c>
      <c r="X29" s="57"/>
      <c r="Y29" s="57"/>
      <c r="Z29" s="57"/>
      <c r="AA29" s="57"/>
      <c r="AB29" s="57"/>
      <c r="AC29" s="57"/>
      <c r="AD29" s="57"/>
      <c r="AG29" s="49">
        <v>43831</v>
      </c>
      <c r="AH29" s="42">
        <v>1582.75</v>
      </c>
      <c r="AI29" s="42">
        <v>11962.099609000001</v>
      </c>
      <c r="AJ29" s="42">
        <f t="shared" si="0"/>
        <v>0.10759272218334499</v>
      </c>
      <c r="AK29" s="50">
        <f t="shared" si="0"/>
        <v>-1.695783626453826E-2</v>
      </c>
    </row>
    <row r="30" spans="6:37" x14ac:dyDescent="0.25">
      <c r="W30" s="57" t="s">
        <v>164</v>
      </c>
      <c r="X30" s="57"/>
      <c r="Y30" s="57"/>
      <c r="Z30" s="57"/>
      <c r="AA30" s="57"/>
      <c r="AB30" s="57"/>
      <c r="AC30" s="57"/>
      <c r="AD30" s="57"/>
      <c r="AG30" s="49">
        <v>43862</v>
      </c>
      <c r="AH30" s="42">
        <v>1637.400024</v>
      </c>
      <c r="AI30" s="42">
        <v>11201.75</v>
      </c>
      <c r="AJ30" s="42">
        <f t="shared" si="0"/>
        <v>3.4528525667351151E-2</v>
      </c>
      <c r="AK30" s="50">
        <f t="shared" si="0"/>
        <v>-6.3563223334800828E-2</v>
      </c>
    </row>
    <row r="31" spans="6:37" x14ac:dyDescent="0.25">
      <c r="W31" s="57" t="s">
        <v>165</v>
      </c>
      <c r="X31" s="57"/>
      <c r="Y31" s="57"/>
      <c r="Z31" s="57"/>
      <c r="AA31" s="57"/>
      <c r="AB31" s="57"/>
      <c r="AC31" s="57"/>
      <c r="AD31" s="57"/>
      <c r="AG31" s="49">
        <v>43891</v>
      </c>
      <c r="AH31" s="42">
        <v>1293.099976</v>
      </c>
      <c r="AI31" s="42">
        <v>8597.75</v>
      </c>
      <c r="AJ31" s="42">
        <f t="shared" si="0"/>
        <v>-0.21027240927901689</v>
      </c>
      <c r="AK31" s="50">
        <f t="shared" si="0"/>
        <v>-0.23246367755038275</v>
      </c>
    </row>
    <row r="32" spans="6:37" x14ac:dyDescent="0.25">
      <c r="W32" s="57" t="s">
        <v>166</v>
      </c>
      <c r="X32" s="57"/>
      <c r="Y32" s="57"/>
      <c r="Z32" s="57"/>
      <c r="AA32" s="57"/>
      <c r="AB32" s="57"/>
      <c r="AC32" s="57"/>
      <c r="AD32" s="57"/>
      <c r="AG32" s="49">
        <v>43922</v>
      </c>
      <c r="AH32" s="42">
        <v>1250.599976</v>
      </c>
      <c r="AI32" s="42">
        <v>9859.9003909999992</v>
      </c>
      <c r="AJ32" s="42">
        <f t="shared" si="0"/>
        <v>-3.2866754921353429E-2</v>
      </c>
      <c r="AK32" s="50">
        <f t="shared" si="0"/>
        <v>0.14680008036986411</v>
      </c>
    </row>
    <row r="33" spans="23:37" x14ac:dyDescent="0.25">
      <c r="W33" s="57" t="s">
        <v>167</v>
      </c>
      <c r="X33" s="57"/>
      <c r="Y33" s="57"/>
      <c r="Z33" s="57"/>
      <c r="AA33" s="57"/>
      <c r="AB33" s="57"/>
      <c r="AC33" s="57"/>
      <c r="AD33" s="57"/>
      <c r="AG33" s="49">
        <v>43952</v>
      </c>
      <c r="AH33" s="42">
        <v>1258.9499510000001</v>
      </c>
      <c r="AI33" s="42">
        <v>9580.2998050000006</v>
      </c>
      <c r="AJ33" s="42">
        <f t="shared" si="0"/>
        <v>6.6767752760616443E-3</v>
      </c>
      <c r="AK33" s="50">
        <f t="shared" si="0"/>
        <v>-2.8357343878972121E-2</v>
      </c>
    </row>
    <row r="34" spans="23:37" x14ac:dyDescent="0.25">
      <c r="W34" s="57" t="s">
        <v>168</v>
      </c>
      <c r="X34" s="57"/>
      <c r="Y34" s="57"/>
      <c r="Z34" s="57"/>
      <c r="AA34" s="57"/>
      <c r="AB34" s="57"/>
      <c r="AC34" s="57"/>
      <c r="AD34" s="57"/>
      <c r="AG34" s="49">
        <v>43983</v>
      </c>
      <c r="AH34" s="42">
        <v>1275</v>
      </c>
      <c r="AI34" s="42">
        <v>10302.099609000001</v>
      </c>
      <c r="AJ34" s="42">
        <f t="shared" si="0"/>
        <v>1.2748758588259355E-2</v>
      </c>
      <c r="AK34" s="50">
        <f t="shared" si="0"/>
        <v>7.534208935959287E-2</v>
      </c>
    </row>
    <row r="35" spans="23:37" x14ac:dyDescent="0.25">
      <c r="W35" s="96"/>
      <c r="X35" s="96"/>
      <c r="Y35" s="96"/>
      <c r="Z35" s="96"/>
      <c r="AA35" s="96"/>
      <c r="AB35" s="96"/>
      <c r="AC35" s="96"/>
      <c r="AD35" s="96"/>
      <c r="AG35" s="49">
        <v>44013</v>
      </c>
      <c r="AH35" s="42">
        <v>1186</v>
      </c>
      <c r="AI35" s="42">
        <v>11073.450194999999</v>
      </c>
      <c r="AJ35" s="42">
        <f t="shared" si="0"/>
        <v>-6.9803921568627456E-2</v>
      </c>
      <c r="AK35" s="50">
        <f t="shared" si="0"/>
        <v>7.4873143851777582E-2</v>
      </c>
    </row>
    <row r="36" spans="23:37" x14ac:dyDescent="0.25">
      <c r="W36" s="96"/>
      <c r="X36" s="96"/>
      <c r="Y36" s="96"/>
      <c r="Z36" s="96"/>
      <c r="AA36" s="96"/>
      <c r="AB36" s="96"/>
      <c r="AC36" s="96"/>
      <c r="AD36" s="96"/>
      <c r="AG36" s="49">
        <v>44044</v>
      </c>
      <c r="AH36" s="42">
        <v>1260</v>
      </c>
      <c r="AI36" s="42">
        <v>11387.5</v>
      </c>
      <c r="AJ36" s="42">
        <f t="shared" si="0"/>
        <v>6.2394603709949412E-2</v>
      </c>
      <c r="AK36" s="50">
        <f t="shared" si="0"/>
        <v>2.8360610240682135E-2</v>
      </c>
    </row>
    <row r="37" spans="23:37" x14ac:dyDescent="0.25">
      <c r="W37" s="96"/>
      <c r="X37" s="96"/>
      <c r="Y37" s="96"/>
      <c r="Z37" s="96"/>
      <c r="AA37" s="96"/>
      <c r="AB37" s="96"/>
      <c r="AC37" s="96"/>
      <c r="AD37" s="96"/>
      <c r="AG37" s="49">
        <v>44075</v>
      </c>
      <c r="AH37" s="42">
        <v>1270</v>
      </c>
      <c r="AI37" s="42">
        <v>11247.549805000001</v>
      </c>
      <c r="AJ37" s="42">
        <f t="shared" si="0"/>
        <v>7.9365079365079361E-3</v>
      </c>
      <c r="AK37" s="50">
        <f t="shared" si="0"/>
        <v>-1.228980856201971E-2</v>
      </c>
    </row>
    <row r="38" spans="23:37" x14ac:dyDescent="0.25">
      <c r="W38" s="96"/>
      <c r="X38" s="96"/>
      <c r="Y38" s="96"/>
      <c r="Z38" s="96"/>
      <c r="AA38" s="96"/>
      <c r="AB38" s="96"/>
      <c r="AC38" s="96"/>
      <c r="AD38" s="96"/>
      <c r="AG38" s="49">
        <v>44105</v>
      </c>
      <c r="AH38" s="42">
        <v>1171.1999510000001</v>
      </c>
      <c r="AI38" s="42">
        <v>11642.400390999999</v>
      </c>
      <c r="AJ38" s="42">
        <f t="shared" si="0"/>
        <v>-7.7795314173228297E-2</v>
      </c>
      <c r="AK38" s="50">
        <f t="shared" si="0"/>
        <v>3.510547566764019E-2</v>
      </c>
    </row>
    <row r="39" spans="23:37" x14ac:dyDescent="0.25">
      <c r="W39" s="96"/>
      <c r="X39" s="96"/>
      <c r="Y39" s="96"/>
      <c r="Z39" s="96"/>
      <c r="AA39" s="96"/>
      <c r="AB39" s="96"/>
      <c r="AC39" s="96"/>
      <c r="AD39" s="96"/>
      <c r="AG39" s="49">
        <v>44136</v>
      </c>
      <c r="AH39" s="42">
        <v>1228.5500489999999</v>
      </c>
      <c r="AI39" s="42">
        <v>12968.950194999999</v>
      </c>
      <c r="AJ39" s="42">
        <f t="shared" si="0"/>
        <v>4.8966957308214473E-2</v>
      </c>
      <c r="AK39" s="50">
        <f t="shared" si="0"/>
        <v>0.1139412629225045</v>
      </c>
    </row>
    <row r="40" spans="23:37" x14ac:dyDescent="0.25">
      <c r="W40" s="96"/>
      <c r="X40" s="96"/>
      <c r="Y40" s="96"/>
      <c r="Z40" s="96"/>
      <c r="AA40" s="96"/>
      <c r="AB40" s="96"/>
      <c r="AC40" s="96"/>
      <c r="AD40" s="96"/>
      <c r="AG40" s="49">
        <v>44166</v>
      </c>
      <c r="AH40" s="42">
        <v>1282.9499510000001</v>
      </c>
      <c r="AI40" s="42">
        <v>13981.75</v>
      </c>
      <c r="AJ40" s="42">
        <f t="shared" si="0"/>
        <v>4.4279760555363513E-2</v>
      </c>
      <c r="AK40" s="50">
        <f t="shared" si="0"/>
        <v>7.8094201132060143E-2</v>
      </c>
    </row>
    <row r="41" spans="23:37" x14ac:dyDescent="0.25">
      <c r="W41" s="96"/>
      <c r="X41" s="96"/>
      <c r="Y41" s="96"/>
      <c r="Z41" s="96"/>
      <c r="AA41" s="96"/>
      <c r="AB41" s="96"/>
      <c r="AC41" s="96"/>
      <c r="AD41" s="96"/>
      <c r="AG41" s="49">
        <v>44197</v>
      </c>
      <c r="AH41" s="42">
        <v>1290.150024</v>
      </c>
      <c r="AI41" s="42">
        <v>13634.599609000001</v>
      </c>
      <c r="AJ41" s="42">
        <f t="shared" si="0"/>
        <v>5.6121230562329039E-3</v>
      </c>
      <c r="AK41" s="50">
        <f t="shared" si="0"/>
        <v>-2.4828822643803473E-2</v>
      </c>
    </row>
    <row r="42" spans="23:37" x14ac:dyDescent="0.25">
      <c r="W42" s="96"/>
      <c r="X42" s="96"/>
      <c r="Y42" s="96"/>
      <c r="Z42" s="96"/>
      <c r="AA42" s="96"/>
      <c r="AB42" s="96"/>
      <c r="AC42" s="96"/>
      <c r="AD42" s="96"/>
      <c r="AG42" s="49">
        <v>44228</v>
      </c>
      <c r="AH42" s="42">
        <v>1297.849976</v>
      </c>
      <c r="AI42" s="42">
        <v>14529.150390999999</v>
      </c>
      <c r="AJ42" s="42">
        <f t="shared" si="0"/>
        <v>5.9682609438915443E-3</v>
      </c>
      <c r="AK42" s="50">
        <f t="shared" si="0"/>
        <v>6.5608877976110022E-2</v>
      </c>
    </row>
    <row r="43" spans="23:37" x14ac:dyDescent="0.25">
      <c r="W43" s="96"/>
      <c r="X43" s="96"/>
      <c r="Y43" s="96"/>
      <c r="Z43" s="96"/>
      <c r="AA43" s="96"/>
      <c r="AB43" s="96"/>
      <c r="AC43" s="96"/>
      <c r="AD43" s="96"/>
      <c r="AG43" s="49">
        <v>44256</v>
      </c>
      <c r="AH43" s="42">
        <v>1279.400024</v>
      </c>
      <c r="AI43" s="42">
        <v>14690.700194999999</v>
      </c>
      <c r="AJ43" s="42">
        <f t="shared" si="0"/>
        <v>-1.421578174764318E-2</v>
      </c>
      <c r="AK43" s="50">
        <f t="shared" si="0"/>
        <v>1.1119012444118642E-2</v>
      </c>
    </row>
    <row r="44" spans="23:37" x14ac:dyDescent="0.25">
      <c r="W44" s="96"/>
      <c r="X44" s="96"/>
      <c r="Y44" s="96"/>
      <c r="Z44" s="96"/>
      <c r="AA44" s="96"/>
      <c r="AB44" s="96"/>
      <c r="AC44" s="96"/>
      <c r="AD44" s="96"/>
      <c r="AG44" s="49">
        <v>44287</v>
      </c>
      <c r="AH44" s="42">
        <v>1215.0500489999999</v>
      </c>
      <c r="AI44" s="42">
        <v>14631.099609000001</v>
      </c>
      <c r="AJ44" s="42">
        <f t="shared" si="0"/>
        <v>-5.0296993741497757E-2</v>
      </c>
      <c r="AK44" s="50">
        <f t="shared" si="0"/>
        <v>-4.0570282701898582E-3</v>
      </c>
    </row>
    <row r="45" spans="23:37" x14ac:dyDescent="0.25">
      <c r="W45" s="96"/>
      <c r="X45" s="96"/>
      <c r="Y45" s="96"/>
      <c r="Z45" s="96"/>
      <c r="AA45" s="96"/>
      <c r="AB45" s="96"/>
      <c r="AC45" s="96"/>
      <c r="AD45" s="96"/>
      <c r="AG45" s="49">
        <v>44317</v>
      </c>
      <c r="AH45" s="42">
        <v>1325</v>
      </c>
      <c r="AI45" s="42">
        <v>15582.799805000001</v>
      </c>
      <c r="AJ45" s="42">
        <f t="shared" si="0"/>
        <v>9.0490059311128884E-2</v>
      </c>
      <c r="AK45" s="50">
        <f t="shared" si="0"/>
        <v>6.5046388954565132E-2</v>
      </c>
    </row>
    <row r="46" spans="23:37" x14ac:dyDescent="0.25">
      <c r="AG46" s="49">
        <v>44348</v>
      </c>
      <c r="AH46" s="42">
        <v>1589.1999510000001</v>
      </c>
      <c r="AI46" s="42">
        <v>15721.5</v>
      </c>
      <c r="AJ46" s="42">
        <f t="shared" si="0"/>
        <v>0.19939618943396231</v>
      </c>
      <c r="AK46" s="50">
        <f t="shared" si="0"/>
        <v>8.9008520121971382E-3</v>
      </c>
    </row>
    <row r="47" spans="23:37" x14ac:dyDescent="0.25">
      <c r="AG47" s="49">
        <v>44378</v>
      </c>
      <c r="AH47" s="42">
        <v>1665</v>
      </c>
      <c r="AI47" s="42">
        <v>15763.049805000001</v>
      </c>
      <c r="AJ47" s="42">
        <f t="shared" si="0"/>
        <v>4.7696986746257421E-2</v>
      </c>
      <c r="AK47" s="50">
        <f t="shared" si="0"/>
        <v>2.6428651846198237E-3</v>
      </c>
    </row>
    <row r="48" spans="23:37" x14ac:dyDescent="0.25">
      <c r="AG48" s="49">
        <v>44409</v>
      </c>
      <c r="AH48" s="42">
        <v>1543.599976</v>
      </c>
      <c r="AI48" s="42">
        <v>17132.199218999998</v>
      </c>
      <c r="AJ48" s="42">
        <f t="shared" si="0"/>
        <v>-7.2912927327327348E-2</v>
      </c>
      <c r="AK48" s="50">
        <f t="shared" si="0"/>
        <v>8.6858154414110073E-2</v>
      </c>
    </row>
    <row r="49" spans="33:37" x14ac:dyDescent="0.25">
      <c r="AG49" s="49">
        <v>44440</v>
      </c>
      <c r="AH49" s="42">
        <v>1625.25</v>
      </c>
      <c r="AI49" s="42">
        <v>17618.150390999999</v>
      </c>
      <c r="AJ49" s="42">
        <f t="shared" si="0"/>
        <v>5.2895844305195838E-2</v>
      </c>
      <c r="AK49" s="50">
        <f t="shared" si="0"/>
        <v>2.8364786434485891E-2</v>
      </c>
    </row>
    <row r="50" spans="33:37" x14ac:dyDescent="0.25">
      <c r="AG50" s="49">
        <v>44470</v>
      </c>
      <c r="AH50" s="42">
        <v>1833.5</v>
      </c>
      <c r="AI50" s="42">
        <v>17671.650390999999</v>
      </c>
      <c r="AJ50" s="42">
        <f t="shared" si="0"/>
        <v>0.12813413321027534</v>
      </c>
      <c r="AK50" s="50">
        <f t="shared" si="0"/>
        <v>3.0366411236522179E-3</v>
      </c>
    </row>
    <row r="51" spans="33:37" x14ac:dyDescent="0.25">
      <c r="AG51" s="49">
        <v>44501</v>
      </c>
      <c r="AH51" s="42">
        <v>1649</v>
      </c>
      <c r="AI51" s="42">
        <v>16983.199218999998</v>
      </c>
      <c r="AJ51" s="42">
        <f t="shared" si="0"/>
        <v>-0.10062721570766293</v>
      </c>
      <c r="AK51" s="50">
        <f t="shared" si="0"/>
        <v>-3.8957944321409983E-2</v>
      </c>
    </row>
    <row r="52" spans="33:37" x14ac:dyDescent="0.25">
      <c r="AG52" s="49">
        <v>44531</v>
      </c>
      <c r="AH52" s="42">
        <v>1795.900024</v>
      </c>
      <c r="AI52" s="42">
        <v>17354.050781000002</v>
      </c>
      <c r="AJ52" s="42">
        <f t="shared" si="0"/>
        <v>8.9084308065494264E-2</v>
      </c>
      <c r="AK52" s="50">
        <f t="shared" si="0"/>
        <v>2.183637824757495E-2</v>
      </c>
    </row>
    <row r="53" spans="33:37" x14ac:dyDescent="0.25">
      <c r="AG53" s="49">
        <v>44562</v>
      </c>
      <c r="AH53" s="42">
        <v>2019.75</v>
      </c>
      <c r="AI53" s="42">
        <v>17339.849609000001</v>
      </c>
      <c r="AJ53" s="42">
        <f t="shared" si="0"/>
        <v>0.12464500974916183</v>
      </c>
      <c r="AK53" s="50">
        <f t="shared" si="0"/>
        <v>-8.1832029761887267E-4</v>
      </c>
    </row>
    <row r="54" spans="33:37" x14ac:dyDescent="0.25">
      <c r="AG54" s="49">
        <v>44593</v>
      </c>
      <c r="AH54" s="42">
        <v>1790</v>
      </c>
      <c r="AI54" s="42">
        <v>16793.900390999999</v>
      </c>
      <c r="AJ54" s="42">
        <f t="shared" si="0"/>
        <v>-0.11375170194330982</v>
      </c>
      <c r="AK54" s="50">
        <f t="shared" si="0"/>
        <v>-3.1485233742548406E-2</v>
      </c>
    </row>
    <row r="55" spans="33:37" x14ac:dyDescent="0.25">
      <c r="AG55" s="49">
        <v>44621</v>
      </c>
      <c r="AH55" s="42">
        <v>2039.9499510000001</v>
      </c>
      <c r="AI55" s="42">
        <v>17464.75</v>
      </c>
      <c r="AJ55" s="42">
        <f t="shared" si="0"/>
        <v>0.13963684413407823</v>
      </c>
      <c r="AK55" s="50">
        <f t="shared" si="0"/>
        <v>3.9946027627954434E-2</v>
      </c>
    </row>
    <row r="56" spans="33:37" x14ac:dyDescent="0.25">
      <c r="AG56" s="49">
        <v>44652</v>
      </c>
      <c r="AH56" s="42">
        <v>2059.8000489999999</v>
      </c>
      <c r="AI56" s="42">
        <v>17102.550781000002</v>
      </c>
      <c r="AJ56" s="42">
        <f t="shared" si="0"/>
        <v>9.7306789268379896E-3</v>
      </c>
      <c r="AK56" s="50">
        <f t="shared" si="0"/>
        <v>-2.0738872242660116E-2</v>
      </c>
    </row>
    <row r="57" spans="33:37" x14ac:dyDescent="0.25">
      <c r="AG57" s="49">
        <v>44682</v>
      </c>
      <c r="AH57" s="42">
        <v>1817.599976</v>
      </c>
      <c r="AI57" s="42">
        <v>16584.550781000002</v>
      </c>
      <c r="AJ57" s="42">
        <f t="shared" si="0"/>
        <v>-0.11758426412193952</v>
      </c>
      <c r="AK57" s="50">
        <f t="shared" si="0"/>
        <v>-3.0287879663860998E-2</v>
      </c>
    </row>
    <row r="58" spans="33:37" x14ac:dyDescent="0.25">
      <c r="AG58" s="49">
        <v>44713</v>
      </c>
      <c r="AH58" s="42">
        <v>1874.9499510000001</v>
      </c>
      <c r="AI58" s="42">
        <v>15780.25</v>
      </c>
      <c r="AJ58" s="42">
        <f t="shared" si="0"/>
        <v>3.155258349321198E-2</v>
      </c>
      <c r="AK58" s="50">
        <f t="shared" si="0"/>
        <v>-4.8496989253483093E-2</v>
      </c>
    </row>
    <row r="59" spans="33:37" x14ac:dyDescent="0.25">
      <c r="AG59" s="49">
        <v>44743</v>
      </c>
      <c r="AH59" s="42">
        <v>2169.3000489999999</v>
      </c>
      <c r="AI59" s="42">
        <v>17158.25</v>
      </c>
      <c r="AJ59" s="42">
        <f t="shared" si="0"/>
        <v>0.1569909094602813</v>
      </c>
      <c r="AK59" s="50">
        <f t="shared" si="0"/>
        <v>8.7324345305049039E-2</v>
      </c>
    </row>
    <row r="60" spans="33:37" x14ac:dyDescent="0.25">
      <c r="AG60" s="49">
        <v>44774</v>
      </c>
      <c r="AH60" s="42">
        <v>2294.9499510000001</v>
      </c>
      <c r="AI60" s="42">
        <v>17759.300781000002</v>
      </c>
      <c r="AJ60" s="42">
        <f t="shared" si="0"/>
        <v>5.7921863809444883E-2</v>
      </c>
      <c r="AK60" s="50">
        <f t="shared" si="0"/>
        <v>3.5029841679658572E-2</v>
      </c>
    </row>
    <row r="61" spans="33:37" x14ac:dyDescent="0.25">
      <c r="AG61" s="49">
        <v>44805</v>
      </c>
      <c r="AH61" s="42">
        <v>2663.5</v>
      </c>
      <c r="AI61" s="42">
        <v>17094.349609000001</v>
      </c>
      <c r="AJ61" s="42">
        <f t="shared" si="0"/>
        <v>0.16059175880476528</v>
      </c>
      <c r="AK61" s="50">
        <f t="shared" si="0"/>
        <v>-3.7442418493829829E-2</v>
      </c>
    </row>
    <row r="62" spans="33:37" x14ac:dyDescent="0.25">
      <c r="AG62" s="49">
        <v>44835</v>
      </c>
      <c r="AH62" s="42">
        <v>2763</v>
      </c>
      <c r="AI62" s="42">
        <v>18012.199218999998</v>
      </c>
      <c r="AJ62" s="42">
        <f t="shared" si="0"/>
        <v>3.7356861272761402E-2</v>
      </c>
      <c r="AK62" s="50">
        <f t="shared" si="0"/>
        <v>5.3693157738903326E-2</v>
      </c>
    </row>
    <row r="63" spans="33:37" x14ac:dyDescent="0.25">
      <c r="AG63" s="49">
        <v>44866</v>
      </c>
      <c r="AH63" s="42">
        <v>2980</v>
      </c>
      <c r="AI63" s="42">
        <v>18758.349609000001</v>
      </c>
      <c r="AJ63" s="42">
        <f t="shared" si="0"/>
        <v>7.8537821208830974E-2</v>
      </c>
      <c r="AK63" s="50">
        <f t="shared" si="0"/>
        <v>4.1424724484111455E-2</v>
      </c>
    </row>
    <row r="64" spans="33:37" x14ac:dyDescent="0.25">
      <c r="AG64" s="49">
        <v>44896</v>
      </c>
      <c r="AH64" s="42">
        <v>2690</v>
      </c>
      <c r="AI64" s="42">
        <v>18105.300781000002</v>
      </c>
      <c r="AJ64" s="42">
        <f t="shared" si="0"/>
        <v>-9.7315436241610737E-2</v>
      </c>
      <c r="AK64" s="50">
        <f t="shared" si="0"/>
        <v>-3.4813767821379932E-2</v>
      </c>
    </row>
    <row r="65" spans="33:37" x14ac:dyDescent="0.25">
      <c r="AG65" s="51">
        <v>44925</v>
      </c>
      <c r="AH65" s="52">
        <v>2690</v>
      </c>
      <c r="AI65" s="52">
        <v>18105.300781000002</v>
      </c>
      <c r="AJ65" s="52">
        <f t="shared" si="0"/>
        <v>0</v>
      </c>
      <c r="AK65" s="53">
        <f t="shared" si="0"/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AA75-8AD0-42C7-8BB6-EEBF0A559390}">
  <dimension ref="A1:AH61"/>
  <sheetViews>
    <sheetView showGridLines="0" topLeftCell="J14" zoomScale="82" workbookViewId="0">
      <selection activeCell="AB34" sqref="AB34"/>
    </sheetView>
  </sheetViews>
  <sheetFormatPr defaultRowHeight="15" x14ac:dyDescent="0.25"/>
  <cols>
    <col min="1" max="1" width="19.140625" customWidth="1"/>
    <col min="4" max="4" width="12.42578125" customWidth="1"/>
    <col min="5" max="5" width="11.7109375" customWidth="1"/>
    <col min="6" max="6" width="11.28515625" customWidth="1"/>
    <col min="11" max="11" width="11.42578125" customWidth="1"/>
    <col min="14" max="14" width="11" customWidth="1"/>
    <col min="15" max="15" width="12" customWidth="1"/>
    <col min="29" max="29" width="10.7109375" customWidth="1"/>
    <col min="34" max="34" width="11.5703125" customWidth="1"/>
  </cols>
  <sheetData>
    <row r="1" spans="1:34" x14ac:dyDescent="0.25">
      <c r="A1" s="1" t="s">
        <v>22</v>
      </c>
    </row>
    <row r="2" spans="1:34" x14ac:dyDescent="0.25">
      <c r="P2" s="6"/>
      <c r="Q2" s="6"/>
      <c r="AD2" s="1" t="s">
        <v>9</v>
      </c>
      <c r="AE2" s="1"/>
    </row>
    <row r="3" spans="1:34" ht="15.75" x14ac:dyDescent="0.25">
      <c r="A3" s="2" t="s">
        <v>0</v>
      </c>
      <c r="B3" s="3">
        <v>42094</v>
      </c>
      <c r="C3" s="3">
        <v>42460</v>
      </c>
      <c r="D3" s="3">
        <v>42825</v>
      </c>
      <c r="E3" s="3">
        <v>43190</v>
      </c>
      <c r="F3" s="3">
        <v>43555</v>
      </c>
      <c r="G3" s="3">
        <v>43921</v>
      </c>
      <c r="H3" s="3">
        <v>44286</v>
      </c>
      <c r="I3" s="3">
        <v>44651</v>
      </c>
      <c r="L3" s="79"/>
      <c r="M3" s="79"/>
      <c r="N3" s="79"/>
      <c r="O3" s="80" t="s">
        <v>130</v>
      </c>
      <c r="P3" s="82"/>
      <c r="Q3" s="79"/>
      <c r="R3" s="79"/>
      <c r="U3" s="79"/>
      <c r="V3" s="79"/>
      <c r="W3" s="79"/>
      <c r="X3" s="80" t="s">
        <v>133</v>
      </c>
      <c r="Y3" s="79"/>
      <c r="Z3" s="79"/>
      <c r="AA3" s="79"/>
      <c r="AC3" s="8"/>
      <c r="AD3" s="7" t="s">
        <v>23</v>
      </c>
      <c r="AE3" s="7" t="s">
        <v>17</v>
      </c>
      <c r="AF3" s="7" t="s">
        <v>23</v>
      </c>
      <c r="AG3" s="7" t="s">
        <v>17</v>
      </c>
    </row>
    <row r="4" spans="1:34" ht="15.75" x14ac:dyDescent="0.25">
      <c r="A4" s="4" t="s">
        <v>1</v>
      </c>
      <c r="B4" s="83">
        <v>290.36</v>
      </c>
      <c r="C4" s="83">
        <v>367.95</v>
      </c>
      <c r="D4" s="83">
        <v>412.08</v>
      </c>
      <c r="E4" s="83">
        <v>484.26</v>
      </c>
      <c r="F4" s="83">
        <v>549.51</v>
      </c>
      <c r="G4" s="83">
        <v>669.44</v>
      </c>
      <c r="H4" s="83">
        <v>251.72</v>
      </c>
      <c r="I4" s="83">
        <v>402.24</v>
      </c>
      <c r="L4" s="78">
        <v>2016</v>
      </c>
      <c r="M4" s="78">
        <v>2017</v>
      </c>
      <c r="N4" s="78">
        <v>2018</v>
      </c>
      <c r="O4" s="78">
        <v>2019</v>
      </c>
      <c r="P4" s="78">
        <v>2020</v>
      </c>
      <c r="Q4" s="78">
        <v>2021</v>
      </c>
      <c r="R4" s="78">
        <v>2022</v>
      </c>
      <c r="U4" s="78">
        <v>2016</v>
      </c>
      <c r="V4" s="78">
        <v>2017</v>
      </c>
      <c r="W4" s="78">
        <v>2018</v>
      </c>
      <c r="X4" s="78">
        <v>2019</v>
      </c>
      <c r="Y4" s="78">
        <v>2020</v>
      </c>
      <c r="Z4" s="78">
        <v>2021</v>
      </c>
      <c r="AA4" s="78">
        <v>2022</v>
      </c>
      <c r="AC4" s="8" t="s">
        <v>14</v>
      </c>
      <c r="AD4" s="8" t="s">
        <v>15</v>
      </c>
      <c r="AE4" s="8" t="s">
        <v>20</v>
      </c>
      <c r="AF4" s="8" t="s">
        <v>18</v>
      </c>
      <c r="AG4" s="8" t="s">
        <v>21</v>
      </c>
      <c r="AH4" s="6" t="s">
        <v>19</v>
      </c>
    </row>
    <row r="5" spans="1:34" x14ac:dyDescent="0.25">
      <c r="A5" s="4" t="s">
        <v>2</v>
      </c>
      <c r="B5" s="83">
        <v>-63.24</v>
      </c>
      <c r="C5" s="83">
        <v>-26.92</v>
      </c>
      <c r="D5" s="83">
        <v>-6.17</v>
      </c>
      <c r="E5" s="83">
        <v>14.19</v>
      </c>
      <c r="F5" s="83">
        <v>52.88</v>
      </c>
      <c r="G5" s="83">
        <v>-9.5399999999999991</v>
      </c>
      <c r="H5" s="83">
        <v>-127.07</v>
      </c>
      <c r="I5" s="83">
        <v>-87.43</v>
      </c>
      <c r="L5" s="77">
        <v>12.0664</v>
      </c>
      <c r="M5" s="77">
        <v>11.6234</v>
      </c>
      <c r="N5" s="77">
        <v>11.909000000000001</v>
      </c>
      <c r="O5" s="77">
        <v>10.4773</v>
      </c>
      <c r="P5" s="77">
        <v>17.341200000000001</v>
      </c>
      <c r="Q5" s="77">
        <v>9.6465999999999994</v>
      </c>
      <c r="R5" s="77">
        <v>9.7363999999999997</v>
      </c>
      <c r="U5" s="77">
        <v>10.242100000000001</v>
      </c>
      <c r="V5" s="77">
        <v>9.1973000000000003</v>
      </c>
      <c r="W5" s="77">
        <v>8.0892999999999997</v>
      </c>
      <c r="X5" s="77">
        <v>10.1496</v>
      </c>
      <c r="Y5" s="77">
        <v>8.4400999999999993</v>
      </c>
      <c r="Z5" s="77">
        <v>8.3429000000000002</v>
      </c>
      <c r="AA5" s="77">
        <v>9.2590000000000003</v>
      </c>
      <c r="AC5" s="56">
        <v>43221</v>
      </c>
      <c r="AD5" s="8">
        <v>72.599997999999999</v>
      </c>
      <c r="AE5" s="8">
        <v>11027.700194999999</v>
      </c>
      <c r="AF5" s="8"/>
      <c r="AG5" s="8"/>
      <c r="AH5" s="6">
        <f>SLOPE(AF6:AF61,AG6:AG61)</f>
        <v>-4.8293226277156737E-2</v>
      </c>
    </row>
    <row r="6" spans="1:34" x14ac:dyDescent="0.25">
      <c r="A6" s="4" t="s">
        <v>5</v>
      </c>
      <c r="B6" s="83">
        <v>-0.8144236960721184</v>
      </c>
      <c r="C6" s="83">
        <v>-0.34597095489011698</v>
      </c>
      <c r="D6" s="83">
        <v>-7.8970945859465E-2</v>
      </c>
      <c r="E6" s="83">
        <v>0.18044252288911494</v>
      </c>
      <c r="F6" s="83">
        <v>0.66750820499873775</v>
      </c>
      <c r="G6" s="83">
        <v>-0.12042413531936379</v>
      </c>
      <c r="H6" s="83">
        <v>-1.6040141378439787</v>
      </c>
      <c r="I6" s="83">
        <v>-1.103635445594547</v>
      </c>
      <c r="AC6" s="56">
        <v>43252</v>
      </c>
      <c r="AD6" s="8">
        <v>76.849997999999999</v>
      </c>
      <c r="AE6" s="8">
        <v>10492.849609000001</v>
      </c>
      <c r="AF6" s="8">
        <f>(AD6-AD5)/AD5</f>
        <v>5.8539946516251967E-2</v>
      </c>
      <c r="AG6" s="8">
        <f>(AE6-AE5)/AE5</f>
        <v>-4.8500646240138258E-2</v>
      </c>
    </row>
    <row r="7" spans="1:34" x14ac:dyDescent="0.25">
      <c r="A7" s="4" t="s">
        <v>3</v>
      </c>
      <c r="B7" s="83" t="s">
        <v>24</v>
      </c>
      <c r="C7" s="83" t="s">
        <v>24</v>
      </c>
      <c r="D7" s="83" t="s">
        <v>24</v>
      </c>
      <c r="E7" s="83" t="s">
        <v>24</v>
      </c>
      <c r="F7" s="83">
        <v>120.82248487140696</v>
      </c>
      <c r="G7" s="83">
        <v>-182.68763102725367</v>
      </c>
      <c r="H7" s="83">
        <v>-23.067128354450304</v>
      </c>
      <c r="I7" s="83">
        <v>-57.446505776049406</v>
      </c>
      <c r="P7" s="6"/>
      <c r="Q7" s="6"/>
      <c r="AC7" s="56">
        <v>43282</v>
      </c>
      <c r="AD7" s="8">
        <v>78</v>
      </c>
      <c r="AE7" s="8">
        <v>10113.700194999999</v>
      </c>
      <c r="AF7" s="8">
        <f t="shared" ref="AF7:AG61" si="0">(AD7-AD6)/AD6</f>
        <v>1.4964242419368711E-2</v>
      </c>
      <c r="AG7" s="8">
        <f t="shared" si="0"/>
        <v>-3.6134074929921288E-2</v>
      </c>
    </row>
    <row r="8" spans="1:34" x14ac:dyDescent="0.25">
      <c r="A8" s="4" t="s">
        <v>4</v>
      </c>
      <c r="B8" s="83">
        <v>22.51394820223171</v>
      </c>
      <c r="C8" s="83">
        <v>24.293654029080038</v>
      </c>
      <c r="D8" s="83">
        <v>27.856848184818485</v>
      </c>
      <c r="E8" s="83">
        <v>39.585759715855126</v>
      </c>
      <c r="F8" s="83">
        <v>56.074138778184199</v>
      </c>
      <c r="G8" s="83">
        <v>27.408804373804969</v>
      </c>
      <c r="H8" s="83">
        <v>44.689734625774669</v>
      </c>
      <c r="I8" s="83">
        <v>26.369580350039772</v>
      </c>
      <c r="P8" s="6"/>
      <c r="Q8" s="6"/>
      <c r="AC8" s="56">
        <v>43313</v>
      </c>
      <c r="AD8" s="8">
        <v>78.550003000000004</v>
      </c>
      <c r="AE8" s="8">
        <v>10739.349609000001</v>
      </c>
      <c r="AF8" s="8">
        <f t="shared" si="0"/>
        <v>7.0513205128205619E-3</v>
      </c>
      <c r="AG8" s="8">
        <f t="shared" si="0"/>
        <v>6.1861574096225364E-2</v>
      </c>
    </row>
    <row r="9" spans="1:34" x14ac:dyDescent="0.25">
      <c r="A9" s="4" t="s">
        <v>8</v>
      </c>
      <c r="B9" s="83">
        <v>-7.8055764697169808E-2</v>
      </c>
      <c r="C9" s="83">
        <v>-3.3323017886983976E-2</v>
      </c>
      <c r="D9" s="83">
        <v>-7.6307555313701965E-3</v>
      </c>
      <c r="E9" s="83">
        <v>1.7414461734819104E-2</v>
      </c>
      <c r="F9" s="83">
        <v>6.043221375267134E-2</v>
      </c>
      <c r="G9" s="83">
        <v>-9.6472777283391313E-3</v>
      </c>
      <c r="H9" s="83">
        <v>-0.13848383792148913</v>
      </c>
      <c r="I9" s="83">
        <v>-0.10517894736842107</v>
      </c>
      <c r="P9" s="6"/>
      <c r="Q9" s="6"/>
      <c r="AC9" s="56">
        <v>43344</v>
      </c>
      <c r="AD9" s="8">
        <v>72.599997999999999</v>
      </c>
      <c r="AE9" s="8">
        <v>10736.150390999999</v>
      </c>
      <c r="AF9" s="8">
        <f t="shared" si="0"/>
        <v>-7.5747992014717103E-2</v>
      </c>
      <c r="AG9" s="8">
        <f t="shared" si="0"/>
        <v>-2.9789681093168749E-4</v>
      </c>
    </row>
    <row r="10" spans="1:34" x14ac:dyDescent="0.25">
      <c r="A10" s="4" t="s">
        <v>7</v>
      </c>
      <c r="B10" s="83">
        <v>1.7925921635631746E-2</v>
      </c>
      <c r="C10" s="83">
        <v>3.7741481513070919E-2</v>
      </c>
      <c r="D10" s="83">
        <v>5.0817795439293649E-2</v>
      </c>
      <c r="E10" s="83">
        <v>5.6333433339256014E-2</v>
      </c>
      <c r="F10" s="83">
        <v>6.671132224129922E-2</v>
      </c>
      <c r="G10" s="83">
        <v>6.2786469669423597E-2</v>
      </c>
      <c r="H10" s="83">
        <v>-9.2975240575078819E-3</v>
      </c>
      <c r="I10" s="83">
        <v>1.2043861523755563E-2</v>
      </c>
      <c r="P10" s="6"/>
      <c r="Q10" s="6"/>
      <c r="AC10" s="56">
        <v>43374</v>
      </c>
      <c r="AD10" s="8">
        <v>69.25</v>
      </c>
      <c r="AE10" s="8">
        <v>10714.299805000001</v>
      </c>
      <c r="AF10" s="8">
        <f t="shared" si="0"/>
        <v>-4.6143224411659065E-2</v>
      </c>
      <c r="AG10" s="8">
        <f t="shared" si="0"/>
        <v>-2.0352347167487306E-3</v>
      </c>
    </row>
    <row r="11" spans="1:34" x14ac:dyDescent="0.25">
      <c r="A11" s="4" t="s">
        <v>124</v>
      </c>
      <c r="B11" s="83" t="s">
        <v>125</v>
      </c>
      <c r="C11" s="84">
        <v>-1323.87</v>
      </c>
      <c r="D11" s="84">
        <v>-2304.2890000000002</v>
      </c>
      <c r="E11" s="84">
        <v>-2432.3270000000002</v>
      </c>
      <c r="F11" s="84">
        <v>-2801.9319999999998</v>
      </c>
      <c r="G11" s="84">
        <v>-6444.9390000000003</v>
      </c>
      <c r="H11" s="84">
        <v>-704.43499999999995</v>
      </c>
      <c r="I11" s="84">
        <v>-675.49</v>
      </c>
      <c r="P11" s="6"/>
      <c r="Q11" s="6"/>
      <c r="AC11" s="56">
        <v>43405</v>
      </c>
      <c r="AD11" s="8">
        <v>68.050003000000004</v>
      </c>
      <c r="AE11" s="8">
        <v>11356.5</v>
      </c>
      <c r="AF11" s="8">
        <f t="shared" si="0"/>
        <v>-1.7328476534295974E-2</v>
      </c>
      <c r="AG11" s="8">
        <f t="shared" si="0"/>
        <v>5.9938606039407857E-2</v>
      </c>
    </row>
    <row r="12" spans="1:34" x14ac:dyDescent="0.25">
      <c r="A12" s="4" t="s">
        <v>135</v>
      </c>
      <c r="B12" s="83" t="s">
        <v>125</v>
      </c>
      <c r="C12" s="84">
        <v>-340.3</v>
      </c>
      <c r="D12" s="84">
        <v>-274.851</v>
      </c>
      <c r="E12" s="84">
        <v>195.08</v>
      </c>
      <c r="F12" s="84">
        <v>-461.57299999999998</v>
      </c>
      <c r="G12" s="84">
        <v>138.22499999999999</v>
      </c>
      <c r="H12" s="84">
        <v>1111.1389999999999</v>
      </c>
      <c r="I12" s="84">
        <v>-35.341999999999999</v>
      </c>
      <c r="P12" s="6"/>
      <c r="Q12" s="6"/>
      <c r="AC12" s="56">
        <v>43435</v>
      </c>
      <c r="AD12" s="8">
        <v>73.599997999999999</v>
      </c>
      <c r="AE12" s="8">
        <v>11680.5</v>
      </c>
      <c r="AF12" s="8">
        <f t="shared" si="0"/>
        <v>8.1557601106938896E-2</v>
      </c>
      <c r="AG12" s="8">
        <f t="shared" si="0"/>
        <v>2.8529916787742703E-2</v>
      </c>
    </row>
    <row r="13" spans="1:34" x14ac:dyDescent="0.25">
      <c r="A13" s="4" t="s">
        <v>136</v>
      </c>
      <c r="B13" s="83" t="s">
        <v>125</v>
      </c>
      <c r="C13" s="85">
        <v>-364.65530000000001</v>
      </c>
      <c r="D13" s="85">
        <v>-505.74189999999999</v>
      </c>
      <c r="E13" s="85">
        <v>-511.83210000000003</v>
      </c>
      <c r="F13" s="85">
        <v>-553.18169999999998</v>
      </c>
      <c r="G13" s="85">
        <v>-473.93680000000001</v>
      </c>
      <c r="H13" s="85">
        <v>-1532.107</v>
      </c>
      <c r="I13" s="85">
        <v>-733.73140000000001</v>
      </c>
      <c r="P13" s="6"/>
      <c r="Q13" s="6"/>
      <c r="AC13" s="56">
        <v>43466</v>
      </c>
      <c r="AD13" s="8">
        <v>69.900002000000001</v>
      </c>
      <c r="AE13" s="8">
        <v>10930.450194999999</v>
      </c>
      <c r="AF13" s="8">
        <f t="shared" si="0"/>
        <v>-5.0271686148687107E-2</v>
      </c>
      <c r="AG13" s="8">
        <f t="shared" si="0"/>
        <v>-6.4213844013526866E-2</v>
      </c>
    </row>
    <row r="14" spans="1:34" x14ac:dyDescent="0.25">
      <c r="P14" s="6"/>
      <c r="Q14" s="6"/>
      <c r="AC14" s="56">
        <v>43497</v>
      </c>
      <c r="AD14" s="8">
        <v>76.050003000000004</v>
      </c>
      <c r="AE14" s="8">
        <v>10386.599609000001</v>
      </c>
      <c r="AF14" s="8">
        <f t="shared" si="0"/>
        <v>8.798284440678561E-2</v>
      </c>
      <c r="AG14" s="8">
        <f t="shared" si="0"/>
        <v>-4.9755552268906218E-2</v>
      </c>
    </row>
    <row r="15" spans="1:34" x14ac:dyDescent="0.25">
      <c r="P15" s="6"/>
      <c r="Q15" s="6"/>
      <c r="AC15" s="56">
        <v>43525</v>
      </c>
      <c r="AD15" s="8">
        <v>80.650002000000001</v>
      </c>
      <c r="AE15" s="8">
        <v>10876.75</v>
      </c>
      <c r="AF15" s="8">
        <f t="shared" si="0"/>
        <v>6.0486506489684115E-2</v>
      </c>
      <c r="AG15" s="8">
        <f t="shared" si="0"/>
        <v>4.7190650400664655E-2</v>
      </c>
    </row>
    <row r="16" spans="1:34" x14ac:dyDescent="0.25">
      <c r="P16" s="6"/>
      <c r="Q16" s="6"/>
      <c r="AC16" s="56">
        <v>43556</v>
      </c>
      <c r="AD16" s="8">
        <v>75</v>
      </c>
      <c r="AE16" s="8">
        <v>10862.549805000001</v>
      </c>
      <c r="AF16" s="8">
        <f t="shared" si="0"/>
        <v>-7.0055819713432874E-2</v>
      </c>
      <c r="AG16" s="8">
        <f t="shared" si="0"/>
        <v>-1.3055549681659907E-3</v>
      </c>
    </row>
    <row r="17" spans="1:33" x14ac:dyDescent="0.25">
      <c r="A17" s="1" t="s">
        <v>10</v>
      </c>
      <c r="P17" s="6"/>
      <c r="Q17" s="6"/>
      <c r="AC17" s="56">
        <v>43586</v>
      </c>
      <c r="AD17" s="8">
        <v>75.150002000000001</v>
      </c>
      <c r="AE17" s="8">
        <v>10830.950194999999</v>
      </c>
      <c r="AF17" s="8">
        <f t="shared" si="0"/>
        <v>2.0000266666666752E-3</v>
      </c>
      <c r="AG17" s="8">
        <f t="shared" si="0"/>
        <v>-2.9090416676806315E-3</v>
      </c>
    </row>
    <row r="18" spans="1:33" x14ac:dyDescent="0.25">
      <c r="P18" s="6"/>
      <c r="Q18" s="6"/>
      <c r="AC18" s="56">
        <v>43617</v>
      </c>
      <c r="AD18" s="8">
        <v>66.849997999999999</v>
      </c>
      <c r="AE18" s="8">
        <v>10792.5</v>
      </c>
      <c r="AF18" s="8">
        <f t="shared" si="0"/>
        <v>-0.11044582540397006</v>
      </c>
      <c r="AG18" s="8">
        <f t="shared" si="0"/>
        <v>-3.5500297118667935E-3</v>
      </c>
    </row>
    <row r="19" spans="1:33" x14ac:dyDescent="0.25">
      <c r="P19" s="6"/>
      <c r="Q19" s="6"/>
      <c r="AC19" s="56">
        <v>43647</v>
      </c>
      <c r="AD19" s="8">
        <v>59.799999</v>
      </c>
      <c r="AE19" s="8">
        <v>11623.900390999999</v>
      </c>
      <c r="AF19" s="8">
        <f t="shared" si="0"/>
        <v>-0.10545997323739635</v>
      </c>
      <c r="AG19" s="8">
        <f t="shared" si="0"/>
        <v>7.7035014222839857E-2</v>
      </c>
    </row>
    <row r="20" spans="1:33" x14ac:dyDescent="0.25">
      <c r="P20" s="6"/>
      <c r="Q20" s="6"/>
      <c r="AC20" s="56">
        <v>43678</v>
      </c>
      <c r="AD20" s="8">
        <v>54</v>
      </c>
      <c r="AE20" s="8">
        <v>11748.150390999999</v>
      </c>
      <c r="AF20" s="8">
        <f t="shared" si="0"/>
        <v>-9.6989951454681464E-2</v>
      </c>
      <c r="AG20" s="8">
        <f t="shared" si="0"/>
        <v>1.0689183133073186E-2</v>
      </c>
    </row>
    <row r="21" spans="1:33" x14ac:dyDescent="0.25">
      <c r="P21" s="6"/>
      <c r="Q21" s="6"/>
      <c r="AC21" s="56">
        <v>43709</v>
      </c>
      <c r="AD21" s="8">
        <v>57.049999</v>
      </c>
      <c r="AE21" s="8">
        <v>11922.799805000001</v>
      </c>
      <c r="AF21" s="8">
        <f t="shared" si="0"/>
        <v>5.6481462962962956E-2</v>
      </c>
      <c r="AG21" s="8">
        <f t="shared" si="0"/>
        <v>1.4866120043355628E-2</v>
      </c>
    </row>
    <row r="22" spans="1:33" x14ac:dyDescent="0.25">
      <c r="P22" s="6"/>
      <c r="Q22" s="6"/>
      <c r="AC22" s="56">
        <v>43739</v>
      </c>
      <c r="AD22" s="8">
        <v>61.099997999999999</v>
      </c>
      <c r="AE22" s="8">
        <v>11788.849609000001</v>
      </c>
      <c r="AF22" s="8">
        <f t="shared" si="0"/>
        <v>7.0990343049786908E-2</v>
      </c>
      <c r="AG22" s="8">
        <f t="shared" si="0"/>
        <v>-1.1234793688628892E-2</v>
      </c>
    </row>
    <row r="23" spans="1:33" x14ac:dyDescent="0.25">
      <c r="D23" t="s">
        <v>25</v>
      </c>
      <c r="E23" t="s">
        <v>26</v>
      </c>
      <c r="F23" t="s">
        <v>27</v>
      </c>
      <c r="G23" t="s">
        <v>13</v>
      </c>
      <c r="P23" s="6"/>
      <c r="Q23" s="6"/>
      <c r="AC23" s="56">
        <v>43770</v>
      </c>
      <c r="AD23" s="8">
        <v>63.049999</v>
      </c>
      <c r="AE23" s="8">
        <v>11118</v>
      </c>
      <c r="AF23" s="8">
        <f t="shared" si="0"/>
        <v>3.191491102831133E-2</v>
      </c>
      <c r="AG23" s="8">
        <f t="shared" si="0"/>
        <v>-5.6905434478343994E-2</v>
      </c>
    </row>
    <row r="24" spans="1:33" x14ac:dyDescent="0.25">
      <c r="D24">
        <v>72.34</v>
      </c>
      <c r="E24">
        <v>9.1</v>
      </c>
      <c r="F24">
        <v>17.920000000000002</v>
      </c>
      <c r="G24">
        <v>1.38</v>
      </c>
      <c r="P24" s="6"/>
      <c r="Q24" s="6"/>
      <c r="AC24" s="56">
        <v>43800</v>
      </c>
      <c r="AD24" s="8">
        <v>64</v>
      </c>
      <c r="AE24" s="8">
        <v>11023.25</v>
      </c>
      <c r="AF24" s="8">
        <f t="shared" si="0"/>
        <v>1.5067422919388156E-2</v>
      </c>
      <c r="AG24" s="8">
        <f t="shared" si="0"/>
        <v>-8.5222162259399169E-3</v>
      </c>
    </row>
    <row r="25" spans="1:33" x14ac:dyDescent="0.25">
      <c r="P25" s="6"/>
      <c r="Q25" s="6"/>
      <c r="AC25" s="56">
        <v>43831</v>
      </c>
      <c r="AD25" s="8">
        <v>55</v>
      </c>
      <c r="AE25" s="8">
        <v>11474.450194999999</v>
      </c>
      <c r="AF25" s="8">
        <f t="shared" si="0"/>
        <v>-0.140625</v>
      </c>
      <c r="AG25" s="8">
        <f t="shared" si="0"/>
        <v>4.0931684847934996E-2</v>
      </c>
    </row>
    <row r="26" spans="1:33" x14ac:dyDescent="0.25">
      <c r="P26" s="6"/>
      <c r="Q26" s="6"/>
      <c r="AC26" s="56">
        <v>43862</v>
      </c>
      <c r="AD26" s="8">
        <v>51.599997999999999</v>
      </c>
      <c r="AE26" s="8">
        <v>11877.450194999999</v>
      </c>
      <c r="AF26" s="8">
        <f t="shared" si="0"/>
        <v>-6.1818218181818194E-2</v>
      </c>
      <c r="AG26" s="8">
        <f t="shared" si="0"/>
        <v>3.5121508495074352E-2</v>
      </c>
    </row>
    <row r="27" spans="1:33" x14ac:dyDescent="0.25">
      <c r="P27" s="6"/>
      <c r="Q27" s="6"/>
      <c r="AC27" s="56">
        <v>43891</v>
      </c>
      <c r="AD27" s="8">
        <v>22</v>
      </c>
      <c r="AE27" s="8">
        <v>12056.049805000001</v>
      </c>
      <c r="AF27" s="8">
        <f t="shared" si="0"/>
        <v>-0.5736433943272633</v>
      </c>
      <c r="AG27" s="8">
        <f t="shared" si="0"/>
        <v>1.5036864568389052E-2</v>
      </c>
    </row>
    <row r="28" spans="1:33" ht="15.75" x14ac:dyDescent="0.25">
      <c r="L28" s="79"/>
      <c r="M28" s="79"/>
      <c r="N28" s="79"/>
      <c r="O28" s="80" t="s">
        <v>131</v>
      </c>
      <c r="P28" s="79"/>
      <c r="Q28" s="79"/>
      <c r="R28" s="79"/>
      <c r="T28" s="76"/>
      <c r="U28" s="76"/>
      <c r="V28" s="58"/>
      <c r="W28" s="87" t="s">
        <v>129</v>
      </c>
      <c r="X28" s="76"/>
      <c r="Y28" s="76"/>
      <c r="Z28" s="76"/>
      <c r="AA28" s="76"/>
      <c r="AC28" s="56">
        <v>43922</v>
      </c>
      <c r="AD28" s="8">
        <v>17.600000000000001</v>
      </c>
      <c r="AE28" s="8">
        <v>12168.450194999999</v>
      </c>
      <c r="AF28" s="8">
        <f t="shared" si="0"/>
        <v>-0.19999999999999993</v>
      </c>
      <c r="AG28" s="8">
        <f t="shared" si="0"/>
        <v>9.3231524270398353E-3</v>
      </c>
    </row>
    <row r="29" spans="1:33" ht="15.75" x14ac:dyDescent="0.25">
      <c r="L29" s="78">
        <v>2016</v>
      </c>
      <c r="M29" s="78">
        <v>2017</v>
      </c>
      <c r="N29" s="78">
        <v>2018</v>
      </c>
      <c r="O29" s="78">
        <v>2019</v>
      </c>
      <c r="P29" s="78">
        <v>2020</v>
      </c>
      <c r="Q29" s="78">
        <v>2021</v>
      </c>
      <c r="R29" s="78">
        <v>2022</v>
      </c>
      <c r="T29" s="57" t="s">
        <v>150</v>
      </c>
      <c r="U29" s="57"/>
      <c r="V29" s="57"/>
      <c r="W29" s="57"/>
      <c r="X29" s="57"/>
      <c r="Y29" s="57"/>
      <c r="Z29" s="57"/>
      <c r="AA29" s="57"/>
      <c r="AC29" s="56">
        <v>43952</v>
      </c>
      <c r="AD29" s="8">
        <v>18</v>
      </c>
      <c r="AE29" s="8">
        <v>11962.099609000001</v>
      </c>
      <c r="AF29" s="8">
        <f t="shared" si="0"/>
        <v>2.2727272727272645E-2</v>
      </c>
      <c r="AG29" s="8">
        <f t="shared" si="0"/>
        <v>-1.695783626453826E-2</v>
      </c>
    </row>
    <row r="30" spans="1:33" x14ac:dyDescent="0.25">
      <c r="L30" s="77">
        <v>11.475300000000001</v>
      </c>
      <c r="M30" s="77">
        <v>10.701499999999999</v>
      </c>
      <c r="N30" s="77">
        <v>10.238</v>
      </c>
      <c r="O30" s="77">
        <v>10.4278</v>
      </c>
      <c r="P30" s="77">
        <v>12.615</v>
      </c>
      <c r="Q30" s="77">
        <v>9.0928000000000004</v>
      </c>
      <c r="R30" s="77">
        <v>9.5940999999999992</v>
      </c>
      <c r="T30" s="57" t="s">
        <v>151</v>
      </c>
      <c r="U30" s="57"/>
      <c r="V30" s="57"/>
      <c r="W30" s="57"/>
      <c r="X30" s="57"/>
      <c r="Y30" s="57"/>
      <c r="Z30" s="57"/>
      <c r="AA30" s="57"/>
      <c r="AC30" s="56">
        <v>43983</v>
      </c>
      <c r="AD30" s="8">
        <v>22.799999</v>
      </c>
      <c r="AE30" s="8">
        <v>11201.75</v>
      </c>
      <c r="AF30" s="8">
        <f t="shared" si="0"/>
        <v>0.26666661111111112</v>
      </c>
      <c r="AG30" s="8">
        <f t="shared" si="0"/>
        <v>-6.3563223334800828E-2</v>
      </c>
    </row>
    <row r="31" spans="1:33" x14ac:dyDescent="0.25">
      <c r="L31" s="81"/>
      <c r="M31" s="81"/>
      <c r="N31" s="81"/>
      <c r="O31" s="81"/>
      <c r="P31" s="81"/>
      <c r="Q31" s="81"/>
      <c r="R31" s="81"/>
      <c r="T31" s="57" t="s">
        <v>152</v>
      </c>
      <c r="U31" s="57"/>
      <c r="V31" s="57"/>
      <c r="W31" s="57"/>
      <c r="X31" s="57"/>
      <c r="Y31" s="57"/>
      <c r="Z31" s="57"/>
      <c r="AA31" s="57"/>
      <c r="AC31" s="56">
        <v>44013</v>
      </c>
      <c r="AD31" s="8">
        <v>23.6</v>
      </c>
      <c r="AE31" s="8">
        <v>8597.75</v>
      </c>
      <c r="AF31" s="8">
        <f t="shared" si="0"/>
        <v>3.5087764696831863E-2</v>
      </c>
      <c r="AG31" s="8">
        <f t="shared" si="0"/>
        <v>-0.23246367755038275</v>
      </c>
    </row>
    <row r="32" spans="1:33" x14ac:dyDescent="0.25">
      <c r="P32" s="6"/>
      <c r="Q32" s="6"/>
      <c r="T32" s="57" t="s">
        <v>153</v>
      </c>
      <c r="U32" s="57"/>
      <c r="V32" s="57"/>
      <c r="W32" s="57"/>
      <c r="X32" s="57"/>
      <c r="Y32" s="57"/>
      <c r="Z32" s="57"/>
      <c r="AA32" s="57"/>
      <c r="AC32" s="56">
        <v>44044</v>
      </c>
      <c r="AD32" s="8">
        <v>28.5</v>
      </c>
      <c r="AE32" s="8">
        <v>9859.9003909999992</v>
      </c>
      <c r="AF32" s="8">
        <f t="shared" si="0"/>
        <v>0.20762711864406772</v>
      </c>
      <c r="AG32" s="8">
        <f t="shared" si="0"/>
        <v>0.14680008036986411</v>
      </c>
    </row>
    <row r="33" spans="16:33" x14ac:dyDescent="0.25">
      <c r="P33" s="6"/>
      <c r="Q33" s="6"/>
      <c r="T33" s="57" t="s">
        <v>154</v>
      </c>
      <c r="U33" s="57"/>
      <c r="V33" s="57"/>
      <c r="W33" s="57"/>
      <c r="X33" s="57"/>
      <c r="Y33" s="57"/>
      <c r="Z33" s="57"/>
      <c r="AA33" s="57"/>
      <c r="AC33" s="56">
        <v>44075</v>
      </c>
      <c r="AD33" s="8">
        <v>27.9</v>
      </c>
      <c r="AE33" s="8">
        <v>9580.2998050000006</v>
      </c>
      <c r="AF33" s="8">
        <f t="shared" si="0"/>
        <v>-2.105263157894742E-2</v>
      </c>
      <c r="AG33" s="8">
        <f t="shared" si="0"/>
        <v>-2.8357343878972121E-2</v>
      </c>
    </row>
    <row r="34" spans="16:33" x14ac:dyDescent="0.25">
      <c r="P34" s="6"/>
      <c r="Q34" s="6"/>
      <c r="T34" s="57" t="s">
        <v>155</v>
      </c>
      <c r="U34" s="57"/>
      <c r="V34" s="57"/>
      <c r="W34" s="57"/>
      <c r="X34" s="57"/>
      <c r="Y34" s="57"/>
      <c r="Z34" s="57"/>
      <c r="AA34" s="57"/>
      <c r="AC34" s="56">
        <v>44105</v>
      </c>
      <c r="AD34" s="8">
        <v>27</v>
      </c>
      <c r="AE34" s="8">
        <v>10302.099609000001</v>
      </c>
      <c r="AF34" s="8">
        <f t="shared" si="0"/>
        <v>-3.2258064516128983E-2</v>
      </c>
      <c r="AG34" s="8">
        <f t="shared" si="0"/>
        <v>7.534208935959287E-2</v>
      </c>
    </row>
    <row r="35" spans="16:33" x14ac:dyDescent="0.25">
      <c r="P35" s="6"/>
      <c r="Q35" s="6"/>
      <c r="T35" s="57" t="s">
        <v>156</v>
      </c>
      <c r="U35" s="57"/>
      <c r="V35" s="57"/>
      <c r="W35" s="57"/>
      <c r="X35" s="57"/>
      <c r="Y35" s="57"/>
      <c r="Z35" s="57"/>
      <c r="AA35" s="57"/>
      <c r="AC35" s="56">
        <v>44136</v>
      </c>
      <c r="AD35" s="8">
        <v>33.349997999999999</v>
      </c>
      <c r="AE35" s="8">
        <v>11073.450194999999</v>
      </c>
      <c r="AF35" s="8">
        <f t="shared" si="0"/>
        <v>0.23518511111111109</v>
      </c>
      <c r="AG35" s="8">
        <f t="shared" si="0"/>
        <v>7.4873143851777582E-2</v>
      </c>
    </row>
    <row r="36" spans="16:33" x14ac:dyDescent="0.25">
      <c r="P36" s="6"/>
      <c r="Q36" s="6"/>
      <c r="T36" s="57" t="s">
        <v>157</v>
      </c>
      <c r="U36" s="57"/>
      <c r="V36" s="57"/>
      <c r="W36" s="57"/>
      <c r="X36" s="57"/>
      <c r="Y36" s="57"/>
      <c r="Z36" s="57"/>
      <c r="AA36" s="57"/>
      <c r="AC36" s="56">
        <v>44166</v>
      </c>
      <c r="AD36" s="8">
        <v>40.25</v>
      </c>
      <c r="AE36" s="8">
        <v>11387.5</v>
      </c>
      <c r="AF36" s="8">
        <f t="shared" si="0"/>
        <v>0.20689662410174658</v>
      </c>
      <c r="AG36" s="8">
        <f t="shared" si="0"/>
        <v>2.8360610240682135E-2</v>
      </c>
    </row>
    <row r="37" spans="16:33" x14ac:dyDescent="0.25">
      <c r="P37" s="6"/>
      <c r="Q37" s="6"/>
      <c r="T37" s="57" t="s">
        <v>158</v>
      </c>
      <c r="U37" s="57"/>
      <c r="V37" s="57"/>
      <c r="W37" s="57"/>
      <c r="X37" s="57"/>
      <c r="Y37" s="57"/>
      <c r="Z37" s="57"/>
      <c r="AA37" s="57"/>
      <c r="AC37" s="56">
        <v>44197</v>
      </c>
      <c r="AD37" s="8">
        <v>41.400002000000001</v>
      </c>
      <c r="AE37" s="8">
        <v>11247.549805000001</v>
      </c>
      <c r="AF37" s="8">
        <f t="shared" si="0"/>
        <v>2.857147826086958E-2</v>
      </c>
      <c r="AG37" s="8">
        <f t="shared" si="0"/>
        <v>-1.228980856201971E-2</v>
      </c>
    </row>
    <row r="38" spans="16:33" x14ac:dyDescent="0.25">
      <c r="P38" s="6"/>
      <c r="Q38" s="6"/>
      <c r="T38" s="96"/>
      <c r="U38" s="96"/>
      <c r="V38" s="96"/>
      <c r="W38" s="96"/>
      <c r="X38" s="96"/>
      <c r="Y38" s="96"/>
      <c r="Z38" s="96"/>
      <c r="AA38" s="96"/>
      <c r="AC38" s="56">
        <v>44228</v>
      </c>
      <c r="AD38" s="8">
        <v>40.849997999999999</v>
      </c>
      <c r="AE38" s="8">
        <v>11642.400390999999</v>
      </c>
      <c r="AF38" s="8">
        <f t="shared" si="0"/>
        <v>-1.3285120131153648E-2</v>
      </c>
      <c r="AG38" s="8">
        <f t="shared" si="0"/>
        <v>3.510547566764019E-2</v>
      </c>
    </row>
    <row r="39" spans="16:33" x14ac:dyDescent="0.25">
      <c r="P39" s="6"/>
      <c r="Q39" s="6"/>
      <c r="T39" s="96"/>
      <c r="U39" s="96"/>
      <c r="V39" s="96"/>
      <c r="W39" s="96"/>
      <c r="X39" s="96"/>
      <c r="Y39" s="96"/>
      <c r="Z39" s="96"/>
      <c r="AA39" s="96"/>
      <c r="AC39" s="56">
        <v>44256</v>
      </c>
      <c r="AD39" s="8">
        <v>37</v>
      </c>
      <c r="AE39" s="8">
        <v>12968.950194999999</v>
      </c>
      <c r="AF39" s="8">
        <f t="shared" si="0"/>
        <v>-9.4247201676729564E-2</v>
      </c>
      <c r="AG39" s="8">
        <f t="shared" si="0"/>
        <v>0.1139412629225045</v>
      </c>
    </row>
    <row r="40" spans="16:33" x14ac:dyDescent="0.25">
      <c r="P40" s="6"/>
      <c r="Q40" s="6"/>
      <c r="T40" s="96"/>
      <c r="U40" s="96"/>
      <c r="V40" s="96"/>
      <c r="W40" s="96"/>
      <c r="X40" s="96"/>
      <c r="Y40" s="96"/>
      <c r="Z40" s="96"/>
      <c r="AA40" s="96"/>
      <c r="AC40" s="56">
        <v>44287</v>
      </c>
      <c r="AD40" s="8">
        <v>35.400002000000001</v>
      </c>
      <c r="AE40" s="8">
        <v>13981.75</v>
      </c>
      <c r="AF40" s="8">
        <f t="shared" si="0"/>
        <v>-4.3243189189189173E-2</v>
      </c>
      <c r="AG40" s="8">
        <f t="shared" si="0"/>
        <v>7.8094201132060143E-2</v>
      </c>
    </row>
    <row r="41" spans="16:33" x14ac:dyDescent="0.25">
      <c r="P41" s="6"/>
      <c r="Q41" s="6"/>
      <c r="T41" s="96"/>
      <c r="U41" s="96"/>
      <c r="V41" s="96"/>
      <c r="W41" s="96"/>
      <c r="X41" s="96"/>
      <c r="Y41" s="96"/>
      <c r="Z41" s="96"/>
      <c r="AA41" s="96"/>
      <c r="AC41" s="56">
        <v>44317</v>
      </c>
      <c r="AD41" s="8">
        <v>41.799999</v>
      </c>
      <c r="AE41" s="8">
        <v>13634.599609000001</v>
      </c>
      <c r="AF41" s="8">
        <f t="shared" si="0"/>
        <v>0.18079086549204146</v>
      </c>
      <c r="AG41" s="8">
        <f t="shared" si="0"/>
        <v>-2.4828822643803473E-2</v>
      </c>
    </row>
    <row r="42" spans="16:33" x14ac:dyDescent="0.25">
      <c r="P42" s="6"/>
      <c r="Q42" s="6"/>
      <c r="T42" s="96"/>
      <c r="U42" s="96"/>
      <c r="V42" s="96"/>
      <c r="W42" s="96"/>
      <c r="X42" s="96"/>
      <c r="Y42" s="96"/>
      <c r="Z42" s="96"/>
      <c r="AA42" s="96"/>
      <c r="AC42" s="56">
        <v>44348</v>
      </c>
      <c r="AD42" s="8">
        <v>41.950001</v>
      </c>
      <c r="AE42" s="8">
        <v>14529.150390999999</v>
      </c>
      <c r="AF42" s="8">
        <f t="shared" si="0"/>
        <v>3.5885646791522802E-3</v>
      </c>
      <c r="AG42" s="8">
        <f t="shared" si="0"/>
        <v>6.5608877976110022E-2</v>
      </c>
    </row>
    <row r="43" spans="16:33" x14ac:dyDescent="0.25">
      <c r="P43" s="6"/>
      <c r="Q43" s="6"/>
      <c r="T43" s="96"/>
      <c r="U43" s="96"/>
      <c r="V43" s="96"/>
      <c r="W43" s="96"/>
      <c r="X43" s="96"/>
      <c r="Y43" s="96"/>
      <c r="Z43" s="96"/>
      <c r="AA43" s="96"/>
      <c r="AC43" s="56">
        <v>44378</v>
      </c>
      <c r="AD43" s="8">
        <v>41.200001</v>
      </c>
      <c r="AE43" s="8">
        <v>14690.700194999999</v>
      </c>
      <c r="AF43" s="8">
        <f t="shared" si="0"/>
        <v>-1.7878426272266358E-2</v>
      </c>
      <c r="AG43" s="8">
        <f t="shared" si="0"/>
        <v>1.1119012444118642E-2</v>
      </c>
    </row>
    <row r="44" spans="16:33" x14ac:dyDescent="0.25">
      <c r="P44" s="6"/>
      <c r="Q44" s="6"/>
      <c r="T44" s="96"/>
      <c r="U44" s="96"/>
      <c r="V44" s="96"/>
      <c r="W44" s="96"/>
      <c r="X44" s="96"/>
      <c r="Y44" s="96"/>
      <c r="Z44" s="96"/>
      <c r="AA44" s="96"/>
      <c r="AC44" s="56">
        <v>44409</v>
      </c>
      <c r="AD44" s="8">
        <v>38.599997999999999</v>
      </c>
      <c r="AE44" s="8">
        <v>14631.099609000001</v>
      </c>
      <c r="AF44" s="8">
        <f t="shared" si="0"/>
        <v>-6.3106867400318775E-2</v>
      </c>
      <c r="AG44" s="8">
        <f t="shared" si="0"/>
        <v>-4.0570282701898582E-3</v>
      </c>
    </row>
    <row r="45" spans="16:33" x14ac:dyDescent="0.25">
      <c r="P45" s="6"/>
      <c r="Q45" s="6"/>
      <c r="T45" s="96"/>
      <c r="U45" s="96"/>
      <c r="V45" s="96"/>
      <c r="W45" s="96"/>
      <c r="X45" s="96"/>
      <c r="Y45" s="96"/>
      <c r="Z45" s="96"/>
      <c r="AA45" s="96"/>
      <c r="AC45" s="56">
        <v>44440</v>
      </c>
      <c r="AD45" s="8">
        <v>45.400002000000001</v>
      </c>
      <c r="AE45" s="8">
        <v>15582.799805000001</v>
      </c>
      <c r="AF45" s="8">
        <f t="shared" si="0"/>
        <v>0.17616591586351898</v>
      </c>
      <c r="AG45" s="8">
        <f t="shared" si="0"/>
        <v>6.5046388954565132E-2</v>
      </c>
    </row>
    <row r="46" spans="16:33" x14ac:dyDescent="0.25">
      <c r="P46" s="6"/>
      <c r="Q46" s="6"/>
      <c r="T46" s="96"/>
      <c r="U46" s="96"/>
      <c r="V46" s="96"/>
      <c r="W46" s="96"/>
      <c r="X46" s="96"/>
      <c r="Y46" s="96"/>
      <c r="Z46" s="96"/>
      <c r="AA46" s="96"/>
      <c r="AC46" s="56">
        <v>44470</v>
      </c>
      <c r="AD46" s="8">
        <v>54.5</v>
      </c>
      <c r="AE46" s="8">
        <v>15721.5</v>
      </c>
      <c r="AF46" s="8">
        <f t="shared" si="0"/>
        <v>0.20044047575152088</v>
      </c>
      <c r="AG46" s="8">
        <f t="shared" si="0"/>
        <v>8.9008520121971382E-3</v>
      </c>
    </row>
    <row r="47" spans="16:33" x14ac:dyDescent="0.25">
      <c r="P47" s="6"/>
      <c r="Q47" s="6"/>
      <c r="T47" s="96"/>
      <c r="U47" s="96"/>
      <c r="V47" s="96"/>
      <c r="W47" s="96"/>
      <c r="X47" s="96"/>
      <c r="Y47" s="96"/>
      <c r="Z47" s="96"/>
      <c r="AA47" s="96"/>
      <c r="AC47" s="56">
        <v>44501</v>
      </c>
      <c r="AD47" s="8">
        <v>44.549999</v>
      </c>
      <c r="AE47" s="8">
        <v>15763.049805000001</v>
      </c>
      <c r="AF47" s="8">
        <f t="shared" si="0"/>
        <v>-0.18256882568807339</v>
      </c>
      <c r="AG47" s="8">
        <f t="shared" si="0"/>
        <v>2.6428651846198237E-3</v>
      </c>
    </row>
    <row r="48" spans="16:33" x14ac:dyDescent="0.25">
      <c r="P48" s="6"/>
      <c r="Q48" s="6"/>
      <c r="T48" s="96"/>
      <c r="U48" s="96"/>
      <c r="V48" s="96"/>
      <c r="W48" s="96"/>
      <c r="X48" s="96"/>
      <c r="Y48" s="96"/>
      <c r="Z48" s="96"/>
      <c r="AA48" s="96"/>
      <c r="AC48" s="56">
        <v>44531</v>
      </c>
      <c r="AD48" s="8">
        <v>46.599997999999999</v>
      </c>
      <c r="AE48" s="8">
        <v>17132.199218999998</v>
      </c>
      <c r="AF48" s="8">
        <f t="shared" si="0"/>
        <v>4.6015691268590148E-2</v>
      </c>
      <c r="AG48" s="8">
        <f t="shared" si="0"/>
        <v>8.6858154414110073E-2</v>
      </c>
    </row>
    <row r="49" spans="16:33" x14ac:dyDescent="0.25">
      <c r="P49" s="6"/>
      <c r="Q49" s="6"/>
      <c r="T49" s="96"/>
      <c r="U49" s="96"/>
      <c r="V49" s="96"/>
      <c r="W49" s="96"/>
      <c r="X49" s="96"/>
      <c r="Y49" s="96"/>
      <c r="Z49" s="96"/>
      <c r="AA49" s="96"/>
      <c r="AC49" s="56">
        <v>44562</v>
      </c>
      <c r="AD49" s="8">
        <v>51.799999</v>
      </c>
      <c r="AE49" s="8">
        <v>17618.150390999999</v>
      </c>
      <c r="AF49" s="8">
        <f t="shared" si="0"/>
        <v>0.11158800908103043</v>
      </c>
      <c r="AG49" s="8">
        <f t="shared" si="0"/>
        <v>2.8364786434485891E-2</v>
      </c>
    </row>
    <row r="50" spans="16:33" x14ac:dyDescent="0.25">
      <c r="P50" s="6"/>
      <c r="Q50" s="6"/>
      <c r="AC50" s="56">
        <v>44593</v>
      </c>
      <c r="AD50" s="8">
        <v>50.200001</v>
      </c>
      <c r="AE50" s="8">
        <v>17671.650390999999</v>
      </c>
      <c r="AF50" s="8">
        <f t="shared" si="0"/>
        <v>-3.0887992874285564E-2</v>
      </c>
      <c r="AG50" s="8">
        <f t="shared" si="0"/>
        <v>3.0366411236522179E-3</v>
      </c>
    </row>
    <row r="51" spans="16:33" x14ac:dyDescent="0.25">
      <c r="P51" s="6"/>
      <c r="Q51" s="6"/>
      <c r="AC51" s="56">
        <v>44621</v>
      </c>
      <c r="AD51" s="8">
        <v>63.400002000000001</v>
      </c>
      <c r="AE51" s="8">
        <v>16983.199218999998</v>
      </c>
      <c r="AF51" s="8">
        <f t="shared" si="0"/>
        <v>0.2629482218536211</v>
      </c>
      <c r="AG51" s="8">
        <f t="shared" si="0"/>
        <v>-3.8957944321409983E-2</v>
      </c>
    </row>
    <row r="52" spans="16:33" x14ac:dyDescent="0.25">
      <c r="P52" s="6"/>
      <c r="Q52" s="6"/>
      <c r="AC52" s="56">
        <v>44652</v>
      </c>
      <c r="AD52" s="8">
        <v>66.400002000000001</v>
      </c>
      <c r="AE52" s="8">
        <v>17354.050781000002</v>
      </c>
      <c r="AF52" s="8">
        <f t="shared" si="0"/>
        <v>4.7318610494681057E-2</v>
      </c>
      <c r="AG52" s="8">
        <f t="shared" si="0"/>
        <v>2.183637824757495E-2</v>
      </c>
    </row>
    <row r="53" spans="16:33" x14ac:dyDescent="0.25">
      <c r="P53" s="6"/>
      <c r="Q53" s="6"/>
      <c r="AC53" s="56">
        <v>44682</v>
      </c>
      <c r="AD53" s="8">
        <v>64.199996999999996</v>
      </c>
      <c r="AE53" s="8">
        <v>17339.849609000001</v>
      </c>
      <c r="AF53" s="8">
        <f t="shared" si="0"/>
        <v>-3.3132604423716801E-2</v>
      </c>
      <c r="AG53" s="8">
        <f t="shared" si="0"/>
        <v>-8.1832029761887267E-4</v>
      </c>
    </row>
    <row r="54" spans="16:33" x14ac:dyDescent="0.25">
      <c r="P54" s="6"/>
      <c r="Q54" s="6"/>
      <c r="AC54" s="56">
        <v>44713</v>
      </c>
      <c r="AD54" s="8">
        <v>61.049999</v>
      </c>
      <c r="AE54" s="8">
        <v>16793.900390999999</v>
      </c>
      <c r="AF54" s="8">
        <f t="shared" si="0"/>
        <v>-4.9065391700874948E-2</v>
      </c>
      <c r="AG54" s="8">
        <f t="shared" si="0"/>
        <v>-3.1485233742548406E-2</v>
      </c>
    </row>
    <row r="55" spans="16:33" x14ac:dyDescent="0.25">
      <c r="P55" s="6"/>
      <c r="Q55" s="6"/>
      <c r="AC55" s="56">
        <v>44743</v>
      </c>
      <c r="AD55" s="8">
        <v>65.949996999999996</v>
      </c>
      <c r="AE55" s="8">
        <v>17464.75</v>
      </c>
      <c r="AF55" s="8">
        <f t="shared" si="0"/>
        <v>8.0262048816741122E-2</v>
      </c>
      <c r="AG55" s="8">
        <f t="shared" si="0"/>
        <v>3.9946027627954434E-2</v>
      </c>
    </row>
    <row r="56" spans="16:33" x14ac:dyDescent="0.25">
      <c r="P56" s="6"/>
      <c r="Q56" s="6"/>
      <c r="AC56" s="56">
        <v>44774</v>
      </c>
      <c r="AD56" s="8">
        <v>69.949996999999996</v>
      </c>
      <c r="AE56" s="8">
        <v>17102.550781000002</v>
      </c>
      <c r="AF56" s="8">
        <f t="shared" si="0"/>
        <v>6.065201185680115E-2</v>
      </c>
      <c r="AG56" s="8">
        <f t="shared" si="0"/>
        <v>-2.0738872242660116E-2</v>
      </c>
    </row>
    <row r="57" spans="16:33" x14ac:dyDescent="0.25">
      <c r="P57" s="6"/>
      <c r="Q57" s="6"/>
      <c r="AC57" s="56">
        <v>44805</v>
      </c>
      <c r="AD57" s="8">
        <v>86.800003000000004</v>
      </c>
      <c r="AE57" s="8">
        <v>16584.550781000002</v>
      </c>
      <c r="AF57" s="8">
        <f t="shared" si="0"/>
        <v>0.24088644349763172</v>
      </c>
      <c r="AG57" s="8">
        <f t="shared" si="0"/>
        <v>-3.0287879663860998E-2</v>
      </c>
    </row>
    <row r="58" spans="16:33" x14ac:dyDescent="0.25">
      <c r="P58" s="6"/>
      <c r="Q58" s="6"/>
      <c r="AC58" s="56">
        <v>44835</v>
      </c>
      <c r="AD58" s="8">
        <v>84.25</v>
      </c>
      <c r="AE58" s="8">
        <v>15780.25</v>
      </c>
      <c r="AF58" s="8">
        <f t="shared" si="0"/>
        <v>-2.9377913731178141E-2</v>
      </c>
      <c r="AG58" s="8">
        <f t="shared" si="0"/>
        <v>-4.8496989253483093E-2</v>
      </c>
    </row>
    <row r="59" spans="16:33" x14ac:dyDescent="0.25">
      <c r="P59" s="6"/>
      <c r="Q59" s="6"/>
      <c r="AC59" s="56">
        <v>44866</v>
      </c>
      <c r="AD59" s="8">
        <v>100.900002</v>
      </c>
      <c r="AE59" s="8">
        <v>17158.25</v>
      </c>
      <c r="AF59" s="8">
        <f t="shared" si="0"/>
        <v>0.19762613649851632</v>
      </c>
      <c r="AG59" s="8">
        <f t="shared" si="0"/>
        <v>8.7324345305049039E-2</v>
      </c>
    </row>
    <row r="60" spans="16:33" x14ac:dyDescent="0.25">
      <c r="P60" s="6"/>
      <c r="Q60" s="6"/>
      <c r="AC60" s="56">
        <v>44896</v>
      </c>
      <c r="AD60" s="8">
        <v>85.650002000000001</v>
      </c>
      <c r="AE60" s="8">
        <v>17759.300781000002</v>
      </c>
      <c r="AF60" s="8">
        <f t="shared" si="0"/>
        <v>-0.15113973932329555</v>
      </c>
      <c r="AG60" s="8">
        <f t="shared" si="0"/>
        <v>3.5029841679658572E-2</v>
      </c>
    </row>
    <row r="61" spans="16:33" x14ac:dyDescent="0.25">
      <c r="AC61" s="56">
        <v>44925</v>
      </c>
      <c r="AD61" s="8">
        <v>85.650002000000001</v>
      </c>
      <c r="AE61" s="8">
        <v>17094.349609000001</v>
      </c>
      <c r="AF61" s="8">
        <f t="shared" si="0"/>
        <v>0</v>
      </c>
      <c r="AG61" s="8">
        <f t="shared" si="0"/>
        <v>-3.7442418493829829E-2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1F67-FAC2-4075-B1AA-80A6FF01CB19}">
  <dimension ref="A1:AJ65"/>
  <sheetViews>
    <sheetView showGridLines="0" topLeftCell="J1" zoomScale="72" zoomScaleNormal="100" workbookViewId="0">
      <selection activeCell="V24" sqref="V24:AD35"/>
    </sheetView>
  </sheetViews>
  <sheetFormatPr defaultRowHeight="15" x14ac:dyDescent="0.25"/>
  <cols>
    <col min="1" max="1" width="20.140625" customWidth="1"/>
    <col min="2" max="2" width="16.5703125" customWidth="1"/>
    <col min="3" max="5" width="9.7109375" bestFit="1" customWidth="1"/>
    <col min="6" max="6" width="12.28515625" customWidth="1"/>
    <col min="7" max="7" width="10.85546875" customWidth="1"/>
    <col min="8" max="8" width="11.140625" customWidth="1"/>
    <col min="9" max="9" width="9.85546875" bestFit="1" customWidth="1"/>
    <col min="10" max="10" width="9.5703125" bestFit="1" customWidth="1"/>
    <col min="11" max="11" width="9.85546875" bestFit="1" customWidth="1"/>
    <col min="13" max="13" width="10.5703125" customWidth="1"/>
    <col min="14" max="15" width="9.28515625" bestFit="1" customWidth="1"/>
    <col min="16" max="16" width="11" customWidth="1"/>
    <col min="17" max="17" width="12" customWidth="1"/>
    <col min="18" max="20" width="9.28515625" bestFit="1" customWidth="1"/>
    <col min="30" max="30" width="12.85546875" customWidth="1"/>
    <col min="31" max="31" width="11.140625" bestFit="1" customWidth="1"/>
    <col min="32" max="35" width="9.28515625" bestFit="1" customWidth="1"/>
    <col min="36" max="36" width="11.42578125" customWidth="1"/>
  </cols>
  <sheetData>
    <row r="1" spans="1:36" x14ac:dyDescent="0.25">
      <c r="A1" s="1" t="s">
        <v>6</v>
      </c>
      <c r="B1" s="1"/>
      <c r="C1" s="1"/>
      <c r="P1" s="1"/>
      <c r="Q1" s="1"/>
    </row>
    <row r="2" spans="1:36" x14ac:dyDescent="0.25">
      <c r="AF2" s="1" t="s">
        <v>132</v>
      </c>
      <c r="AG2" s="1"/>
    </row>
    <row r="3" spans="1:36" ht="15.75" x14ac:dyDescent="0.25">
      <c r="A3" s="2" t="s">
        <v>0</v>
      </c>
      <c r="B3" s="3">
        <v>41274</v>
      </c>
      <c r="C3" s="3">
        <v>41639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N3" s="79"/>
      <c r="O3" s="79"/>
      <c r="P3" s="79"/>
      <c r="Q3" s="80" t="s">
        <v>130</v>
      </c>
      <c r="R3" s="82"/>
      <c r="S3" s="79"/>
      <c r="T3" s="79"/>
      <c r="W3" s="79"/>
      <c r="X3" s="79"/>
      <c r="Y3" s="79"/>
      <c r="Z3" s="80" t="s">
        <v>133</v>
      </c>
      <c r="AA3" s="79"/>
      <c r="AB3" s="79"/>
      <c r="AC3" s="79"/>
      <c r="AE3" s="5"/>
      <c r="AF3" s="54" t="s">
        <v>16</v>
      </c>
      <c r="AG3" s="54" t="s">
        <v>17</v>
      </c>
      <c r="AH3" s="54" t="s">
        <v>16</v>
      </c>
      <c r="AI3" s="54" t="s">
        <v>17</v>
      </c>
    </row>
    <row r="4" spans="1:36" ht="15.75" x14ac:dyDescent="0.25">
      <c r="A4" s="4" t="s">
        <v>1</v>
      </c>
      <c r="B4" s="73">
        <v>430.19</v>
      </c>
      <c r="C4" s="73">
        <v>1287.03</v>
      </c>
      <c r="D4" s="73">
        <v>3244.28</v>
      </c>
      <c r="E4" s="73">
        <v>6093.93</v>
      </c>
      <c r="F4" s="73">
        <v>8762.42</v>
      </c>
      <c r="G4" s="73">
        <v>11248.34</v>
      </c>
      <c r="H4" s="73">
        <v>6603.25</v>
      </c>
      <c r="I4" s="73">
        <v>6832.56</v>
      </c>
      <c r="J4" s="73">
        <v>795</v>
      </c>
      <c r="K4" s="73">
        <v>1888.25</v>
      </c>
      <c r="N4" s="78">
        <v>2016</v>
      </c>
      <c r="O4" s="78">
        <v>2017</v>
      </c>
      <c r="P4" s="78">
        <v>2018</v>
      </c>
      <c r="Q4" s="78">
        <v>2019</v>
      </c>
      <c r="R4" s="78">
        <v>2020</v>
      </c>
      <c r="S4" s="78">
        <v>2021</v>
      </c>
      <c r="T4" s="78">
        <v>2022</v>
      </c>
      <c r="W4" s="78">
        <v>2016</v>
      </c>
      <c r="X4" s="78">
        <v>2017</v>
      </c>
      <c r="Y4" s="78">
        <v>2018</v>
      </c>
      <c r="Z4" s="78">
        <v>2019</v>
      </c>
      <c r="AA4" s="78">
        <v>2020</v>
      </c>
      <c r="AB4" s="78">
        <v>2021</v>
      </c>
      <c r="AC4" s="78">
        <v>2022</v>
      </c>
      <c r="AE4" s="5" t="s">
        <v>14</v>
      </c>
      <c r="AF4" s="5" t="s">
        <v>15</v>
      </c>
      <c r="AG4" s="5" t="s">
        <v>20</v>
      </c>
      <c r="AH4" s="5" t="s">
        <v>18</v>
      </c>
      <c r="AI4" s="5" t="s">
        <v>21</v>
      </c>
      <c r="AJ4" t="s">
        <v>19</v>
      </c>
    </row>
    <row r="5" spans="1:36" x14ac:dyDescent="0.25">
      <c r="A5" s="4" t="s">
        <v>2</v>
      </c>
      <c r="B5" s="73">
        <v>50.44</v>
      </c>
      <c r="C5" s="73">
        <v>62.22</v>
      </c>
      <c r="D5" s="73">
        <v>90.15</v>
      </c>
      <c r="E5" s="73">
        <v>-77.89</v>
      </c>
      <c r="F5" s="73">
        <v>43.42</v>
      </c>
      <c r="G5" s="73">
        <v>5968.01</v>
      </c>
      <c r="H5" s="73">
        <v>84.82</v>
      </c>
      <c r="I5" s="73">
        <v>-0.69</v>
      </c>
      <c r="J5" s="73">
        <v>-254.11</v>
      </c>
      <c r="K5" s="73">
        <v>-229.2</v>
      </c>
      <c r="N5" s="77">
        <v>11.264799999999999</v>
      </c>
      <c r="O5" s="77">
        <v>10.7423</v>
      </c>
      <c r="P5" s="77">
        <v>9.3732000000000006</v>
      </c>
      <c r="Q5" s="77">
        <v>9.8434000000000008</v>
      </c>
      <c r="R5" s="77">
        <v>17.969000000000001</v>
      </c>
      <c r="S5" s="77">
        <v>10.549899999999999</v>
      </c>
      <c r="T5" s="77">
        <v>12.4023</v>
      </c>
      <c r="W5" s="77">
        <v>4.0197000000000003</v>
      </c>
      <c r="X5" s="77">
        <v>3.9358</v>
      </c>
      <c r="Y5" s="77">
        <v>9.8712999999999997</v>
      </c>
      <c r="Z5" s="77">
        <v>7.8822000000000001</v>
      </c>
      <c r="AA5" s="77">
        <v>7.8635999999999999</v>
      </c>
      <c r="AB5" s="77">
        <v>7.2453000000000003</v>
      </c>
      <c r="AC5" s="77">
        <v>7.8564999999999996</v>
      </c>
      <c r="AE5" s="55">
        <v>43101</v>
      </c>
      <c r="AF5" s="5">
        <v>85.040374999999997</v>
      </c>
      <c r="AG5" s="5">
        <v>11027.700194999999</v>
      </c>
      <c r="AH5" s="5"/>
      <c r="AI5" s="5"/>
      <c r="AJ5">
        <f>SLOPE(AH6:AH65,AI6:AI65)</f>
        <v>1.7850455101987104</v>
      </c>
    </row>
    <row r="6" spans="1:36" x14ac:dyDescent="0.25">
      <c r="A6" s="4" t="s">
        <v>5</v>
      </c>
      <c r="B6" s="70">
        <v>2.3658536585365852</v>
      </c>
      <c r="C6" s="70">
        <v>2.5119095680258376</v>
      </c>
      <c r="D6" s="70">
        <v>3.3058305830583059</v>
      </c>
      <c r="E6" s="70">
        <v>-2.1287236949986332</v>
      </c>
      <c r="F6" s="70">
        <v>1.1837513631406762</v>
      </c>
      <c r="G6" s="70">
        <v>161.21042679632629</v>
      </c>
      <c r="H6" s="70">
        <v>2.2881035878068516</v>
      </c>
      <c r="I6" s="70">
        <v>-1.8239492466296591E-2</v>
      </c>
      <c r="J6" s="70">
        <v>-6.7171556965371408</v>
      </c>
      <c r="K6" s="70">
        <v>-5.1820031652724392</v>
      </c>
      <c r="AE6" s="55">
        <v>43132</v>
      </c>
      <c r="AF6" s="5">
        <v>88.181274000000002</v>
      </c>
      <c r="AG6" s="5">
        <v>10492.849609000001</v>
      </c>
      <c r="AH6" s="5">
        <f>(AF6-AF5)/AF5</f>
        <v>3.6934209191810417E-2</v>
      </c>
      <c r="AI6" s="5">
        <f>(AG6-AG5)/AG5</f>
        <v>-4.8500646240138258E-2</v>
      </c>
    </row>
    <row r="7" spans="1:36" x14ac:dyDescent="0.25">
      <c r="A7" s="4" t="s">
        <v>73</v>
      </c>
      <c r="B7" s="72">
        <v>11.437731958762887</v>
      </c>
      <c r="C7" s="72">
        <v>15.422529733204758</v>
      </c>
      <c r="D7" s="72">
        <v>28.997251247920133</v>
      </c>
      <c r="E7" s="72">
        <v>-40.676955963538333</v>
      </c>
      <c r="F7" s="72">
        <v>90.475080608014736</v>
      </c>
      <c r="G7" s="72">
        <v>0.8063994530840265</v>
      </c>
      <c r="H7" s="72">
        <v>51.610425607168125</v>
      </c>
      <c r="I7" s="72">
        <v>-1304.8608695652174</v>
      </c>
      <c r="J7" s="72">
        <v>-7.3096414938412488</v>
      </c>
      <c r="K7" s="72">
        <v>-13.238123909249563</v>
      </c>
      <c r="AE7" s="55">
        <v>43160</v>
      </c>
      <c r="AF7" s="5">
        <v>102.65121499999999</v>
      </c>
      <c r="AG7" s="5">
        <v>10113.700194999999</v>
      </c>
      <c r="AH7" s="5">
        <f t="shared" ref="AH7:AH65" si="0">(AF7-AF6)/AF6</f>
        <v>0.16409312707366863</v>
      </c>
      <c r="AI7" s="5">
        <f t="shared" ref="AI7:AI65" si="1">(AG7-AG6)/AG6</f>
        <v>-3.6134074929921288E-2</v>
      </c>
    </row>
    <row r="8" spans="1:36" x14ac:dyDescent="0.25">
      <c r="A8" s="4" t="s">
        <v>4</v>
      </c>
      <c r="B8" s="71">
        <v>178.60980032078848</v>
      </c>
      <c r="C8" s="71">
        <v>93.613085942052621</v>
      </c>
      <c r="D8" s="71">
        <v>72.559427669621613</v>
      </c>
      <c r="E8" s="71">
        <v>49.57564330407471</v>
      </c>
      <c r="F8" s="71">
        <v>41.711810207682348</v>
      </c>
      <c r="G8" s="71">
        <v>27.822620937845048</v>
      </c>
      <c r="H8" s="71">
        <v>45.839124673456254</v>
      </c>
      <c r="I8" s="71">
        <v>25.328881122156265</v>
      </c>
      <c r="J8" s="71">
        <v>58.941761006289312</v>
      </c>
      <c r="K8" s="71">
        <v>45.481715874486959</v>
      </c>
      <c r="AE8" s="55">
        <v>43191</v>
      </c>
      <c r="AF8" s="5">
        <v>105.32006800000001</v>
      </c>
      <c r="AG8" s="5">
        <v>10739.349609000001</v>
      </c>
      <c r="AH8" s="5">
        <f t="shared" si="0"/>
        <v>2.5999234397761518E-2</v>
      </c>
      <c r="AI8" s="5">
        <f t="shared" si="1"/>
        <v>6.1861574096225364E-2</v>
      </c>
    </row>
    <row r="9" spans="1:36" x14ac:dyDescent="0.25">
      <c r="A9" s="4" t="s">
        <v>8</v>
      </c>
      <c r="B9" s="71">
        <v>0.11520190023752969</v>
      </c>
      <c r="C9" s="71">
        <v>9.0407137252622699E-2</v>
      </c>
      <c r="D9" s="71">
        <v>6.7828874108405823E-2</v>
      </c>
      <c r="E9" s="71">
        <v>-6.2458903340657228E-2</v>
      </c>
      <c r="F9" s="71">
        <v>2.8456456771352171E-2</v>
      </c>
      <c r="G9" s="71">
        <v>0.68827716487485779</v>
      </c>
      <c r="H9" s="71">
        <v>9.5375599049167554E-3</v>
      </c>
      <c r="I9" s="71">
        <v>-4.0212367925682884E-4</v>
      </c>
      <c r="J9" s="71">
        <v>-0.16462592966907669</v>
      </c>
      <c r="K9" s="71">
        <v>-0.1316439410474079</v>
      </c>
      <c r="AE9" s="55">
        <v>43221</v>
      </c>
      <c r="AF9" s="5">
        <v>101.216927</v>
      </c>
      <c r="AG9" s="5">
        <v>10736.150390999999</v>
      </c>
      <c r="AH9" s="5">
        <f t="shared" si="0"/>
        <v>-3.8958776593270031E-2</v>
      </c>
      <c r="AI9" s="5">
        <f t="shared" si="1"/>
        <v>-2.9789681093168749E-4</v>
      </c>
    </row>
    <row r="10" spans="1:36" x14ac:dyDescent="0.25">
      <c r="A10" s="4" t="s">
        <v>7</v>
      </c>
      <c r="B10" s="71"/>
      <c r="C10" s="71">
        <v>0.18190820286364245</v>
      </c>
      <c r="D10" s="71">
        <v>0.18817423597919361</v>
      </c>
      <c r="E10" s="71">
        <v>4.6607124525202749E-2</v>
      </c>
      <c r="F10" s="71">
        <v>0.12678733621274429</v>
      </c>
      <c r="G10" s="71">
        <v>1.0377905139523202</v>
      </c>
      <c r="H10" s="71">
        <v>1.9973885501657768E-2</v>
      </c>
      <c r="I10" s="71">
        <v>5.5233878824711719E-3</v>
      </c>
      <c r="J10" s="71">
        <v>-0.15291410910534994</v>
      </c>
      <c r="K10" s="71">
        <v>-0.11596724280238227</v>
      </c>
      <c r="AE10" s="55">
        <v>43252</v>
      </c>
      <c r="AF10" s="5">
        <v>96.805137999999999</v>
      </c>
      <c r="AG10" s="5">
        <v>10714.299805000001</v>
      </c>
      <c r="AH10" s="5">
        <f t="shared" si="0"/>
        <v>-4.3587462401422236E-2</v>
      </c>
      <c r="AI10" s="5">
        <f t="shared" si="1"/>
        <v>-2.0352347167487306E-3</v>
      </c>
    </row>
    <row r="11" spans="1:36" x14ac:dyDescent="0.25">
      <c r="A11" s="68" t="s">
        <v>124</v>
      </c>
      <c r="B11" s="74" t="s">
        <v>125</v>
      </c>
      <c r="C11" s="74" t="s">
        <v>125</v>
      </c>
      <c r="D11" s="74" t="s">
        <v>125</v>
      </c>
      <c r="E11" s="74">
        <v>-2755.34</v>
      </c>
      <c r="F11" s="74">
        <v>-1259.4000000000001</v>
      </c>
      <c r="G11" s="74">
        <v>-1759.85</v>
      </c>
      <c r="H11" s="74">
        <v>-761.41</v>
      </c>
      <c r="I11" s="74">
        <v>-961.74</v>
      </c>
      <c r="J11" s="74">
        <v>-162.11000000000001</v>
      </c>
      <c r="K11" s="74">
        <v>-618.82000000000005</v>
      </c>
      <c r="AE11" s="55">
        <v>43282</v>
      </c>
      <c r="AF11" s="5">
        <v>95.407166000000004</v>
      </c>
      <c r="AG11" s="5">
        <v>11356.5</v>
      </c>
      <c r="AH11" s="5">
        <f t="shared" si="0"/>
        <v>-1.4441092992398768E-2</v>
      </c>
      <c r="AI11" s="5">
        <f t="shared" si="1"/>
        <v>5.9938606039407857E-2</v>
      </c>
    </row>
    <row r="12" spans="1:36" x14ac:dyDescent="0.25">
      <c r="A12" s="68" t="s">
        <v>126</v>
      </c>
      <c r="B12" s="74" t="s">
        <v>125</v>
      </c>
      <c r="C12" s="74" t="s">
        <v>125</v>
      </c>
      <c r="D12" s="74" t="s">
        <v>125</v>
      </c>
      <c r="E12" s="74" t="s">
        <v>125</v>
      </c>
      <c r="F12" s="74">
        <v>-1126.4000000000001</v>
      </c>
      <c r="G12" s="74">
        <v>-3030.38</v>
      </c>
      <c r="H12" s="74">
        <v>-1153.6099999999999</v>
      </c>
      <c r="I12" s="74">
        <v>106.8</v>
      </c>
      <c r="J12" s="74">
        <v>2696.25</v>
      </c>
      <c r="K12" s="74">
        <v>-474.61</v>
      </c>
      <c r="AE12" s="55">
        <v>43313</v>
      </c>
      <c r="AF12" s="5">
        <v>90.850136000000006</v>
      </c>
      <c r="AG12" s="5">
        <v>11680.5</v>
      </c>
      <c r="AH12" s="5">
        <f t="shared" si="0"/>
        <v>-4.7764022253841992E-2</v>
      </c>
      <c r="AI12" s="5">
        <f t="shared" si="1"/>
        <v>2.8529916787742703E-2</v>
      </c>
    </row>
    <row r="13" spans="1:36" x14ac:dyDescent="0.25">
      <c r="A13" s="68" t="s">
        <v>127</v>
      </c>
      <c r="B13" s="71" t="s">
        <v>125</v>
      </c>
      <c r="C13" s="71" t="s">
        <v>125</v>
      </c>
      <c r="D13" s="71" t="s">
        <v>125</v>
      </c>
      <c r="E13" s="71" t="s">
        <v>125</v>
      </c>
      <c r="F13" s="75">
        <v>-84.361999999999995</v>
      </c>
      <c r="G13" s="75">
        <v>-81.768199999999993</v>
      </c>
      <c r="H13" s="75">
        <v>-70.261300000000006</v>
      </c>
      <c r="I13" s="75">
        <v>-78.549300000000002</v>
      </c>
      <c r="J13" s="75">
        <v>-1003.256</v>
      </c>
      <c r="K13" s="75">
        <v>-230.39169999999999</v>
      </c>
      <c r="AE13" s="55">
        <v>43344</v>
      </c>
      <c r="AF13" s="5">
        <v>81.318496999999994</v>
      </c>
      <c r="AG13" s="5">
        <v>10930.450194999999</v>
      </c>
      <c r="AH13" s="5">
        <f t="shared" si="0"/>
        <v>-0.1049160674894313</v>
      </c>
      <c r="AI13" s="5">
        <f t="shared" si="1"/>
        <v>-6.4213844013526866E-2</v>
      </c>
    </row>
    <row r="14" spans="1:36" x14ac:dyDescent="0.25">
      <c r="AE14" s="55">
        <v>43374</v>
      </c>
      <c r="AF14" s="5">
        <v>75.871841000000003</v>
      </c>
      <c r="AG14" s="5">
        <v>10386.599609000001</v>
      </c>
      <c r="AH14" s="5">
        <f t="shared" si="0"/>
        <v>-6.6979299924837407E-2</v>
      </c>
      <c r="AI14" s="5">
        <f t="shared" si="1"/>
        <v>-4.9755552268906218E-2</v>
      </c>
    </row>
    <row r="15" spans="1:36" x14ac:dyDescent="0.25">
      <c r="AE15" s="55">
        <v>43405</v>
      </c>
      <c r="AF15" s="5">
        <v>83.515311999999994</v>
      </c>
      <c r="AG15" s="5">
        <v>10876.75</v>
      </c>
      <c r="AH15" s="5">
        <f t="shared" si="0"/>
        <v>0.10074186811942511</v>
      </c>
      <c r="AI15" s="5">
        <f t="shared" si="1"/>
        <v>4.7190650400664655E-2</v>
      </c>
    </row>
    <row r="16" spans="1:36" x14ac:dyDescent="0.25">
      <c r="AE16" s="55">
        <v>43435</v>
      </c>
      <c r="AF16" s="5">
        <v>85.040374999999997</v>
      </c>
      <c r="AG16" s="5">
        <v>10862.549805000001</v>
      </c>
      <c r="AH16" s="5">
        <f t="shared" si="0"/>
        <v>1.8260878915234167E-2</v>
      </c>
      <c r="AI16" s="5">
        <f t="shared" si="1"/>
        <v>-1.3055549681659907E-3</v>
      </c>
    </row>
    <row r="17" spans="1:35" x14ac:dyDescent="0.25">
      <c r="A17" s="1" t="s">
        <v>10</v>
      </c>
      <c r="AE17" s="55">
        <v>43466</v>
      </c>
      <c r="AF17" s="5">
        <v>80.828299999999999</v>
      </c>
      <c r="AG17" s="5">
        <v>10830.950194999999</v>
      </c>
      <c r="AH17" s="5">
        <f t="shared" si="0"/>
        <v>-4.9530296638508456E-2</v>
      </c>
      <c r="AI17" s="5">
        <f t="shared" si="1"/>
        <v>-2.9090416676806315E-3</v>
      </c>
    </row>
    <row r="18" spans="1:35" x14ac:dyDescent="0.25">
      <c r="AE18" s="55">
        <v>43497</v>
      </c>
      <c r="AF18" s="5">
        <v>76.852242000000004</v>
      </c>
      <c r="AG18" s="5">
        <v>10792.5</v>
      </c>
      <c r="AH18" s="5">
        <f t="shared" si="0"/>
        <v>-4.9191409444464311E-2</v>
      </c>
      <c r="AI18" s="5">
        <f t="shared" si="1"/>
        <v>-3.5500297118667935E-3</v>
      </c>
    </row>
    <row r="19" spans="1:35" x14ac:dyDescent="0.25">
      <c r="AE19" s="55">
        <v>43525</v>
      </c>
      <c r="AF19" s="5">
        <v>93.246657999999996</v>
      </c>
      <c r="AG19" s="5">
        <v>11623.900390999999</v>
      </c>
      <c r="AH19" s="5">
        <f t="shared" si="0"/>
        <v>0.21332384811883551</v>
      </c>
      <c r="AI19" s="5">
        <f t="shared" si="1"/>
        <v>7.7035014222839857E-2</v>
      </c>
    </row>
    <row r="20" spans="1:35" x14ac:dyDescent="0.25">
      <c r="AE20" s="55">
        <v>43556</v>
      </c>
      <c r="AF20" s="5">
        <v>89.288757000000004</v>
      </c>
      <c r="AG20" s="5">
        <v>11748.150390999999</v>
      </c>
      <c r="AH20" s="5">
        <f t="shared" si="0"/>
        <v>-4.2445499762575861E-2</v>
      </c>
      <c r="AI20" s="5">
        <f t="shared" si="1"/>
        <v>1.0689183133073186E-2</v>
      </c>
    </row>
    <row r="21" spans="1:35" x14ac:dyDescent="0.25">
      <c r="AE21" s="55">
        <v>43586</v>
      </c>
      <c r="AF21" s="5">
        <v>85.022216999999998</v>
      </c>
      <c r="AG21" s="5">
        <v>11922.799805000001</v>
      </c>
      <c r="AH21" s="5">
        <f t="shared" si="0"/>
        <v>-4.7783619610697527E-2</v>
      </c>
      <c r="AI21" s="5">
        <f t="shared" si="1"/>
        <v>1.4866120043355628E-2</v>
      </c>
    </row>
    <row r="22" spans="1:35" x14ac:dyDescent="0.25">
      <c r="AE22" s="55">
        <v>43617</v>
      </c>
      <c r="AF22" s="5">
        <v>83.497153999999995</v>
      </c>
      <c r="AG22" s="5">
        <v>11788.849609000001</v>
      </c>
      <c r="AH22" s="5">
        <f t="shared" si="0"/>
        <v>-1.7937229277378206E-2</v>
      </c>
      <c r="AI22" s="5">
        <f t="shared" si="1"/>
        <v>-1.1234793688628892E-2</v>
      </c>
    </row>
    <row r="23" spans="1:35" ht="15.75" x14ac:dyDescent="0.25">
      <c r="F23" s="6" t="s">
        <v>25</v>
      </c>
      <c r="G23" s="6" t="s">
        <v>11</v>
      </c>
      <c r="H23" s="6" t="s">
        <v>12</v>
      </c>
      <c r="I23" s="6" t="s">
        <v>13</v>
      </c>
      <c r="N23" s="79"/>
      <c r="O23" s="79"/>
      <c r="P23" s="79"/>
      <c r="Q23" s="80" t="s">
        <v>131</v>
      </c>
      <c r="R23" s="79"/>
      <c r="S23" s="79"/>
      <c r="T23" s="79"/>
      <c r="V23" s="100" t="s">
        <v>190</v>
      </c>
      <c r="W23" s="100"/>
      <c r="X23" s="100"/>
      <c r="Y23" s="100"/>
      <c r="Z23" s="100"/>
      <c r="AA23" s="100"/>
      <c r="AB23" s="100"/>
      <c r="AC23" s="100"/>
      <c r="AD23" s="101"/>
      <c r="AE23" s="55">
        <v>43647</v>
      </c>
      <c r="AF23" s="5">
        <v>67.865264999999994</v>
      </c>
      <c r="AG23" s="5">
        <v>11118</v>
      </c>
      <c r="AH23" s="5">
        <f t="shared" si="0"/>
        <v>-0.18721463248915049</v>
      </c>
      <c r="AI23" s="5">
        <f t="shared" si="1"/>
        <v>-5.6905434478343994E-2</v>
      </c>
    </row>
    <row r="24" spans="1:35" ht="15.75" customHeight="1" x14ac:dyDescent="0.25">
      <c r="F24" s="6">
        <v>72.34</v>
      </c>
      <c r="G24" s="6">
        <v>9.1</v>
      </c>
      <c r="H24" s="6">
        <v>17.920000000000002</v>
      </c>
      <c r="I24" s="6">
        <v>1.38</v>
      </c>
      <c r="N24" s="78">
        <v>2016</v>
      </c>
      <c r="O24" s="78">
        <v>2017</v>
      </c>
      <c r="P24" s="78">
        <v>2018</v>
      </c>
      <c r="Q24" s="78">
        <v>2019</v>
      </c>
      <c r="R24" s="78">
        <v>2020</v>
      </c>
      <c r="S24" s="78">
        <v>2021</v>
      </c>
      <c r="T24" s="78">
        <v>2022</v>
      </c>
      <c r="V24" s="102" t="s">
        <v>189</v>
      </c>
      <c r="W24" s="103"/>
      <c r="X24" s="103"/>
      <c r="Y24" s="103"/>
      <c r="Z24" s="103"/>
      <c r="AA24" s="103"/>
      <c r="AB24" s="103"/>
      <c r="AC24" s="103"/>
      <c r="AD24" s="104"/>
      <c r="AE24" s="55">
        <v>43678</v>
      </c>
      <c r="AF24" s="5">
        <v>51.289295000000003</v>
      </c>
      <c r="AG24" s="5">
        <v>11023.25</v>
      </c>
      <c r="AH24" s="5">
        <f t="shared" si="0"/>
        <v>-0.24424821740547234</v>
      </c>
      <c r="AI24" s="5">
        <f t="shared" si="1"/>
        <v>-8.5222162259399169E-3</v>
      </c>
    </row>
    <row r="25" spans="1:35" x14ac:dyDescent="0.25">
      <c r="N25" s="77">
        <v>10.315</v>
      </c>
      <c r="O25" s="77">
        <v>9.7815999999999992</v>
      </c>
      <c r="P25" s="77">
        <v>9.3925999999999998</v>
      </c>
      <c r="Q25" s="77">
        <v>9.7719000000000005</v>
      </c>
      <c r="R25" s="77">
        <v>13.3376</v>
      </c>
      <c r="S25" s="77">
        <v>9.7308000000000003</v>
      </c>
      <c r="T25" s="77">
        <v>11.6538</v>
      </c>
      <c r="V25" s="105"/>
      <c r="W25" s="106"/>
      <c r="X25" s="106"/>
      <c r="Y25" s="106"/>
      <c r="Z25" s="106"/>
      <c r="AA25" s="106"/>
      <c r="AB25" s="106"/>
      <c r="AC25" s="106"/>
      <c r="AD25" s="107"/>
      <c r="AE25" s="55">
        <v>43709</v>
      </c>
      <c r="AF25" s="5">
        <v>49.092480000000002</v>
      </c>
      <c r="AG25" s="5">
        <v>11474.450194999999</v>
      </c>
      <c r="AH25" s="5">
        <f t="shared" si="0"/>
        <v>-4.283184239518209E-2</v>
      </c>
      <c r="AI25" s="5">
        <f t="shared" si="1"/>
        <v>4.0931684847934996E-2</v>
      </c>
    </row>
    <row r="26" spans="1:35" x14ac:dyDescent="0.25">
      <c r="N26" s="81"/>
      <c r="O26" s="81"/>
      <c r="P26" s="81"/>
      <c r="Q26" s="81"/>
      <c r="R26" s="81"/>
      <c r="S26" s="81"/>
      <c r="T26" s="81"/>
      <c r="V26" s="105"/>
      <c r="W26" s="106"/>
      <c r="X26" s="106"/>
      <c r="Y26" s="106"/>
      <c r="Z26" s="106"/>
      <c r="AA26" s="106"/>
      <c r="AB26" s="106"/>
      <c r="AC26" s="106"/>
      <c r="AD26" s="107"/>
      <c r="AE26" s="55">
        <v>43739</v>
      </c>
      <c r="AF26" s="5">
        <v>48.565967999999998</v>
      </c>
      <c r="AG26" s="5">
        <v>11877.450194999999</v>
      </c>
      <c r="AH26" s="5">
        <f t="shared" si="0"/>
        <v>-1.07249012476046E-2</v>
      </c>
      <c r="AI26" s="5">
        <f t="shared" si="1"/>
        <v>3.5121508495074352E-2</v>
      </c>
    </row>
    <row r="27" spans="1:35" x14ac:dyDescent="0.25">
      <c r="V27" s="105"/>
      <c r="W27" s="106"/>
      <c r="X27" s="106"/>
      <c r="Y27" s="106"/>
      <c r="Z27" s="106"/>
      <c r="AA27" s="106"/>
      <c r="AB27" s="106"/>
      <c r="AC27" s="106"/>
      <c r="AD27" s="107"/>
      <c r="AE27" s="55">
        <v>43770</v>
      </c>
      <c r="AF27" s="5">
        <v>57.534785999999997</v>
      </c>
      <c r="AG27" s="5">
        <v>12056.049805000001</v>
      </c>
      <c r="AH27" s="5">
        <f t="shared" si="0"/>
        <v>0.18467289687297078</v>
      </c>
      <c r="AI27" s="5">
        <f t="shared" si="1"/>
        <v>1.5036864568389052E-2</v>
      </c>
    </row>
    <row r="28" spans="1:35" x14ac:dyDescent="0.25">
      <c r="V28" s="105"/>
      <c r="W28" s="106"/>
      <c r="X28" s="106"/>
      <c r="Y28" s="106"/>
      <c r="Z28" s="106"/>
      <c r="AA28" s="106"/>
      <c r="AB28" s="106"/>
      <c r="AC28" s="106"/>
      <c r="AD28" s="107"/>
      <c r="AE28" s="55">
        <v>43800</v>
      </c>
      <c r="AF28" s="5">
        <v>63.799999</v>
      </c>
      <c r="AG28" s="5">
        <v>12168.450194999999</v>
      </c>
      <c r="AH28" s="5">
        <f t="shared" si="0"/>
        <v>0.10889434784723112</v>
      </c>
      <c r="AI28" s="5">
        <f t="shared" si="1"/>
        <v>9.3231524270398353E-3</v>
      </c>
    </row>
    <row r="29" spans="1:35" x14ac:dyDescent="0.25">
      <c r="V29" s="105"/>
      <c r="W29" s="106"/>
      <c r="X29" s="106"/>
      <c r="Y29" s="106"/>
      <c r="Z29" s="106"/>
      <c r="AA29" s="106"/>
      <c r="AB29" s="106"/>
      <c r="AC29" s="106"/>
      <c r="AD29" s="107"/>
      <c r="AE29" s="55">
        <v>43831</v>
      </c>
      <c r="AF29" s="5">
        <v>56.150002000000001</v>
      </c>
      <c r="AG29" s="5">
        <v>11962.099609000001</v>
      </c>
      <c r="AH29" s="5">
        <f t="shared" si="0"/>
        <v>-0.11990591097031207</v>
      </c>
      <c r="AI29" s="5">
        <f t="shared" si="1"/>
        <v>-1.695783626453826E-2</v>
      </c>
    </row>
    <row r="30" spans="1:35" x14ac:dyDescent="0.25">
      <c r="V30" s="105"/>
      <c r="W30" s="106"/>
      <c r="X30" s="106"/>
      <c r="Y30" s="106"/>
      <c r="Z30" s="106"/>
      <c r="AA30" s="106"/>
      <c r="AB30" s="106"/>
      <c r="AC30" s="106"/>
      <c r="AD30" s="107"/>
      <c r="AE30" s="55">
        <v>43862</v>
      </c>
      <c r="AF30" s="5">
        <v>47</v>
      </c>
      <c r="AG30" s="5">
        <v>11201.75</v>
      </c>
      <c r="AH30" s="5">
        <f t="shared" si="0"/>
        <v>-0.16295639668899745</v>
      </c>
      <c r="AI30" s="5">
        <f t="shared" si="1"/>
        <v>-6.3563223334800828E-2</v>
      </c>
    </row>
    <row r="31" spans="1:35" x14ac:dyDescent="0.25">
      <c r="V31" s="105"/>
      <c r="W31" s="106"/>
      <c r="X31" s="106"/>
      <c r="Y31" s="106"/>
      <c r="Z31" s="106"/>
      <c r="AA31" s="106"/>
      <c r="AB31" s="106"/>
      <c r="AC31" s="106"/>
      <c r="AD31" s="107"/>
      <c r="AE31" s="55">
        <v>43891</v>
      </c>
      <c r="AF31" s="5">
        <v>23.799999</v>
      </c>
      <c r="AG31" s="5">
        <v>8597.75</v>
      </c>
      <c r="AH31" s="5">
        <f t="shared" si="0"/>
        <v>-0.4936170425531915</v>
      </c>
      <c r="AI31" s="5">
        <f t="shared" si="1"/>
        <v>-0.23246367755038275</v>
      </c>
    </row>
    <row r="32" spans="1:35" x14ac:dyDescent="0.25">
      <c r="V32" s="105"/>
      <c r="W32" s="106"/>
      <c r="X32" s="106"/>
      <c r="Y32" s="106"/>
      <c r="Z32" s="106"/>
      <c r="AA32" s="106"/>
      <c r="AB32" s="106"/>
      <c r="AC32" s="106"/>
      <c r="AD32" s="107"/>
      <c r="AE32" s="55">
        <v>43922</v>
      </c>
      <c r="AF32" s="5">
        <v>26.950001</v>
      </c>
      <c r="AG32" s="5">
        <v>9859.9003909999992</v>
      </c>
      <c r="AH32" s="5">
        <f t="shared" si="0"/>
        <v>0.13235303077113578</v>
      </c>
      <c r="AI32" s="5">
        <f t="shared" si="1"/>
        <v>0.14680008036986411</v>
      </c>
    </row>
    <row r="33" spans="2:35" x14ac:dyDescent="0.25">
      <c r="V33" s="105"/>
      <c r="W33" s="106"/>
      <c r="X33" s="106"/>
      <c r="Y33" s="106"/>
      <c r="Z33" s="106"/>
      <c r="AA33" s="106"/>
      <c r="AB33" s="106"/>
      <c r="AC33" s="106"/>
      <c r="AD33" s="107"/>
      <c r="AE33" s="55">
        <v>43952</v>
      </c>
      <c r="AF33" s="5">
        <v>28.5</v>
      </c>
      <c r="AG33" s="5">
        <v>9580.2998050000006</v>
      </c>
      <c r="AH33" s="5">
        <f t="shared" si="0"/>
        <v>5.7513875416924834E-2</v>
      </c>
      <c r="AI33" s="5">
        <f t="shared" si="1"/>
        <v>-2.8357343878972121E-2</v>
      </c>
    </row>
    <row r="34" spans="2:35" x14ac:dyDescent="0.25">
      <c r="V34" s="105"/>
      <c r="W34" s="106"/>
      <c r="X34" s="106"/>
      <c r="Y34" s="106"/>
      <c r="Z34" s="106"/>
      <c r="AA34" s="106"/>
      <c r="AB34" s="106"/>
      <c r="AC34" s="106"/>
      <c r="AD34" s="107"/>
      <c r="AE34" s="55">
        <v>43983</v>
      </c>
      <c r="AF34" s="5">
        <v>26.6</v>
      </c>
      <c r="AG34" s="5">
        <v>10302.099609000001</v>
      </c>
      <c r="AH34" s="5">
        <f t="shared" si="0"/>
        <v>-6.666666666666661E-2</v>
      </c>
      <c r="AI34" s="5">
        <f t="shared" si="1"/>
        <v>7.534208935959287E-2</v>
      </c>
    </row>
    <row r="35" spans="2:35" x14ac:dyDescent="0.25">
      <c r="V35" s="108"/>
      <c r="W35" s="109"/>
      <c r="X35" s="109"/>
      <c r="Y35" s="109"/>
      <c r="Z35" s="109"/>
      <c r="AA35" s="109"/>
      <c r="AB35" s="109"/>
      <c r="AC35" s="109"/>
      <c r="AD35" s="110"/>
      <c r="AE35" s="55">
        <v>44013</v>
      </c>
      <c r="AF35" s="5">
        <v>29.4</v>
      </c>
      <c r="AG35" s="5">
        <v>11073.450194999999</v>
      </c>
      <c r="AH35" s="5">
        <f t="shared" si="0"/>
        <v>0.10526315789473673</v>
      </c>
      <c r="AI35" s="5">
        <f t="shared" si="1"/>
        <v>7.4873143851777582E-2</v>
      </c>
    </row>
    <row r="36" spans="2:35" x14ac:dyDescent="0.25">
      <c r="V36" s="97"/>
      <c r="W36" s="97"/>
      <c r="X36" s="97"/>
      <c r="Y36" s="97"/>
      <c r="Z36" s="97"/>
      <c r="AA36" s="97"/>
      <c r="AB36" s="97"/>
      <c r="AC36" s="97"/>
      <c r="AE36" s="55">
        <v>44044</v>
      </c>
      <c r="AF36" s="5">
        <v>34.700001</v>
      </c>
      <c r="AG36" s="5">
        <v>11387.5</v>
      </c>
      <c r="AH36" s="5">
        <f t="shared" si="0"/>
        <v>0.18027214285714294</v>
      </c>
      <c r="AI36" s="5">
        <f t="shared" si="1"/>
        <v>2.8360610240682135E-2</v>
      </c>
    </row>
    <row r="37" spans="2:35" x14ac:dyDescent="0.25">
      <c r="V37" s="97"/>
      <c r="W37" s="97"/>
      <c r="X37" s="97"/>
      <c r="Y37" s="97"/>
      <c r="Z37" s="97"/>
      <c r="AA37" s="97"/>
      <c r="AB37" s="97"/>
      <c r="AC37" s="97"/>
      <c r="AE37" s="55">
        <v>44075</v>
      </c>
      <c r="AF37" s="5">
        <v>27.85</v>
      </c>
      <c r="AG37" s="5">
        <v>11247.549805000001</v>
      </c>
      <c r="AH37" s="5">
        <f t="shared" si="0"/>
        <v>-0.19740636318713647</v>
      </c>
      <c r="AI37" s="5">
        <f t="shared" si="1"/>
        <v>-1.228980856201971E-2</v>
      </c>
    </row>
    <row r="38" spans="2:35" x14ac:dyDescent="0.25">
      <c r="V38" s="97"/>
      <c r="W38" s="97"/>
      <c r="X38" s="97"/>
      <c r="Y38" s="97"/>
      <c r="Z38" s="97"/>
      <c r="AA38" s="97"/>
      <c r="AB38" s="97"/>
      <c r="AC38" s="97"/>
      <c r="AE38" s="55">
        <v>44105</v>
      </c>
      <c r="AF38" s="5">
        <v>26.700001</v>
      </c>
      <c r="AG38" s="5">
        <v>11642.400390999999</v>
      </c>
      <c r="AH38" s="5">
        <f t="shared" si="0"/>
        <v>-4.1292603231597884E-2</v>
      </c>
      <c r="AI38" s="5">
        <f t="shared" si="1"/>
        <v>3.510547566764019E-2</v>
      </c>
    </row>
    <row r="39" spans="2:35" ht="15.75" x14ac:dyDescent="0.25">
      <c r="B39" s="67"/>
      <c r="V39" s="97"/>
      <c r="W39" s="97"/>
      <c r="X39" s="97"/>
      <c r="Y39" s="97"/>
      <c r="Z39" s="97"/>
      <c r="AA39" s="97"/>
      <c r="AB39" s="97"/>
      <c r="AC39" s="97"/>
      <c r="AE39" s="55">
        <v>44136</v>
      </c>
      <c r="AF39" s="5">
        <v>47.25</v>
      </c>
      <c r="AG39" s="5">
        <v>12968.950194999999</v>
      </c>
      <c r="AH39" s="5">
        <f t="shared" si="0"/>
        <v>0.76966285506880694</v>
      </c>
      <c r="AI39" s="5">
        <f t="shared" si="1"/>
        <v>0.1139412629225045</v>
      </c>
    </row>
    <row r="40" spans="2:35" x14ac:dyDescent="0.25">
      <c r="V40" s="97"/>
      <c r="W40" s="97"/>
      <c r="X40" s="97"/>
      <c r="Y40" s="97"/>
      <c r="Z40" s="97"/>
      <c r="AA40" s="97"/>
      <c r="AB40" s="97"/>
      <c r="AC40" s="97"/>
      <c r="AE40" s="55">
        <v>44166</v>
      </c>
      <c r="AF40" s="5">
        <v>47.049999</v>
      </c>
      <c r="AG40" s="5">
        <v>13981.75</v>
      </c>
      <c r="AH40" s="5">
        <f t="shared" si="0"/>
        <v>-4.2328253968254032E-3</v>
      </c>
      <c r="AI40" s="5">
        <f t="shared" si="1"/>
        <v>7.8094201132060143E-2</v>
      </c>
    </row>
    <row r="41" spans="2:35" x14ac:dyDescent="0.25">
      <c r="V41" s="97"/>
      <c r="W41" s="97"/>
      <c r="X41" s="97"/>
      <c r="Y41" s="97"/>
      <c r="Z41" s="97"/>
      <c r="AA41" s="97"/>
      <c r="AB41" s="97"/>
      <c r="AC41" s="97"/>
      <c r="AE41" s="55">
        <v>44197</v>
      </c>
      <c r="AF41" s="5">
        <v>45.099997999999999</v>
      </c>
      <c r="AG41" s="5">
        <v>13634.599609000001</v>
      </c>
      <c r="AH41" s="5">
        <f t="shared" si="0"/>
        <v>-4.1445293123173084E-2</v>
      </c>
      <c r="AI41" s="5">
        <f t="shared" si="1"/>
        <v>-2.4828822643803473E-2</v>
      </c>
    </row>
    <row r="42" spans="2:35" x14ac:dyDescent="0.25">
      <c r="V42" s="97"/>
      <c r="W42" s="97"/>
      <c r="X42" s="97"/>
      <c r="Y42" s="97"/>
      <c r="Z42" s="97"/>
      <c r="AA42" s="97"/>
      <c r="AB42" s="97"/>
      <c r="AC42" s="97"/>
      <c r="AE42" s="55">
        <v>44228</v>
      </c>
      <c r="AF42" s="5">
        <v>45.200001</v>
      </c>
      <c r="AG42" s="5">
        <v>14529.150390999999</v>
      </c>
      <c r="AH42" s="5">
        <f t="shared" si="0"/>
        <v>2.217361517399645E-3</v>
      </c>
      <c r="AI42" s="5">
        <f t="shared" si="1"/>
        <v>6.5608877976110022E-2</v>
      </c>
    </row>
    <row r="43" spans="2:35" x14ac:dyDescent="0.25">
      <c r="V43" s="97"/>
      <c r="W43" s="97"/>
      <c r="X43" s="97"/>
      <c r="Y43" s="97"/>
      <c r="Z43" s="97"/>
      <c r="AA43" s="97"/>
      <c r="AB43" s="97"/>
      <c r="AC43" s="97"/>
      <c r="AE43" s="55">
        <v>44256</v>
      </c>
      <c r="AF43" s="5">
        <v>49.099997999999999</v>
      </c>
      <c r="AG43" s="5">
        <v>14690.700194999999</v>
      </c>
      <c r="AH43" s="5">
        <f t="shared" si="0"/>
        <v>8.6283117560107994E-2</v>
      </c>
      <c r="AI43" s="5">
        <f t="shared" si="1"/>
        <v>1.1119012444118642E-2</v>
      </c>
    </row>
    <row r="44" spans="2:35" x14ac:dyDescent="0.25">
      <c r="V44" s="97"/>
      <c r="W44" s="97"/>
      <c r="X44" s="97"/>
      <c r="Y44" s="97"/>
      <c r="Z44" s="97"/>
      <c r="AA44" s="97"/>
      <c r="AB44" s="97"/>
      <c r="AC44" s="97"/>
      <c r="AE44" s="55">
        <v>44287</v>
      </c>
      <c r="AF44" s="5">
        <v>47.599997999999999</v>
      </c>
      <c r="AG44" s="5">
        <v>14631.099609000001</v>
      </c>
      <c r="AH44" s="5">
        <f t="shared" si="0"/>
        <v>-3.05498994114012E-2</v>
      </c>
      <c r="AI44" s="5">
        <f t="shared" si="1"/>
        <v>-4.0570282701898582E-3</v>
      </c>
    </row>
    <row r="45" spans="2:35" x14ac:dyDescent="0.25">
      <c r="AE45" s="55">
        <v>44317</v>
      </c>
      <c r="AF45" s="5">
        <v>61.099997999999999</v>
      </c>
      <c r="AG45" s="5">
        <v>15582.799805000001</v>
      </c>
      <c r="AH45" s="5">
        <f t="shared" si="0"/>
        <v>0.28361345729468307</v>
      </c>
      <c r="AI45" s="5">
        <f t="shared" si="1"/>
        <v>6.5046388954565132E-2</v>
      </c>
    </row>
    <row r="46" spans="2:35" x14ac:dyDescent="0.25">
      <c r="AE46" s="55">
        <v>44348</v>
      </c>
      <c r="AF46" s="5">
        <v>63.599997999999999</v>
      </c>
      <c r="AG46" s="5">
        <v>15721.5</v>
      </c>
      <c r="AH46" s="5">
        <f t="shared" si="0"/>
        <v>4.091653161756241E-2</v>
      </c>
      <c r="AI46" s="5">
        <f t="shared" si="1"/>
        <v>8.9008520121971382E-3</v>
      </c>
    </row>
    <row r="47" spans="2:35" x14ac:dyDescent="0.25">
      <c r="AE47" s="55">
        <v>44378</v>
      </c>
      <c r="AF47" s="5">
        <v>61.900002000000001</v>
      </c>
      <c r="AG47" s="5">
        <v>15763.049805000001</v>
      </c>
      <c r="AH47" s="5">
        <f t="shared" si="0"/>
        <v>-2.6729497695896134E-2</v>
      </c>
      <c r="AI47" s="5">
        <f t="shared" si="1"/>
        <v>2.6428651846198237E-3</v>
      </c>
    </row>
    <row r="48" spans="2:35" ht="15" customHeight="1" x14ac:dyDescent="0.25">
      <c r="AE48" s="55">
        <v>44409</v>
      </c>
      <c r="AF48" s="5">
        <v>58.900002000000001</v>
      </c>
      <c r="AG48" s="5">
        <v>17132.199218999998</v>
      </c>
      <c r="AH48" s="5">
        <f t="shared" si="0"/>
        <v>-4.8465264993044752E-2</v>
      </c>
      <c r="AI48" s="5">
        <f t="shared" si="1"/>
        <v>8.6858154414110073E-2</v>
      </c>
    </row>
    <row r="49" spans="31:35" x14ac:dyDescent="0.25">
      <c r="AE49" s="55">
        <v>44440</v>
      </c>
      <c r="AF49" s="5">
        <v>65.599997999999999</v>
      </c>
      <c r="AG49" s="5">
        <v>17618.150390999999</v>
      </c>
      <c r="AH49" s="5">
        <f t="shared" si="0"/>
        <v>0.11375205046682339</v>
      </c>
      <c r="AI49" s="5">
        <f t="shared" si="1"/>
        <v>2.8364786434485891E-2</v>
      </c>
    </row>
    <row r="50" spans="31:35" x14ac:dyDescent="0.25">
      <c r="AE50" s="55">
        <v>44470</v>
      </c>
      <c r="AF50" s="5">
        <v>70.199996999999996</v>
      </c>
      <c r="AG50" s="5">
        <v>17671.650390999999</v>
      </c>
      <c r="AH50" s="5">
        <f t="shared" si="0"/>
        <v>7.012193811347367E-2</v>
      </c>
      <c r="AI50" s="5">
        <f t="shared" si="1"/>
        <v>3.0366411236522179E-3</v>
      </c>
    </row>
    <row r="51" spans="31:35" x14ac:dyDescent="0.25">
      <c r="AE51" s="55">
        <v>44501</v>
      </c>
      <c r="AF51" s="5">
        <v>65.199996999999996</v>
      </c>
      <c r="AG51" s="5">
        <v>16983.199218999998</v>
      </c>
      <c r="AH51" s="5">
        <f t="shared" si="0"/>
        <v>-7.1225074268877822E-2</v>
      </c>
      <c r="AI51" s="5">
        <f t="shared" si="1"/>
        <v>-3.8957944321409983E-2</v>
      </c>
    </row>
    <row r="52" spans="31:35" x14ac:dyDescent="0.25">
      <c r="AE52" s="55">
        <v>44531</v>
      </c>
      <c r="AF52" s="5">
        <v>59.599997999999999</v>
      </c>
      <c r="AG52" s="5">
        <v>17354.050781000002</v>
      </c>
      <c r="AH52" s="5">
        <f t="shared" si="0"/>
        <v>-8.5889559166697466E-2</v>
      </c>
      <c r="AI52" s="5">
        <f t="shared" si="1"/>
        <v>2.183637824757495E-2</v>
      </c>
    </row>
    <row r="53" spans="31:35" x14ac:dyDescent="0.25">
      <c r="AE53" s="55">
        <v>44562</v>
      </c>
      <c r="AF53" s="5">
        <v>66.699996999999996</v>
      </c>
      <c r="AG53" s="5">
        <v>17339.849609000001</v>
      </c>
      <c r="AH53" s="5">
        <f t="shared" si="0"/>
        <v>0.11912750399756719</v>
      </c>
      <c r="AI53" s="5">
        <f t="shared" si="1"/>
        <v>-8.1832029761887267E-4</v>
      </c>
    </row>
    <row r="54" spans="31:35" x14ac:dyDescent="0.25">
      <c r="AE54" s="55">
        <v>44593</v>
      </c>
      <c r="AF54" s="5">
        <v>60.950001</v>
      </c>
      <c r="AG54" s="5">
        <v>16793.900390999999</v>
      </c>
      <c r="AH54" s="5">
        <f t="shared" si="0"/>
        <v>-8.6206840459078227E-2</v>
      </c>
      <c r="AI54" s="5">
        <f t="shared" si="1"/>
        <v>-3.1485233742548406E-2</v>
      </c>
    </row>
    <row r="55" spans="31:35" x14ac:dyDescent="0.25">
      <c r="AE55" s="55">
        <v>44621</v>
      </c>
      <c r="AF55" s="5">
        <v>68.599997999999999</v>
      </c>
      <c r="AG55" s="5">
        <v>17464.75</v>
      </c>
      <c r="AH55" s="5">
        <f t="shared" si="0"/>
        <v>0.12551266406049771</v>
      </c>
      <c r="AI55" s="5">
        <f t="shared" si="1"/>
        <v>3.9946027627954434E-2</v>
      </c>
    </row>
    <row r="56" spans="31:35" x14ac:dyDescent="0.25">
      <c r="AE56" s="55">
        <v>44652</v>
      </c>
      <c r="AF56" s="5">
        <v>76.25</v>
      </c>
      <c r="AG56" s="5">
        <v>17102.550781000002</v>
      </c>
      <c r="AH56" s="5">
        <f t="shared" si="0"/>
        <v>0.11151606739113901</v>
      </c>
      <c r="AI56" s="5">
        <f t="shared" si="1"/>
        <v>-2.0738872242660116E-2</v>
      </c>
    </row>
    <row r="57" spans="31:35" x14ac:dyDescent="0.25">
      <c r="AE57" s="55">
        <v>44682</v>
      </c>
      <c r="AF57" s="5">
        <v>62</v>
      </c>
      <c r="AG57" s="5">
        <v>16584.550781000002</v>
      </c>
      <c r="AH57" s="5">
        <f t="shared" si="0"/>
        <v>-0.18688524590163935</v>
      </c>
      <c r="AI57" s="5">
        <f t="shared" si="1"/>
        <v>-3.0287879663860998E-2</v>
      </c>
    </row>
    <row r="58" spans="31:35" x14ac:dyDescent="0.25">
      <c r="AE58" s="55">
        <v>44713</v>
      </c>
      <c r="AF58" s="5">
        <v>58.700001</v>
      </c>
      <c r="AG58" s="5">
        <v>15780.25</v>
      </c>
      <c r="AH58" s="5">
        <f t="shared" si="0"/>
        <v>-5.3225790322580638E-2</v>
      </c>
      <c r="AI58" s="5">
        <f t="shared" si="1"/>
        <v>-4.8496989253483093E-2</v>
      </c>
    </row>
    <row r="59" spans="31:35" x14ac:dyDescent="0.25">
      <c r="AE59" s="55">
        <v>44743</v>
      </c>
      <c r="AF59" s="5">
        <v>66.849997999999999</v>
      </c>
      <c r="AG59" s="5">
        <v>17158.25</v>
      </c>
      <c r="AH59" s="5">
        <f t="shared" si="0"/>
        <v>0.13884151381871354</v>
      </c>
      <c r="AI59" s="5">
        <f t="shared" si="1"/>
        <v>8.7324345305049039E-2</v>
      </c>
    </row>
    <row r="60" spans="31:35" x14ac:dyDescent="0.25">
      <c r="AE60" s="55">
        <v>44774</v>
      </c>
      <c r="AF60" s="5">
        <v>73.050003000000004</v>
      </c>
      <c r="AG60" s="5">
        <v>17759.300781000002</v>
      </c>
      <c r="AH60" s="5">
        <f t="shared" si="0"/>
        <v>9.2745028952730929E-2</v>
      </c>
      <c r="AI60" s="5">
        <f t="shared" si="1"/>
        <v>3.5029841679658572E-2</v>
      </c>
    </row>
    <row r="61" spans="31:35" x14ac:dyDescent="0.25">
      <c r="AE61" s="55">
        <v>44805</v>
      </c>
      <c r="AF61" s="5">
        <v>73.599997999999999</v>
      </c>
      <c r="AG61" s="5">
        <v>17094.349609000001</v>
      </c>
      <c r="AH61" s="5">
        <f t="shared" si="0"/>
        <v>7.5290209091435018E-3</v>
      </c>
      <c r="AI61" s="5">
        <f t="shared" si="1"/>
        <v>-3.7442418493829829E-2</v>
      </c>
    </row>
    <row r="62" spans="31:35" x14ac:dyDescent="0.25">
      <c r="AE62" s="55">
        <v>44835</v>
      </c>
      <c r="AF62" s="5">
        <v>75.400002000000001</v>
      </c>
      <c r="AG62" s="5">
        <v>18012.199218999998</v>
      </c>
      <c r="AH62" s="5">
        <f t="shared" si="0"/>
        <v>2.445657675153743E-2</v>
      </c>
      <c r="AI62" s="5">
        <f t="shared" si="1"/>
        <v>5.3693157738903326E-2</v>
      </c>
    </row>
    <row r="63" spans="31:35" x14ac:dyDescent="0.25">
      <c r="AE63" s="55">
        <v>44866</v>
      </c>
      <c r="AF63" s="5">
        <v>76.650002000000001</v>
      </c>
      <c r="AG63" s="5">
        <v>18758.349609000001</v>
      </c>
      <c r="AH63" s="5">
        <f t="shared" si="0"/>
        <v>1.6578248897128677E-2</v>
      </c>
      <c r="AI63" s="5">
        <f t="shared" si="1"/>
        <v>4.1424724484111455E-2</v>
      </c>
    </row>
    <row r="64" spans="31:35" x14ac:dyDescent="0.25">
      <c r="AE64" s="55">
        <v>44896</v>
      </c>
      <c r="AF64" s="5">
        <v>71.199996999999996</v>
      </c>
      <c r="AG64" s="5">
        <v>18105.300781000002</v>
      </c>
      <c r="AH64" s="5">
        <f t="shared" si="0"/>
        <v>-7.1102476944488596E-2</v>
      </c>
      <c r="AI64" s="5">
        <f t="shared" si="1"/>
        <v>-3.4813767821379932E-2</v>
      </c>
    </row>
    <row r="65" spans="31:35" x14ac:dyDescent="0.25">
      <c r="AE65" s="55">
        <v>44925</v>
      </c>
      <c r="AF65" s="5">
        <v>71.199996999999996</v>
      </c>
      <c r="AG65" s="5">
        <v>18105.300781000002</v>
      </c>
      <c r="AH65" s="5">
        <f t="shared" si="0"/>
        <v>0</v>
      </c>
      <c r="AI65" s="5">
        <f t="shared" si="1"/>
        <v>0</v>
      </c>
    </row>
  </sheetData>
  <mergeCells count="2">
    <mergeCell ref="V23:AD23"/>
    <mergeCell ref="V24:AD3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2937-B673-44D6-BF68-356736B07C5B}">
  <dimension ref="A1:AP65"/>
  <sheetViews>
    <sheetView showGridLines="0" topLeftCell="W30" zoomScale="101" zoomScaleNormal="40" workbookViewId="0">
      <selection activeCell="Z48" sqref="Z48"/>
    </sheetView>
  </sheetViews>
  <sheetFormatPr defaultRowHeight="15" x14ac:dyDescent="0.25"/>
  <cols>
    <col min="1" max="1" width="20.42578125" customWidth="1"/>
    <col min="6" max="6" width="12.42578125" customWidth="1"/>
    <col min="8" max="8" width="11.42578125" customWidth="1"/>
    <col min="13" max="13" width="10.85546875" customWidth="1"/>
    <col min="15" max="15" width="9.28515625" bestFit="1" customWidth="1"/>
    <col min="16" max="16" width="11" customWidth="1"/>
    <col min="17" max="17" width="12" customWidth="1"/>
    <col min="18" max="23" width="9.28515625" bestFit="1" customWidth="1"/>
    <col min="25" max="25" width="11.140625" customWidth="1"/>
    <col min="31" max="31" width="14.140625" customWidth="1"/>
    <col min="32" max="32" width="13.42578125" customWidth="1"/>
    <col min="37" max="37" width="12.28515625" bestFit="1" customWidth="1"/>
    <col min="38" max="39" width="9.28515625" bestFit="1" customWidth="1"/>
    <col min="40" max="40" width="12.85546875" customWidth="1"/>
    <col min="41" max="41" width="9.42578125" bestFit="1" customWidth="1"/>
  </cols>
  <sheetData>
    <row r="1" spans="1:42" x14ac:dyDescent="0.25">
      <c r="A1" s="1" t="s">
        <v>28</v>
      </c>
      <c r="B1" s="1"/>
      <c r="C1" s="1"/>
      <c r="D1" s="1"/>
    </row>
    <row r="2" spans="1:42" x14ac:dyDescent="0.25">
      <c r="R2" s="6"/>
      <c r="S2" s="6"/>
      <c r="AK2" s="1" t="s">
        <v>137</v>
      </c>
      <c r="AL2" s="1"/>
    </row>
    <row r="3" spans="1:42" x14ac:dyDescent="0.25">
      <c r="A3" s="2" t="s">
        <v>0</v>
      </c>
      <c r="B3" s="3">
        <v>41364</v>
      </c>
      <c r="C3" s="3">
        <v>41729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AK3" s="8"/>
      <c r="AL3" s="7" t="s">
        <v>29</v>
      </c>
      <c r="AM3" s="7" t="s">
        <v>17</v>
      </c>
      <c r="AN3" s="7" t="s">
        <v>29</v>
      </c>
      <c r="AO3" s="7" t="s">
        <v>17</v>
      </c>
    </row>
    <row r="4" spans="1:42" ht="15.75" x14ac:dyDescent="0.25">
      <c r="A4" s="4" t="s">
        <v>1</v>
      </c>
      <c r="B4" s="71">
        <v>38.68</v>
      </c>
      <c r="C4" s="71">
        <v>39.76</v>
      </c>
      <c r="D4" s="71">
        <v>48.48</v>
      </c>
      <c r="E4" s="71">
        <v>53.1</v>
      </c>
      <c r="F4" s="71">
        <v>59.64</v>
      </c>
      <c r="G4" s="71">
        <v>62.48</v>
      </c>
      <c r="H4" s="71">
        <v>70.28</v>
      </c>
      <c r="I4" s="71">
        <v>70.13</v>
      </c>
      <c r="J4" s="71">
        <v>27.47</v>
      </c>
      <c r="K4" s="71">
        <v>51.34</v>
      </c>
      <c r="O4" s="79"/>
      <c r="P4" s="79"/>
      <c r="Q4" s="79"/>
      <c r="R4" s="79"/>
      <c r="S4" s="89" t="s">
        <v>130</v>
      </c>
      <c r="T4" s="89"/>
      <c r="U4" s="82"/>
      <c r="V4" s="79"/>
      <c r="W4" s="79"/>
      <c r="AA4" s="58"/>
      <c r="AB4" s="58"/>
      <c r="AC4" s="86"/>
      <c r="AD4" s="58"/>
      <c r="AE4" s="87" t="s">
        <v>133</v>
      </c>
      <c r="AF4" s="86"/>
      <c r="AG4" s="58"/>
      <c r="AH4" s="58"/>
      <c r="AI4" s="86"/>
      <c r="AK4" s="8" t="s">
        <v>14</v>
      </c>
      <c r="AL4" s="8" t="s">
        <v>15</v>
      </c>
      <c r="AM4" s="8" t="s">
        <v>20</v>
      </c>
      <c r="AN4" s="8" t="s">
        <v>18</v>
      </c>
      <c r="AO4" s="8" t="s">
        <v>21</v>
      </c>
    </row>
    <row r="5" spans="1:42" ht="15.75" x14ac:dyDescent="0.25">
      <c r="A5" s="4" t="s">
        <v>2</v>
      </c>
      <c r="B5" s="71">
        <v>2.63</v>
      </c>
      <c r="C5" s="71">
        <v>2.2599999999999998</v>
      </c>
      <c r="D5" s="71">
        <v>3.6</v>
      </c>
      <c r="E5" s="71">
        <v>6.4</v>
      </c>
      <c r="F5" s="71">
        <v>8.93</v>
      </c>
      <c r="G5" s="71">
        <v>8.6300000000000008</v>
      </c>
      <c r="H5" s="71">
        <v>11.37</v>
      </c>
      <c r="I5" s="71">
        <v>11.26</v>
      </c>
      <c r="J5" s="71">
        <v>-4.08</v>
      </c>
      <c r="K5" s="71">
        <v>6.51</v>
      </c>
      <c r="O5" s="88">
        <v>2014</v>
      </c>
      <c r="P5" s="88">
        <v>2015</v>
      </c>
      <c r="Q5" s="78">
        <v>2016</v>
      </c>
      <c r="R5" s="78">
        <v>2017</v>
      </c>
      <c r="S5" s="78">
        <v>2018</v>
      </c>
      <c r="T5" s="78">
        <v>2019</v>
      </c>
      <c r="U5" s="78">
        <v>2020</v>
      </c>
      <c r="V5" s="78">
        <v>2021</v>
      </c>
      <c r="W5" s="78">
        <v>2022</v>
      </c>
      <c r="AA5" s="88">
        <v>2014</v>
      </c>
      <c r="AB5" s="78">
        <v>2015</v>
      </c>
      <c r="AC5" s="78">
        <v>2016</v>
      </c>
      <c r="AD5" s="78">
        <v>2017</v>
      </c>
      <c r="AE5" s="78">
        <v>2018</v>
      </c>
      <c r="AF5" s="78">
        <v>2019</v>
      </c>
      <c r="AG5" s="78">
        <v>2020</v>
      </c>
      <c r="AH5" s="78">
        <v>2021</v>
      </c>
      <c r="AI5" s="78">
        <v>2022</v>
      </c>
      <c r="AK5" s="56">
        <v>43101</v>
      </c>
      <c r="AL5" s="8">
        <v>72.349997999999999</v>
      </c>
      <c r="AM5" s="8">
        <v>11027.700194999999</v>
      </c>
      <c r="AN5" s="8"/>
      <c r="AO5" s="8"/>
    </row>
    <row r="6" spans="1:42" x14ac:dyDescent="0.25">
      <c r="A6" s="4" t="s">
        <v>5</v>
      </c>
      <c r="B6" s="71">
        <v>0.56926406926406925</v>
      </c>
      <c r="C6" s="71">
        <v>0.4891774891774891</v>
      </c>
      <c r="D6" s="71">
        <v>0.77922077922077926</v>
      </c>
      <c r="E6" s="71">
        <v>1.3852813852813852</v>
      </c>
      <c r="F6" s="71">
        <v>1.9329004329004329</v>
      </c>
      <c r="G6" s="71">
        <v>1.8679653679653681</v>
      </c>
      <c r="H6" s="71">
        <v>2.4610389610389607</v>
      </c>
      <c r="I6" s="71">
        <v>2.437229437229437</v>
      </c>
      <c r="J6" s="71">
        <v>-0.88311688311688308</v>
      </c>
      <c r="K6" s="71">
        <v>1.4090909090909089</v>
      </c>
      <c r="O6" s="77">
        <v>10.7187</v>
      </c>
      <c r="P6" s="77">
        <v>11.725899999999999</v>
      </c>
      <c r="Q6" s="77">
        <v>12.1135</v>
      </c>
      <c r="R6" s="77">
        <v>10.6798</v>
      </c>
      <c r="S6" s="77">
        <v>11.387600000000001</v>
      </c>
      <c r="T6" s="77">
        <v>10.594799999999999</v>
      </c>
      <c r="U6" s="77">
        <v>14.686299999999999</v>
      </c>
      <c r="V6" s="77">
        <v>9.0877999999999997</v>
      </c>
      <c r="W6" s="77">
        <v>9.9452999999999996</v>
      </c>
      <c r="AA6" s="77">
        <v>9.0101999999999993</v>
      </c>
      <c r="AB6" s="77">
        <v>6.9836999999999998</v>
      </c>
      <c r="AC6" s="77">
        <v>6.931</v>
      </c>
      <c r="AD6" s="77">
        <v>5.6254999999999997</v>
      </c>
      <c r="AE6" s="77">
        <v>6.6167999999999996</v>
      </c>
      <c r="AF6" s="77">
        <v>7.6223999999999998</v>
      </c>
      <c r="AG6" s="77">
        <v>6.5570000000000004</v>
      </c>
      <c r="AH6" s="77">
        <v>6.9928999999999997</v>
      </c>
      <c r="AI6" s="77">
        <v>5.9462000000000002</v>
      </c>
      <c r="AK6" s="56">
        <v>43132</v>
      </c>
      <c r="AL6" s="8">
        <v>64.300003000000004</v>
      </c>
      <c r="AM6" s="8">
        <v>10492.849609000001</v>
      </c>
      <c r="AN6" s="8">
        <f>(AL6-AL5)/AL5</f>
        <v>-0.11126461952355542</v>
      </c>
      <c r="AO6" s="8">
        <f>(AM6-AM5)/AM5</f>
        <v>-4.8500646240138258E-2</v>
      </c>
    </row>
    <row r="7" spans="1:42" x14ac:dyDescent="0.25">
      <c r="A7" s="4" t="s">
        <v>3</v>
      </c>
      <c r="B7" s="71">
        <v>51.645627376425857</v>
      </c>
      <c r="C7" s="71">
        <v>73.286283185840716</v>
      </c>
      <c r="D7" s="71">
        <v>53.9</v>
      </c>
      <c r="E7" s="71">
        <v>34.2890625</v>
      </c>
      <c r="F7" s="71">
        <v>29.411758118701009</v>
      </c>
      <c r="G7" s="71">
        <v>28.908458864426418</v>
      </c>
      <c r="H7" s="71">
        <v>27.6712401055409</v>
      </c>
      <c r="I7" s="71">
        <v>12.350088809946715</v>
      </c>
      <c r="J7" s="71">
        <v>-64.374264705882354</v>
      </c>
      <c r="K7" s="71">
        <v>64.793548387096777</v>
      </c>
      <c r="AK7" s="56">
        <v>43160</v>
      </c>
      <c r="AL7" s="8">
        <v>54</v>
      </c>
      <c r="AM7" s="8">
        <v>10113.700194999999</v>
      </c>
      <c r="AN7" s="8">
        <f t="shared" ref="AN7:AO65" si="0">(AL7-AL6)/AL6</f>
        <v>-0.16018666437698306</v>
      </c>
      <c r="AO7" s="8">
        <f t="shared" si="0"/>
        <v>-3.6134074929921288E-2</v>
      </c>
    </row>
    <row r="8" spans="1:42" x14ac:dyDescent="0.25">
      <c r="A8" s="4" t="s">
        <v>4</v>
      </c>
      <c r="B8" s="71">
        <v>29.347207859358839</v>
      </c>
      <c r="C8" s="71">
        <v>25.887826961770624</v>
      </c>
      <c r="D8" s="71">
        <v>15.584777227722771</v>
      </c>
      <c r="E8" s="71">
        <v>28.870056497175145</v>
      </c>
      <c r="F8" s="71">
        <v>17.074949698189133</v>
      </c>
      <c r="G8" s="71">
        <v>18.635563380281688</v>
      </c>
      <c r="H8" s="71">
        <v>17.761809903244163</v>
      </c>
      <c r="I8" s="71">
        <v>13.532011977755598</v>
      </c>
      <c r="J8" s="71">
        <v>5.0491445212959594</v>
      </c>
      <c r="K8" s="71">
        <v>2.7015971951694584</v>
      </c>
      <c r="R8" s="6"/>
      <c r="S8" s="6"/>
      <c r="AK8" s="56">
        <v>43191</v>
      </c>
      <c r="AL8" s="8">
        <v>68.800003000000004</v>
      </c>
      <c r="AM8" s="8">
        <v>10739.349609000001</v>
      </c>
      <c r="AN8" s="8">
        <f t="shared" si="0"/>
        <v>0.27407412962962968</v>
      </c>
      <c r="AO8" s="8">
        <f t="shared" si="0"/>
        <v>6.1861574096225364E-2</v>
      </c>
    </row>
    <row r="9" spans="1:42" x14ac:dyDescent="0.25">
      <c r="A9" s="4" t="s">
        <v>8</v>
      </c>
      <c r="B9" s="71">
        <v>8.1575682382133988E-2</v>
      </c>
      <c r="C9" s="71">
        <v>6.80517916290274E-2</v>
      </c>
      <c r="D9" s="71">
        <v>0.10591350397175639</v>
      </c>
      <c r="E9" s="71">
        <v>0.16962629207527169</v>
      </c>
      <c r="F9" s="71">
        <v>0.21445725264169066</v>
      </c>
      <c r="G9" s="71">
        <v>0.18137873055905843</v>
      </c>
      <c r="H9" s="71">
        <v>0.20870044052863432</v>
      </c>
      <c r="I9" s="71">
        <v>0.23810530767604143</v>
      </c>
      <c r="J9" s="71">
        <v>-9.4357076780758553E-2</v>
      </c>
      <c r="K9" s="71">
        <v>0.13059177532597793</v>
      </c>
      <c r="R9" s="6"/>
      <c r="S9" s="6"/>
      <c r="AK9" s="56">
        <v>43221</v>
      </c>
      <c r="AL9" s="8">
        <v>55.700001</v>
      </c>
      <c r="AM9" s="8">
        <v>10736.150390999999</v>
      </c>
      <c r="AN9" s="8">
        <f t="shared" si="0"/>
        <v>-0.19040699751132281</v>
      </c>
      <c r="AO9" s="8">
        <f t="shared" si="0"/>
        <v>-2.9789681093168749E-4</v>
      </c>
    </row>
    <row r="10" spans="1:42" x14ac:dyDescent="0.25">
      <c r="A10" s="4" t="s">
        <v>7</v>
      </c>
      <c r="B10" s="71" t="s">
        <v>125</v>
      </c>
      <c r="C10" s="71">
        <v>0.1062001227747084</v>
      </c>
      <c r="D10" s="71">
        <v>0.14415675297410774</v>
      </c>
      <c r="E10" s="71">
        <v>0.22097338564309196</v>
      </c>
      <c r="F10" s="71">
        <v>0.33412996472060996</v>
      </c>
      <c r="G10" s="71">
        <v>0.28599779492833516</v>
      </c>
      <c r="H10" s="71">
        <v>0.26780245022970905</v>
      </c>
      <c r="I10" s="71">
        <v>0.27263188018696938</v>
      </c>
      <c r="J10" s="71">
        <v>-0.11293965795417876</v>
      </c>
      <c r="K10" s="71">
        <v>0.18472543656637916</v>
      </c>
      <c r="R10" s="6"/>
      <c r="S10" s="6"/>
      <c r="AK10" s="56">
        <v>43252</v>
      </c>
      <c r="AL10" s="8">
        <v>52.799999</v>
      </c>
      <c r="AM10" s="8">
        <v>10714.299805000001</v>
      </c>
      <c r="AN10" s="8">
        <f t="shared" si="0"/>
        <v>-5.2064666928821071E-2</v>
      </c>
      <c r="AO10" s="8">
        <f t="shared" si="0"/>
        <v>-2.0352347167487306E-3</v>
      </c>
    </row>
    <row r="11" spans="1:42" x14ac:dyDescent="0.25">
      <c r="A11" s="4" t="s">
        <v>124</v>
      </c>
      <c r="B11" s="71" t="s">
        <v>125</v>
      </c>
      <c r="C11" s="64">
        <v>-120.1741</v>
      </c>
      <c r="D11" s="64">
        <v>-23.3063</v>
      </c>
      <c r="E11" s="64">
        <v>-10.887600000000001</v>
      </c>
      <c r="F11" s="64">
        <v>-9.2278000000000002</v>
      </c>
      <c r="G11" s="64">
        <v>-37.024099999999997</v>
      </c>
      <c r="H11" s="64">
        <v>-15.444000000000001</v>
      </c>
      <c r="I11" s="64">
        <v>-11.266500000000001</v>
      </c>
      <c r="J11" s="64">
        <v>-6.9283000000000001</v>
      </c>
      <c r="K11" s="64">
        <v>-4.5419999999999998</v>
      </c>
      <c r="R11" s="6"/>
      <c r="S11" s="6"/>
      <c r="AK11" s="56">
        <v>43282</v>
      </c>
      <c r="AL11" s="8">
        <v>51.950001</v>
      </c>
      <c r="AM11" s="8">
        <v>11356.5</v>
      </c>
      <c r="AN11" s="8">
        <f t="shared" si="0"/>
        <v>-1.6098447274591792E-2</v>
      </c>
      <c r="AO11" s="8">
        <f t="shared" si="0"/>
        <v>5.9938606039407857E-2</v>
      </c>
      <c r="AP11" s="6" t="s">
        <v>19</v>
      </c>
    </row>
    <row r="12" spans="1:42" x14ac:dyDescent="0.25">
      <c r="A12" s="4" t="s">
        <v>135</v>
      </c>
      <c r="B12" s="71" t="s">
        <v>125</v>
      </c>
      <c r="C12" s="64">
        <v>-34.841799999999999</v>
      </c>
      <c r="D12" s="64">
        <v>15.229699999999999</v>
      </c>
      <c r="E12" s="64">
        <v>-38.720300000000002</v>
      </c>
      <c r="F12" s="64">
        <v>26.132200000000001</v>
      </c>
      <c r="G12" s="64">
        <v>-27.283200000000001</v>
      </c>
      <c r="H12" s="64">
        <v>13.3201</v>
      </c>
      <c r="I12" s="64">
        <v>-16.0794</v>
      </c>
      <c r="J12" s="64">
        <v>-38.375399999999999</v>
      </c>
      <c r="K12" s="64">
        <v>-21.267099999999999</v>
      </c>
      <c r="R12" s="6"/>
      <c r="S12" s="6"/>
      <c r="AK12" s="56">
        <v>43313</v>
      </c>
      <c r="AL12" s="8">
        <v>48.200001</v>
      </c>
      <c r="AM12" s="8">
        <v>11680.5</v>
      </c>
      <c r="AN12" s="8">
        <f t="shared" si="0"/>
        <v>-7.2184791680754729E-2</v>
      </c>
      <c r="AO12" s="8">
        <f t="shared" si="0"/>
        <v>2.8529916787742703E-2</v>
      </c>
      <c r="AP12" s="6">
        <f>SLOPE(AN6:AN65,AO6:AO65)</f>
        <v>1.5014056892864689</v>
      </c>
    </row>
    <row r="13" spans="1:42" x14ac:dyDescent="0.25">
      <c r="A13" s="4" t="s">
        <v>136</v>
      </c>
      <c r="B13" s="71" t="s">
        <v>125</v>
      </c>
      <c r="C13" s="65">
        <v>-61.397500000000001</v>
      </c>
      <c r="D13" s="65">
        <v>-30.640999999999998</v>
      </c>
      <c r="E13" s="65">
        <v>47.307899999999997</v>
      </c>
      <c r="F13" s="65">
        <v>14.6755</v>
      </c>
      <c r="G13" s="65">
        <v>-118.66589999999999</v>
      </c>
      <c r="H13" s="65">
        <v>-117.4025</v>
      </c>
      <c r="I13" s="65">
        <v>-92.529799999999994</v>
      </c>
      <c r="J13" s="65">
        <v>-442.82060000000001</v>
      </c>
      <c r="K13" s="65">
        <v>-170.7526</v>
      </c>
      <c r="R13" s="6"/>
      <c r="S13" s="6"/>
      <c r="AK13" s="56">
        <v>43344</v>
      </c>
      <c r="AL13" s="8">
        <v>45.349997999999999</v>
      </c>
      <c r="AM13" s="8">
        <v>10930.450194999999</v>
      </c>
      <c r="AN13" s="8">
        <f t="shared" si="0"/>
        <v>-5.9128691719321766E-2</v>
      </c>
      <c r="AO13" s="8">
        <f t="shared" si="0"/>
        <v>-6.4213844013526866E-2</v>
      </c>
    </row>
    <row r="14" spans="1:42" x14ac:dyDescent="0.25">
      <c r="R14" s="6"/>
      <c r="S14" s="6"/>
      <c r="AK14" s="56">
        <v>43374</v>
      </c>
      <c r="AL14" s="8">
        <v>55.099997999999999</v>
      </c>
      <c r="AM14" s="8">
        <v>10386.599609000001</v>
      </c>
      <c r="AN14" s="8">
        <f t="shared" si="0"/>
        <v>0.2149944968024034</v>
      </c>
      <c r="AO14" s="8">
        <f t="shared" si="0"/>
        <v>-4.9755552268906218E-2</v>
      </c>
    </row>
    <row r="15" spans="1:42" x14ac:dyDescent="0.25">
      <c r="A15" s="1" t="s">
        <v>30</v>
      </c>
      <c r="R15" s="6"/>
      <c r="S15" s="6"/>
      <c r="AK15" s="56">
        <v>43405</v>
      </c>
      <c r="AL15" s="8">
        <v>60.900002000000001</v>
      </c>
      <c r="AM15" s="8">
        <v>10876.75</v>
      </c>
      <c r="AN15" s="8">
        <f t="shared" si="0"/>
        <v>0.10526323431082522</v>
      </c>
      <c r="AO15" s="8">
        <f t="shared" si="0"/>
        <v>4.7190650400664655E-2</v>
      </c>
    </row>
    <row r="16" spans="1:42" x14ac:dyDescent="0.25">
      <c r="R16" s="6"/>
      <c r="S16" s="6"/>
      <c r="AK16" s="56">
        <v>43435</v>
      </c>
      <c r="AL16" s="8">
        <v>64.150002000000001</v>
      </c>
      <c r="AM16" s="8">
        <v>10862.549805000001</v>
      </c>
      <c r="AN16" s="8">
        <f t="shared" si="0"/>
        <v>5.3366172303245571E-2</v>
      </c>
      <c r="AO16" s="8">
        <f t="shared" si="0"/>
        <v>-1.3055549681659907E-3</v>
      </c>
    </row>
    <row r="17" spans="6:41" x14ac:dyDescent="0.25">
      <c r="R17" s="6"/>
      <c r="S17" s="6"/>
      <c r="AK17" s="56">
        <v>43466</v>
      </c>
      <c r="AL17" s="8">
        <v>72.25</v>
      </c>
      <c r="AM17" s="8">
        <v>10830.950194999999</v>
      </c>
      <c r="AN17" s="8">
        <f t="shared" si="0"/>
        <v>0.12626652763003809</v>
      </c>
      <c r="AO17" s="8">
        <f t="shared" si="0"/>
        <v>-2.9090416676806315E-3</v>
      </c>
    </row>
    <row r="18" spans="6:41" x14ac:dyDescent="0.25">
      <c r="R18" s="6"/>
      <c r="S18" s="6"/>
      <c r="AK18" s="56">
        <v>43497</v>
      </c>
      <c r="AL18" s="8">
        <v>62.849997999999999</v>
      </c>
      <c r="AM18" s="8">
        <v>10792.5</v>
      </c>
      <c r="AN18" s="8">
        <f t="shared" si="0"/>
        <v>-0.13010383391003461</v>
      </c>
      <c r="AO18" s="8">
        <f t="shared" si="0"/>
        <v>-3.5500297118667935E-3</v>
      </c>
    </row>
    <row r="19" spans="6:41" x14ac:dyDescent="0.25">
      <c r="R19" s="6"/>
      <c r="S19" s="6"/>
      <c r="AK19" s="56">
        <v>43525</v>
      </c>
      <c r="AL19" s="8">
        <v>68.099997999999999</v>
      </c>
      <c r="AM19" s="8">
        <v>11623.900390999999</v>
      </c>
      <c r="AN19" s="8">
        <f t="shared" si="0"/>
        <v>8.3532222228551223E-2</v>
      </c>
      <c r="AO19" s="8">
        <f t="shared" si="0"/>
        <v>7.7035014222839857E-2</v>
      </c>
    </row>
    <row r="20" spans="6:41" x14ac:dyDescent="0.25">
      <c r="R20" s="6"/>
      <c r="S20" s="6"/>
      <c r="AK20" s="56">
        <v>43556</v>
      </c>
      <c r="AL20" s="8">
        <v>63.5</v>
      </c>
      <c r="AM20" s="8">
        <v>11748.150390999999</v>
      </c>
      <c r="AN20" s="8">
        <f t="shared" si="0"/>
        <v>-6.7547696550593131E-2</v>
      </c>
      <c r="AO20" s="8">
        <f t="shared" si="0"/>
        <v>1.0689183133073186E-2</v>
      </c>
    </row>
    <row r="21" spans="6:41" x14ac:dyDescent="0.25">
      <c r="F21" s="6" t="s">
        <v>25</v>
      </c>
      <c r="G21" s="6" t="s">
        <v>31</v>
      </c>
      <c r="H21" s="6" t="s">
        <v>32</v>
      </c>
      <c r="I21" s="6" t="s">
        <v>13</v>
      </c>
      <c r="R21" s="6"/>
      <c r="S21" s="6"/>
      <c r="AK21" s="56">
        <v>43586</v>
      </c>
      <c r="AL21" s="8">
        <v>63.799999</v>
      </c>
      <c r="AM21" s="8">
        <v>11922.799805000001</v>
      </c>
      <c r="AN21" s="8">
        <f t="shared" si="0"/>
        <v>4.7243937007873963E-3</v>
      </c>
      <c r="AO21" s="8">
        <f t="shared" si="0"/>
        <v>1.4866120043355628E-2</v>
      </c>
    </row>
    <row r="22" spans="6:41" x14ac:dyDescent="0.25">
      <c r="F22">
        <v>50.19</v>
      </c>
      <c r="G22">
        <v>0.1</v>
      </c>
      <c r="H22">
        <v>49.61</v>
      </c>
      <c r="I22">
        <v>0.01</v>
      </c>
      <c r="R22" s="6"/>
      <c r="S22" s="6"/>
      <c r="AK22" s="56">
        <v>43617</v>
      </c>
      <c r="AL22" s="8">
        <v>62.099997999999999</v>
      </c>
      <c r="AM22" s="8">
        <v>11788.849609000001</v>
      </c>
      <c r="AN22" s="8">
        <f t="shared" si="0"/>
        <v>-2.6645784116705085E-2</v>
      </c>
      <c r="AO22" s="8">
        <f t="shared" si="0"/>
        <v>-1.1234793688628892E-2</v>
      </c>
    </row>
    <row r="23" spans="6:41" x14ac:dyDescent="0.25">
      <c r="R23" s="6"/>
      <c r="S23" s="6"/>
      <c r="AK23" s="56">
        <v>43647</v>
      </c>
      <c r="AL23" s="8">
        <v>55.150002000000001</v>
      </c>
      <c r="AM23" s="8">
        <v>11118</v>
      </c>
      <c r="AN23" s="8">
        <f t="shared" si="0"/>
        <v>-0.11191620328232536</v>
      </c>
      <c r="AO23" s="8">
        <f t="shared" si="0"/>
        <v>-5.6905434478343994E-2</v>
      </c>
    </row>
    <row r="24" spans="6:41" x14ac:dyDescent="0.25">
      <c r="R24" s="6"/>
      <c r="S24" s="6"/>
      <c r="AK24" s="56">
        <v>43678</v>
      </c>
      <c r="AL24" s="8">
        <v>52.25</v>
      </c>
      <c r="AM24" s="8">
        <v>11023.25</v>
      </c>
      <c r="AN24" s="8">
        <f t="shared" si="0"/>
        <v>-5.2583896551807931E-2</v>
      </c>
      <c r="AO24" s="8">
        <f t="shared" si="0"/>
        <v>-8.5222162259399169E-3</v>
      </c>
    </row>
    <row r="25" spans="6:41" x14ac:dyDescent="0.25">
      <c r="R25" s="6"/>
      <c r="S25" s="6"/>
      <c r="AK25" s="56">
        <v>43709</v>
      </c>
      <c r="AL25" s="8">
        <v>55.200001</v>
      </c>
      <c r="AM25" s="8">
        <v>11474.450194999999</v>
      </c>
      <c r="AN25" s="8">
        <f t="shared" si="0"/>
        <v>5.6459349282296657E-2</v>
      </c>
      <c r="AO25" s="8">
        <f t="shared" si="0"/>
        <v>4.0931684847934996E-2</v>
      </c>
    </row>
    <row r="26" spans="6:41" x14ac:dyDescent="0.25">
      <c r="R26" s="6"/>
      <c r="S26" s="6"/>
      <c r="AK26" s="56">
        <v>43739</v>
      </c>
      <c r="AL26" s="8">
        <v>57.75</v>
      </c>
      <c r="AM26" s="8">
        <v>11877.450194999999</v>
      </c>
      <c r="AN26" s="8">
        <f t="shared" si="0"/>
        <v>4.6195633221093595E-2</v>
      </c>
      <c r="AO26" s="8">
        <f t="shared" si="0"/>
        <v>3.5121508495074352E-2</v>
      </c>
    </row>
    <row r="27" spans="6:41" x14ac:dyDescent="0.25">
      <c r="R27" s="6"/>
      <c r="S27" s="6"/>
      <c r="AK27" s="56">
        <v>43770</v>
      </c>
      <c r="AL27" s="8">
        <v>54.650002000000001</v>
      </c>
      <c r="AM27" s="8">
        <v>12056.049805000001</v>
      </c>
      <c r="AN27" s="8">
        <f t="shared" si="0"/>
        <v>-5.3679619047619039E-2</v>
      </c>
      <c r="AO27" s="8">
        <f t="shared" si="0"/>
        <v>1.5036864568389052E-2</v>
      </c>
    </row>
    <row r="28" spans="6:41" x14ac:dyDescent="0.25">
      <c r="R28" s="6"/>
      <c r="S28" s="6"/>
      <c r="AK28" s="56">
        <v>43800</v>
      </c>
      <c r="AL28" s="8">
        <v>53.200001</v>
      </c>
      <c r="AM28" s="8">
        <v>12168.450194999999</v>
      </c>
      <c r="AN28" s="8">
        <f t="shared" si="0"/>
        <v>-2.653249674172016E-2</v>
      </c>
      <c r="AO28" s="8">
        <f t="shared" si="0"/>
        <v>9.3231524270398353E-3</v>
      </c>
    </row>
    <row r="29" spans="6:41" x14ac:dyDescent="0.25">
      <c r="R29" s="6"/>
      <c r="S29" s="6"/>
      <c r="AK29" s="56">
        <v>43831</v>
      </c>
      <c r="AL29" s="8">
        <v>53.849997999999999</v>
      </c>
      <c r="AM29" s="8">
        <v>11962.099609000001</v>
      </c>
      <c r="AN29" s="8">
        <f t="shared" si="0"/>
        <v>1.2217988492143056E-2</v>
      </c>
      <c r="AO29" s="8">
        <f t="shared" si="0"/>
        <v>-1.695783626453826E-2</v>
      </c>
    </row>
    <row r="30" spans="6:41" x14ac:dyDescent="0.25">
      <c r="R30" s="6"/>
      <c r="S30" s="6"/>
      <c r="AK30" s="56">
        <v>43862</v>
      </c>
      <c r="AL30" s="8">
        <v>51</v>
      </c>
      <c r="AM30" s="8">
        <v>11201.75</v>
      </c>
      <c r="AN30" s="8">
        <f t="shared" si="0"/>
        <v>-5.2924755911782938E-2</v>
      </c>
      <c r="AO30" s="8">
        <f t="shared" si="0"/>
        <v>-6.3563223334800828E-2</v>
      </c>
    </row>
    <row r="31" spans="6:41" x14ac:dyDescent="0.25">
      <c r="R31" s="6"/>
      <c r="S31" s="6"/>
      <c r="AK31" s="56">
        <v>43891</v>
      </c>
      <c r="AL31" s="8">
        <v>30.1</v>
      </c>
      <c r="AM31" s="8">
        <v>8597.75</v>
      </c>
      <c r="AN31" s="8">
        <f t="shared" si="0"/>
        <v>-0.40980392156862744</v>
      </c>
      <c r="AO31" s="8">
        <f t="shared" si="0"/>
        <v>-0.23246367755038275</v>
      </c>
    </row>
    <row r="32" spans="6:41" x14ac:dyDescent="0.25">
      <c r="R32" s="6"/>
      <c r="S32" s="6"/>
      <c r="AK32" s="56">
        <v>43922</v>
      </c>
      <c r="AL32" s="8">
        <v>40.099997999999999</v>
      </c>
      <c r="AM32" s="8">
        <v>9859.9003909999992</v>
      </c>
      <c r="AN32" s="8">
        <f t="shared" si="0"/>
        <v>0.33222584717607967</v>
      </c>
      <c r="AO32" s="8">
        <f t="shared" si="0"/>
        <v>0.14680008036986411</v>
      </c>
    </row>
    <row r="33" spans="15:41" ht="15.75" x14ac:dyDescent="0.25">
      <c r="O33" s="79"/>
      <c r="P33" s="79"/>
      <c r="Q33" s="79"/>
      <c r="R33" s="79"/>
      <c r="S33" s="80" t="s">
        <v>131</v>
      </c>
      <c r="T33" s="58"/>
      <c r="U33" s="79"/>
      <c r="V33" s="79"/>
      <c r="W33" s="79"/>
      <c r="AA33" s="76"/>
      <c r="AB33" s="76"/>
      <c r="AC33" s="76" t="s">
        <v>134</v>
      </c>
      <c r="AD33" s="76"/>
      <c r="AE33" s="76"/>
      <c r="AF33" s="76"/>
      <c r="AG33" s="76"/>
      <c r="AH33" s="76"/>
      <c r="AK33" s="56">
        <v>43952</v>
      </c>
      <c r="AL33" s="8">
        <v>39.349997999999999</v>
      </c>
      <c r="AM33" s="8">
        <v>9580.2998050000006</v>
      </c>
      <c r="AN33" s="8">
        <f t="shared" si="0"/>
        <v>-1.8703242828091913E-2</v>
      </c>
      <c r="AO33" s="8">
        <f t="shared" si="0"/>
        <v>-2.8357343878972121E-2</v>
      </c>
    </row>
    <row r="34" spans="15:41" ht="15.75" x14ac:dyDescent="0.25">
      <c r="O34" s="88">
        <v>2014</v>
      </c>
      <c r="P34" s="88">
        <v>2015</v>
      </c>
      <c r="Q34" s="78">
        <v>2016</v>
      </c>
      <c r="R34" s="78">
        <v>2017</v>
      </c>
      <c r="S34" s="78">
        <v>2018</v>
      </c>
      <c r="T34" s="78">
        <v>2019</v>
      </c>
      <c r="U34" s="78">
        <v>2020</v>
      </c>
      <c r="V34" s="78">
        <v>2021</v>
      </c>
      <c r="W34" s="78">
        <v>2022</v>
      </c>
      <c r="AA34" s="57" t="s">
        <v>169</v>
      </c>
      <c r="AB34" s="57"/>
      <c r="AC34" s="57"/>
      <c r="AD34" s="57"/>
      <c r="AE34" s="57"/>
      <c r="AF34" s="57"/>
      <c r="AG34" s="57"/>
      <c r="AH34" s="57"/>
      <c r="AK34" s="56">
        <v>43983</v>
      </c>
      <c r="AL34" s="8">
        <v>45.5</v>
      </c>
      <c r="AM34" s="8">
        <v>10302.099609000001</v>
      </c>
      <c r="AN34" s="8">
        <f t="shared" si="0"/>
        <v>0.15628976652044557</v>
      </c>
      <c r="AO34" s="8">
        <f t="shared" si="0"/>
        <v>7.534208935959287E-2</v>
      </c>
    </row>
    <row r="35" spans="15:41" x14ac:dyDescent="0.25">
      <c r="O35" s="77">
        <v>10.7187</v>
      </c>
      <c r="P35" s="77">
        <v>11.725899999999999</v>
      </c>
      <c r="Q35" s="77">
        <v>12.1135</v>
      </c>
      <c r="R35" s="77">
        <v>10.6798</v>
      </c>
      <c r="S35" s="77">
        <v>11.387600000000001</v>
      </c>
      <c r="T35" s="77">
        <v>10.594799999999999</v>
      </c>
      <c r="U35" s="77">
        <v>14.686299999999999</v>
      </c>
      <c r="V35" s="77">
        <v>9.0877999999999997</v>
      </c>
      <c r="W35" s="77">
        <v>9.9452999999999996</v>
      </c>
      <c r="AA35" s="57" t="s">
        <v>170</v>
      </c>
      <c r="AB35" s="57"/>
      <c r="AC35" s="57"/>
      <c r="AD35" s="57"/>
      <c r="AE35" s="57"/>
      <c r="AF35" s="57"/>
      <c r="AG35" s="57"/>
      <c r="AH35" s="57"/>
      <c r="AK35" s="56">
        <v>44013</v>
      </c>
      <c r="AL35" s="8">
        <v>40.400002000000001</v>
      </c>
      <c r="AM35" s="8">
        <v>11073.450194999999</v>
      </c>
      <c r="AN35" s="8">
        <f t="shared" si="0"/>
        <v>-0.11208786813186812</v>
      </c>
      <c r="AO35" s="8">
        <f t="shared" si="0"/>
        <v>7.4873143851777582E-2</v>
      </c>
    </row>
    <row r="36" spans="15:41" x14ac:dyDescent="0.25">
      <c r="O36" s="81"/>
      <c r="P36" s="81"/>
      <c r="Q36" s="81"/>
      <c r="R36" s="81"/>
      <c r="S36" s="81"/>
      <c r="T36" s="81"/>
      <c r="U36" s="81"/>
      <c r="V36" s="81"/>
      <c r="W36" s="81"/>
      <c r="AA36" s="57" t="s">
        <v>171</v>
      </c>
      <c r="AB36" s="57"/>
      <c r="AC36" s="57"/>
      <c r="AD36" s="57"/>
      <c r="AE36" s="57"/>
      <c r="AF36" s="57"/>
      <c r="AG36" s="57"/>
      <c r="AH36" s="57"/>
      <c r="AK36" s="56">
        <v>44044</v>
      </c>
      <c r="AL36" s="8">
        <v>43.799999</v>
      </c>
      <c r="AM36" s="8">
        <v>11387.5</v>
      </c>
      <c r="AN36" s="8">
        <f t="shared" si="0"/>
        <v>8.4158337417904058E-2</v>
      </c>
      <c r="AO36" s="8">
        <f t="shared" si="0"/>
        <v>2.8360610240682135E-2</v>
      </c>
    </row>
    <row r="37" spans="15:41" x14ac:dyDescent="0.25">
      <c r="R37" s="6"/>
      <c r="S37" s="6"/>
      <c r="AA37" s="57" t="s">
        <v>172</v>
      </c>
      <c r="AB37" s="57"/>
      <c r="AC37" s="57"/>
      <c r="AD37" s="57"/>
      <c r="AE37" s="57"/>
      <c r="AF37" s="57"/>
      <c r="AG37" s="57"/>
      <c r="AH37" s="57"/>
      <c r="AK37" s="56">
        <v>44075</v>
      </c>
      <c r="AL37" s="8">
        <v>42.950001</v>
      </c>
      <c r="AM37" s="8">
        <v>11247.549805000001</v>
      </c>
      <c r="AN37" s="8">
        <f t="shared" si="0"/>
        <v>-1.9406347475030748E-2</v>
      </c>
      <c r="AO37" s="8">
        <f t="shared" si="0"/>
        <v>-1.228980856201971E-2</v>
      </c>
    </row>
    <row r="38" spans="15:41" x14ac:dyDescent="0.25">
      <c r="R38" s="6"/>
      <c r="S38" s="6"/>
      <c r="AA38" s="57" t="s">
        <v>173</v>
      </c>
      <c r="AB38" s="57"/>
      <c r="AC38" s="57"/>
      <c r="AD38" s="57"/>
      <c r="AE38" s="57"/>
      <c r="AF38" s="57"/>
      <c r="AG38" s="57"/>
      <c r="AH38" s="57"/>
      <c r="AK38" s="56">
        <v>44105</v>
      </c>
      <c r="AL38" s="8">
        <v>40.450001</v>
      </c>
      <c r="AM38" s="8">
        <v>11642.400390999999</v>
      </c>
      <c r="AN38" s="8">
        <f t="shared" si="0"/>
        <v>-5.8207216339762134E-2</v>
      </c>
      <c r="AO38" s="8">
        <f t="shared" si="0"/>
        <v>3.510547566764019E-2</v>
      </c>
    </row>
    <row r="39" spans="15:41" x14ac:dyDescent="0.25">
      <c r="R39" s="6"/>
      <c r="S39" s="6"/>
      <c r="AA39" s="97"/>
      <c r="AB39" s="97"/>
      <c r="AC39" s="97"/>
      <c r="AD39" s="97"/>
      <c r="AE39" s="97"/>
      <c r="AF39" s="97"/>
      <c r="AG39" s="97"/>
      <c r="AH39" s="97"/>
      <c r="AK39" s="56">
        <v>44136</v>
      </c>
      <c r="AL39" s="8">
        <v>59.900002000000001</v>
      </c>
      <c r="AM39" s="8">
        <v>12968.950194999999</v>
      </c>
      <c r="AN39" s="8">
        <f t="shared" si="0"/>
        <v>0.48084055671593184</v>
      </c>
      <c r="AO39" s="8">
        <f t="shared" si="0"/>
        <v>0.1139412629225045</v>
      </c>
    </row>
    <row r="40" spans="15:41" x14ac:dyDescent="0.25">
      <c r="R40" s="6"/>
      <c r="S40" s="6"/>
      <c r="AA40" s="97"/>
      <c r="AB40" s="97"/>
      <c r="AC40" s="97"/>
      <c r="AD40" s="97"/>
      <c r="AE40" s="97"/>
      <c r="AF40" s="97"/>
      <c r="AG40" s="97"/>
      <c r="AH40" s="97"/>
      <c r="AK40" s="56">
        <v>44166</v>
      </c>
      <c r="AL40" s="8">
        <v>51.400002000000001</v>
      </c>
      <c r="AM40" s="8">
        <v>13981.75</v>
      </c>
      <c r="AN40" s="8">
        <f t="shared" si="0"/>
        <v>-0.14190316721525317</v>
      </c>
      <c r="AO40" s="8">
        <f t="shared" si="0"/>
        <v>7.8094201132060143E-2</v>
      </c>
    </row>
    <row r="41" spans="15:41" x14ac:dyDescent="0.25">
      <c r="R41" s="6"/>
      <c r="S41" s="6"/>
      <c r="AA41" s="97"/>
      <c r="AB41" s="97"/>
      <c r="AC41" s="97"/>
      <c r="AD41" s="97"/>
      <c r="AE41" s="97"/>
      <c r="AF41" s="97"/>
      <c r="AG41" s="97"/>
      <c r="AH41" s="97"/>
      <c r="AK41" s="56">
        <v>44197</v>
      </c>
      <c r="AL41" s="8">
        <v>46.200001</v>
      </c>
      <c r="AM41" s="8">
        <v>13634.599609000001</v>
      </c>
      <c r="AN41" s="8">
        <f t="shared" si="0"/>
        <v>-0.10116733069387819</v>
      </c>
      <c r="AO41" s="8">
        <f t="shared" si="0"/>
        <v>-2.4828822643803473E-2</v>
      </c>
    </row>
    <row r="42" spans="15:41" x14ac:dyDescent="0.25">
      <c r="R42" s="6"/>
      <c r="S42" s="6"/>
      <c r="AA42" s="97"/>
      <c r="AB42" s="97"/>
      <c r="AC42" s="97"/>
      <c r="AD42" s="97"/>
      <c r="AE42" s="97"/>
      <c r="AF42" s="97"/>
      <c r="AG42" s="97"/>
      <c r="AH42" s="97"/>
      <c r="AK42" s="56">
        <v>44228</v>
      </c>
      <c r="AL42" s="8">
        <v>52.049999</v>
      </c>
      <c r="AM42" s="8">
        <v>14529.150390999999</v>
      </c>
      <c r="AN42" s="8">
        <f t="shared" si="0"/>
        <v>0.12662333059256858</v>
      </c>
      <c r="AO42" s="8">
        <f t="shared" si="0"/>
        <v>6.5608877976110022E-2</v>
      </c>
    </row>
    <row r="43" spans="15:41" x14ac:dyDescent="0.25">
      <c r="R43" s="6"/>
      <c r="S43" s="6"/>
      <c r="AA43" s="97"/>
      <c r="AB43" s="97"/>
      <c r="AC43" s="97"/>
      <c r="AD43" s="97"/>
      <c r="AE43" s="97"/>
      <c r="AF43" s="97"/>
      <c r="AG43" s="97"/>
      <c r="AH43" s="97"/>
      <c r="AK43" s="56">
        <v>44256</v>
      </c>
      <c r="AL43" s="8">
        <v>56.849997999999999</v>
      </c>
      <c r="AM43" s="8">
        <v>14690.700194999999</v>
      </c>
      <c r="AN43" s="8">
        <f t="shared" si="0"/>
        <v>9.2219002732353547E-2</v>
      </c>
      <c r="AO43" s="8">
        <f t="shared" si="0"/>
        <v>1.1119012444118642E-2</v>
      </c>
    </row>
    <row r="44" spans="15:41" x14ac:dyDescent="0.25">
      <c r="R44" s="6"/>
      <c r="S44" s="6"/>
      <c r="AA44" s="97"/>
      <c r="AB44" s="97"/>
      <c r="AC44" s="97"/>
      <c r="AD44" s="97"/>
      <c r="AE44" s="97"/>
      <c r="AF44" s="97"/>
      <c r="AG44" s="97"/>
      <c r="AH44" s="97"/>
      <c r="AK44" s="56">
        <v>44287</v>
      </c>
      <c r="AL44" s="8">
        <v>55.150002000000001</v>
      </c>
      <c r="AM44" s="8">
        <v>14631.099609000001</v>
      </c>
      <c r="AN44" s="8">
        <f t="shared" si="0"/>
        <v>-2.9903184869065409E-2</v>
      </c>
      <c r="AO44" s="8">
        <f t="shared" si="0"/>
        <v>-4.0570282701898582E-3</v>
      </c>
    </row>
    <row r="45" spans="15:41" x14ac:dyDescent="0.25">
      <c r="R45" s="6"/>
      <c r="S45" s="6"/>
      <c r="AA45" s="97"/>
      <c r="AB45" s="97"/>
      <c r="AC45" s="97"/>
      <c r="AD45" s="97"/>
      <c r="AE45" s="97"/>
      <c r="AF45" s="97"/>
      <c r="AG45" s="97"/>
      <c r="AH45" s="97"/>
      <c r="AK45" s="56">
        <v>44317</v>
      </c>
      <c r="AL45" s="8">
        <v>67.300003000000004</v>
      </c>
      <c r="AM45" s="8">
        <v>15582.799805000001</v>
      </c>
      <c r="AN45" s="8">
        <f t="shared" si="0"/>
        <v>0.22030826036960077</v>
      </c>
      <c r="AO45" s="8">
        <f t="shared" si="0"/>
        <v>6.5046388954565132E-2</v>
      </c>
    </row>
    <row r="46" spans="15:41" x14ac:dyDescent="0.25">
      <c r="R46" s="6"/>
      <c r="S46" s="6"/>
      <c r="AA46" s="97"/>
      <c r="AB46" s="97"/>
      <c r="AC46" s="97"/>
      <c r="AD46" s="97"/>
      <c r="AE46" s="97"/>
      <c r="AF46" s="97"/>
      <c r="AG46" s="97"/>
      <c r="AH46" s="97"/>
      <c r="AK46" s="56">
        <v>44348</v>
      </c>
      <c r="AL46" s="8">
        <v>67.900002000000001</v>
      </c>
      <c r="AM46" s="8">
        <v>15721.5</v>
      </c>
      <c r="AN46" s="8">
        <f t="shared" si="0"/>
        <v>8.9152893499870548E-3</v>
      </c>
      <c r="AO46" s="8">
        <f t="shared" si="0"/>
        <v>8.9008520121971382E-3</v>
      </c>
    </row>
    <row r="47" spans="15:41" x14ac:dyDescent="0.25">
      <c r="R47" s="6"/>
      <c r="S47" s="6"/>
      <c r="AA47" s="97"/>
      <c r="AB47" s="97"/>
      <c r="AC47" s="97"/>
      <c r="AD47" s="97"/>
      <c r="AE47" s="97"/>
      <c r="AF47" s="97"/>
      <c r="AG47" s="97"/>
      <c r="AH47" s="97"/>
      <c r="AK47" s="56">
        <v>44378</v>
      </c>
      <c r="AL47" s="8">
        <v>72.5</v>
      </c>
      <c r="AM47" s="8">
        <v>15763.049805000001</v>
      </c>
      <c r="AN47" s="8">
        <f t="shared" si="0"/>
        <v>6.7746654852823121E-2</v>
      </c>
      <c r="AO47" s="8">
        <f t="shared" si="0"/>
        <v>2.6428651846198237E-3</v>
      </c>
    </row>
    <row r="48" spans="15:41" x14ac:dyDescent="0.25">
      <c r="R48" s="6"/>
      <c r="S48" s="6"/>
      <c r="AA48" s="97"/>
      <c r="AB48" s="97"/>
      <c r="AC48" s="97"/>
      <c r="AD48" s="97"/>
      <c r="AE48" s="97"/>
      <c r="AF48" s="97"/>
      <c r="AG48" s="97"/>
      <c r="AH48" s="97"/>
      <c r="AK48" s="56">
        <v>44409</v>
      </c>
      <c r="AL48" s="8">
        <v>67.400002000000001</v>
      </c>
      <c r="AM48" s="8">
        <v>17132.199218999998</v>
      </c>
      <c r="AN48" s="8">
        <f t="shared" si="0"/>
        <v>-7.0344799999999985E-2</v>
      </c>
      <c r="AO48" s="8">
        <f t="shared" si="0"/>
        <v>8.6858154414110073E-2</v>
      </c>
    </row>
    <row r="49" spans="18:41" x14ac:dyDescent="0.25">
      <c r="R49" s="6"/>
      <c r="S49" s="6"/>
      <c r="AA49" s="97"/>
      <c r="AB49" s="97"/>
      <c r="AC49" s="97"/>
      <c r="AD49" s="97"/>
      <c r="AE49" s="97"/>
      <c r="AF49" s="97"/>
      <c r="AG49" s="97"/>
      <c r="AH49" s="97"/>
      <c r="AK49" s="56">
        <v>44440</v>
      </c>
      <c r="AL49" s="8">
        <v>82.449996999999996</v>
      </c>
      <c r="AM49" s="8">
        <v>17618.150390999999</v>
      </c>
      <c r="AN49" s="8">
        <f t="shared" si="0"/>
        <v>0.22329368773609229</v>
      </c>
      <c r="AO49" s="8">
        <f t="shared" si="0"/>
        <v>2.8364786434485891E-2</v>
      </c>
    </row>
    <row r="50" spans="18:41" x14ac:dyDescent="0.25">
      <c r="R50" s="6"/>
      <c r="S50" s="6"/>
      <c r="AA50" s="97"/>
      <c r="AB50" s="97"/>
      <c r="AC50" s="97"/>
      <c r="AD50" s="97"/>
      <c r="AE50" s="97"/>
      <c r="AF50" s="97"/>
      <c r="AG50" s="97"/>
      <c r="AH50" s="97"/>
      <c r="AK50" s="56">
        <v>44470</v>
      </c>
      <c r="AL50" s="8">
        <v>72.75</v>
      </c>
      <c r="AM50" s="8">
        <v>17671.650390999999</v>
      </c>
      <c r="AN50" s="8">
        <f t="shared" si="0"/>
        <v>-0.11764702671850912</v>
      </c>
      <c r="AO50" s="8">
        <f t="shared" si="0"/>
        <v>3.0366411236522179E-3</v>
      </c>
    </row>
    <row r="51" spans="18:41" x14ac:dyDescent="0.25">
      <c r="R51" s="6"/>
      <c r="S51" s="6"/>
      <c r="AA51" s="97"/>
      <c r="AB51" s="97"/>
      <c r="AC51" s="97"/>
      <c r="AD51" s="97"/>
      <c r="AE51" s="97"/>
      <c r="AF51" s="97"/>
      <c r="AG51" s="97"/>
      <c r="AH51" s="97"/>
      <c r="AK51" s="56">
        <v>44501</v>
      </c>
      <c r="AL51" s="8">
        <v>79</v>
      </c>
      <c r="AM51" s="8">
        <v>16983.199218999998</v>
      </c>
      <c r="AN51" s="8">
        <f t="shared" si="0"/>
        <v>8.5910652920962199E-2</v>
      </c>
      <c r="AO51" s="8">
        <f t="shared" si="0"/>
        <v>-3.8957944321409983E-2</v>
      </c>
    </row>
    <row r="52" spans="18:41" x14ac:dyDescent="0.25">
      <c r="R52" s="6"/>
      <c r="S52" s="6"/>
      <c r="AA52" s="97"/>
      <c r="AB52" s="97"/>
      <c r="AC52" s="97"/>
      <c r="AD52" s="97"/>
      <c r="AE52" s="97"/>
      <c r="AF52" s="97"/>
      <c r="AG52" s="97"/>
      <c r="AH52" s="97"/>
      <c r="AK52" s="56">
        <v>44531</v>
      </c>
      <c r="AL52" s="8">
        <v>76.099997999999999</v>
      </c>
      <c r="AM52" s="8">
        <v>17354.050781000002</v>
      </c>
      <c r="AN52" s="8">
        <f t="shared" si="0"/>
        <v>-3.6708886075949375E-2</v>
      </c>
      <c r="AO52" s="8">
        <f t="shared" si="0"/>
        <v>2.183637824757495E-2</v>
      </c>
    </row>
    <row r="53" spans="18:41" x14ac:dyDescent="0.25">
      <c r="R53" s="6"/>
      <c r="S53" s="6"/>
      <c r="AA53" s="97"/>
      <c r="AB53" s="97"/>
      <c r="AC53" s="97"/>
      <c r="AD53" s="97"/>
      <c r="AE53" s="97"/>
      <c r="AF53" s="97"/>
      <c r="AG53" s="97"/>
      <c r="AH53" s="97"/>
      <c r="AK53" s="56">
        <v>44562</v>
      </c>
      <c r="AL53" s="8">
        <v>83.900002000000001</v>
      </c>
      <c r="AM53" s="8">
        <v>17339.849609000001</v>
      </c>
      <c r="AN53" s="8">
        <f t="shared" si="0"/>
        <v>0.10249677010503996</v>
      </c>
      <c r="AO53" s="8">
        <f t="shared" si="0"/>
        <v>-8.1832029761887267E-4</v>
      </c>
    </row>
    <row r="54" spans="18:41" x14ac:dyDescent="0.25">
      <c r="R54" s="6"/>
      <c r="S54" s="6"/>
      <c r="AA54" s="97"/>
      <c r="AB54" s="97"/>
      <c r="AC54" s="97"/>
      <c r="AD54" s="97"/>
      <c r="AE54" s="97"/>
      <c r="AF54" s="97"/>
      <c r="AG54" s="97"/>
      <c r="AH54" s="97"/>
      <c r="AK54" s="56">
        <v>44593</v>
      </c>
      <c r="AL54" s="8">
        <v>91.25</v>
      </c>
      <c r="AM54" s="8">
        <v>16793.900390999999</v>
      </c>
      <c r="AN54" s="8">
        <f t="shared" si="0"/>
        <v>8.7604264896203446E-2</v>
      </c>
      <c r="AO54" s="8">
        <f t="shared" si="0"/>
        <v>-3.1485233742548406E-2</v>
      </c>
    </row>
    <row r="55" spans="18:41" x14ac:dyDescent="0.25">
      <c r="R55" s="6"/>
      <c r="S55" s="6"/>
      <c r="AK55" s="56">
        <v>44621</v>
      </c>
      <c r="AL55" s="8">
        <v>91.300003000000004</v>
      </c>
      <c r="AM55" s="8">
        <v>17464.75</v>
      </c>
      <c r="AN55" s="8">
        <f t="shared" si="0"/>
        <v>5.4797808219182243E-4</v>
      </c>
      <c r="AO55" s="8">
        <f t="shared" si="0"/>
        <v>3.9946027627954434E-2</v>
      </c>
    </row>
    <row r="56" spans="18:41" x14ac:dyDescent="0.25">
      <c r="R56" s="6"/>
      <c r="S56" s="6"/>
      <c r="AK56" s="56">
        <v>44652</v>
      </c>
      <c r="AL56" s="8">
        <v>81</v>
      </c>
      <c r="AM56" s="8">
        <v>17102.550781000002</v>
      </c>
      <c r="AN56" s="8">
        <f t="shared" si="0"/>
        <v>-0.11281492509918103</v>
      </c>
      <c r="AO56" s="8">
        <f t="shared" si="0"/>
        <v>-2.0738872242660116E-2</v>
      </c>
    </row>
    <row r="57" spans="18:41" x14ac:dyDescent="0.25">
      <c r="R57" s="6"/>
      <c r="S57" s="6"/>
      <c r="AK57" s="56">
        <v>44682</v>
      </c>
      <c r="AL57" s="8">
        <v>75.25</v>
      </c>
      <c r="AM57" s="8">
        <v>16584.550781000002</v>
      </c>
      <c r="AN57" s="8">
        <f t="shared" si="0"/>
        <v>-7.098765432098765E-2</v>
      </c>
      <c r="AO57" s="8">
        <f t="shared" si="0"/>
        <v>-3.0287879663860998E-2</v>
      </c>
    </row>
    <row r="58" spans="18:41" x14ac:dyDescent="0.25">
      <c r="R58" s="6"/>
      <c r="S58" s="6"/>
      <c r="AK58" s="56">
        <v>44713</v>
      </c>
      <c r="AL58" s="8">
        <v>66.349997999999999</v>
      </c>
      <c r="AM58" s="8">
        <v>15780.25</v>
      </c>
      <c r="AN58" s="8">
        <f t="shared" si="0"/>
        <v>-0.11827245182724254</v>
      </c>
      <c r="AO58" s="8">
        <f t="shared" si="0"/>
        <v>-4.8496989253483093E-2</v>
      </c>
    </row>
    <row r="59" spans="18:41" x14ac:dyDescent="0.25">
      <c r="R59" s="6"/>
      <c r="S59" s="6"/>
      <c r="AK59" s="56">
        <v>44743</v>
      </c>
      <c r="AL59" s="8">
        <v>77.949996999999996</v>
      </c>
      <c r="AM59" s="8">
        <v>17158.25</v>
      </c>
      <c r="AN59" s="8">
        <f t="shared" si="0"/>
        <v>0.17483043481026175</v>
      </c>
      <c r="AO59" s="8">
        <f t="shared" si="0"/>
        <v>8.7324345305049039E-2</v>
      </c>
    </row>
    <row r="60" spans="18:41" x14ac:dyDescent="0.25">
      <c r="R60" s="6"/>
      <c r="S60" s="6"/>
      <c r="AK60" s="56">
        <v>44774</v>
      </c>
      <c r="AL60" s="8">
        <v>81</v>
      </c>
      <c r="AM60" s="8">
        <v>17759.300781000002</v>
      </c>
      <c r="AN60" s="8">
        <f t="shared" si="0"/>
        <v>3.9127685918961666E-2</v>
      </c>
      <c r="AO60" s="8">
        <f t="shared" si="0"/>
        <v>3.5029841679658572E-2</v>
      </c>
    </row>
    <row r="61" spans="18:41" x14ac:dyDescent="0.25">
      <c r="R61" s="6"/>
      <c r="S61" s="6"/>
      <c r="AK61" s="56">
        <v>44805</v>
      </c>
      <c r="AL61" s="8">
        <v>80.949996999999996</v>
      </c>
      <c r="AM61" s="8">
        <v>17094.349609000001</v>
      </c>
      <c r="AN61" s="8">
        <f t="shared" si="0"/>
        <v>-6.1732098765436788E-4</v>
      </c>
      <c r="AO61" s="8">
        <f t="shared" si="0"/>
        <v>-3.7442418493829829E-2</v>
      </c>
    </row>
    <row r="62" spans="18:41" x14ac:dyDescent="0.25">
      <c r="R62" s="6"/>
      <c r="S62" s="6"/>
      <c r="AK62" s="56">
        <v>44835</v>
      </c>
      <c r="AL62" s="8">
        <v>82.75</v>
      </c>
      <c r="AM62" s="8">
        <v>18012.199218999998</v>
      </c>
      <c r="AN62" s="8">
        <f t="shared" si="0"/>
        <v>2.2235986000098355E-2</v>
      </c>
      <c r="AO62" s="8">
        <f t="shared" si="0"/>
        <v>5.3693157738903326E-2</v>
      </c>
    </row>
    <row r="63" spans="18:41" x14ac:dyDescent="0.25">
      <c r="R63" s="6"/>
      <c r="S63" s="6"/>
      <c r="AK63" s="56">
        <v>44866</v>
      </c>
      <c r="AL63" s="8">
        <v>81.800003000000004</v>
      </c>
      <c r="AM63" s="8">
        <v>18758.349609000001</v>
      </c>
      <c r="AN63" s="8">
        <f t="shared" si="0"/>
        <v>-1.1480326283987869E-2</v>
      </c>
      <c r="AO63" s="8">
        <f t="shared" si="0"/>
        <v>4.1424724484111455E-2</v>
      </c>
    </row>
    <row r="64" spans="18:41" x14ac:dyDescent="0.25">
      <c r="R64" s="6"/>
      <c r="S64" s="6"/>
      <c r="AK64" s="56">
        <v>44896</v>
      </c>
      <c r="AL64" s="8">
        <v>81.75</v>
      </c>
      <c r="AM64" s="8">
        <v>18105.300781000002</v>
      </c>
      <c r="AN64" s="8">
        <f t="shared" si="0"/>
        <v>-6.1128359616323966E-4</v>
      </c>
      <c r="AO64" s="8">
        <f t="shared" si="0"/>
        <v>-3.4813767821379932E-2</v>
      </c>
    </row>
    <row r="65" spans="37:41" x14ac:dyDescent="0.25">
      <c r="AK65" s="56">
        <v>44925</v>
      </c>
      <c r="AL65" s="8">
        <v>81.75</v>
      </c>
      <c r="AM65" s="8">
        <v>18105.300781000002</v>
      </c>
      <c r="AN65" s="8">
        <f t="shared" si="0"/>
        <v>0</v>
      </c>
      <c r="AO65" s="8">
        <f t="shared" si="0"/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EC99-EC59-41DC-B025-18C489B8A1F8}">
  <dimension ref="A1:AM65"/>
  <sheetViews>
    <sheetView showGridLines="0" topLeftCell="Q24" zoomScaleNormal="100" workbookViewId="0">
      <selection activeCell="X32" sqref="X32"/>
    </sheetView>
  </sheetViews>
  <sheetFormatPr defaultRowHeight="15" x14ac:dyDescent="0.25"/>
  <cols>
    <col min="1" max="1" width="17.85546875" customWidth="1"/>
    <col min="6" max="6" width="12.28515625" customWidth="1"/>
    <col min="8" max="8" width="11.42578125" customWidth="1"/>
    <col min="13" max="13" width="10.7109375" bestFit="1" customWidth="1"/>
    <col min="16" max="16" width="9.7109375" customWidth="1"/>
    <col min="17" max="17" width="10.7109375" customWidth="1"/>
    <col min="22" max="22" width="11.85546875" customWidth="1"/>
    <col min="23" max="23" width="11.28515625" customWidth="1"/>
    <col min="30" max="30" width="11.42578125" customWidth="1"/>
    <col min="36" max="36" width="10.7109375" customWidth="1"/>
  </cols>
  <sheetData>
    <row r="1" spans="1:39" x14ac:dyDescent="0.25">
      <c r="A1" s="1" t="s">
        <v>33</v>
      </c>
      <c r="B1" s="1"/>
      <c r="C1" s="1"/>
    </row>
    <row r="2" spans="1:39" x14ac:dyDescent="0.25">
      <c r="AI2" s="1" t="s">
        <v>9</v>
      </c>
      <c r="AJ2" s="1"/>
    </row>
    <row r="3" spans="1:39" ht="15.75" x14ac:dyDescent="0.25">
      <c r="A3" s="2" t="s">
        <v>0</v>
      </c>
      <c r="B3" s="3">
        <v>41364</v>
      </c>
      <c r="C3" s="3">
        <v>41729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M3" s="79"/>
      <c r="N3" s="79"/>
      <c r="O3" s="79"/>
      <c r="P3" s="79"/>
      <c r="Q3" s="89" t="s">
        <v>130</v>
      </c>
      <c r="R3" s="89"/>
      <c r="S3" s="82"/>
      <c r="T3" s="79"/>
      <c r="U3" s="79"/>
      <c r="X3" s="79"/>
      <c r="Y3" s="79"/>
      <c r="Z3" s="79"/>
      <c r="AA3" s="79"/>
      <c r="AB3" s="80" t="s">
        <v>133</v>
      </c>
      <c r="AC3" s="79"/>
      <c r="AD3" s="79"/>
      <c r="AE3" s="79"/>
      <c r="AF3" s="79"/>
      <c r="AH3" s="8"/>
      <c r="AI3" s="7" t="s">
        <v>34</v>
      </c>
      <c r="AJ3" s="7" t="s">
        <v>17</v>
      </c>
      <c r="AK3" s="7" t="s">
        <v>34</v>
      </c>
      <c r="AL3" s="7" t="s">
        <v>17</v>
      </c>
    </row>
    <row r="4" spans="1:39" ht="15.75" x14ac:dyDescent="0.25">
      <c r="A4" s="4" t="s">
        <v>1</v>
      </c>
      <c r="B4" s="8">
        <v>321.16000000000003</v>
      </c>
      <c r="C4" s="8">
        <v>228.08</v>
      </c>
      <c r="D4" s="8">
        <v>232.82</v>
      </c>
      <c r="E4" s="8">
        <v>241.04</v>
      </c>
      <c r="F4" s="8">
        <v>250.89</v>
      </c>
      <c r="G4" s="8">
        <v>274.44</v>
      </c>
      <c r="H4" s="8">
        <v>273.52</v>
      </c>
      <c r="I4" s="8">
        <v>252.39</v>
      </c>
      <c r="J4" s="8">
        <v>72.58</v>
      </c>
      <c r="K4" s="8">
        <v>130.53</v>
      </c>
      <c r="M4" s="88">
        <v>2014</v>
      </c>
      <c r="N4" s="88">
        <v>2015</v>
      </c>
      <c r="O4" s="78">
        <v>2016</v>
      </c>
      <c r="P4" s="78">
        <v>2017</v>
      </c>
      <c r="Q4" s="78">
        <v>2018</v>
      </c>
      <c r="R4" s="78">
        <v>2019</v>
      </c>
      <c r="S4" s="78">
        <v>2020</v>
      </c>
      <c r="T4" s="78">
        <v>2021</v>
      </c>
      <c r="U4" s="78">
        <v>2022</v>
      </c>
      <c r="X4" s="88">
        <v>2014</v>
      </c>
      <c r="Y4" s="78">
        <v>2015</v>
      </c>
      <c r="Z4" s="78">
        <v>2016</v>
      </c>
      <c r="AA4" s="78">
        <v>2017</v>
      </c>
      <c r="AB4" s="78">
        <v>2018</v>
      </c>
      <c r="AC4" s="78">
        <v>2019</v>
      </c>
      <c r="AD4" s="78">
        <v>2020</v>
      </c>
      <c r="AE4" s="78">
        <v>2021</v>
      </c>
      <c r="AF4" s="78">
        <v>2022</v>
      </c>
      <c r="AH4" s="8" t="s">
        <v>14</v>
      </c>
      <c r="AI4" s="8" t="s">
        <v>15</v>
      </c>
      <c r="AJ4" s="8" t="s">
        <v>20</v>
      </c>
      <c r="AK4" s="8" t="s">
        <v>35</v>
      </c>
      <c r="AL4" s="8" t="s">
        <v>36</v>
      </c>
    </row>
    <row r="5" spans="1:39" x14ac:dyDescent="0.25">
      <c r="A5" s="4" t="s">
        <v>2</v>
      </c>
      <c r="B5" s="8">
        <v>59.75</v>
      </c>
      <c r="C5" s="8">
        <v>-32.17</v>
      </c>
      <c r="D5" s="8">
        <v>-50.72</v>
      </c>
      <c r="E5" s="8">
        <v>1.59</v>
      </c>
      <c r="F5" s="8">
        <v>-15.85</v>
      </c>
      <c r="G5" s="8">
        <v>-3.71</v>
      </c>
      <c r="H5" s="8">
        <v>-35.659999999999997</v>
      </c>
      <c r="I5" s="8">
        <v>-59.08</v>
      </c>
      <c r="J5" s="8">
        <v>-694.26</v>
      </c>
      <c r="K5" s="8">
        <v>-425.37</v>
      </c>
      <c r="M5" s="77">
        <v>10.562799999999999</v>
      </c>
      <c r="N5" s="77">
        <v>10.535299999999999</v>
      </c>
      <c r="O5" s="77">
        <v>11.113300000000001</v>
      </c>
      <c r="P5" s="77">
        <v>10.270899999999999</v>
      </c>
      <c r="Q5" s="77">
        <v>11.639099999999999</v>
      </c>
      <c r="R5" s="77">
        <v>11.6485</v>
      </c>
      <c r="S5" s="77">
        <v>11.344900000000001</v>
      </c>
      <c r="T5" s="77">
        <v>8.9390000000000001</v>
      </c>
      <c r="U5" s="77">
        <v>11.342599999999999</v>
      </c>
      <c r="X5" s="77">
        <v>6.6341000000000001</v>
      </c>
      <c r="Y5" s="77">
        <v>10.7097</v>
      </c>
      <c r="Z5" s="77">
        <v>10.2334</v>
      </c>
      <c r="AA5" s="77">
        <v>9.1914999999999996</v>
      </c>
      <c r="AB5" s="77">
        <v>10.116300000000001</v>
      </c>
      <c r="AC5" s="77">
        <v>9.9669000000000008</v>
      </c>
      <c r="AD5" s="77">
        <v>8.2286000000000001</v>
      </c>
      <c r="AE5" s="77">
        <v>8.0823999999999998</v>
      </c>
      <c r="AF5" s="77">
        <v>8.9510000000000005</v>
      </c>
      <c r="AH5" s="56">
        <v>43101</v>
      </c>
      <c r="AI5" s="8">
        <v>264.29998799999998</v>
      </c>
      <c r="AJ5" s="8">
        <v>11027.700194999999</v>
      </c>
      <c r="AK5" s="8"/>
      <c r="AL5" s="8"/>
      <c r="AM5" s="7" t="s">
        <v>19</v>
      </c>
    </row>
    <row r="6" spans="1:39" x14ac:dyDescent="0.25">
      <c r="A6" s="4" t="s">
        <v>5</v>
      </c>
      <c r="B6" s="8">
        <v>30.641025641025642</v>
      </c>
      <c r="C6" s="8">
        <v>-16.497435897435899</v>
      </c>
      <c r="D6" s="8">
        <v>-26.01025641025641</v>
      </c>
      <c r="E6" s="8">
        <v>0.81538461538461549</v>
      </c>
      <c r="F6" s="8">
        <v>-8.1282051282051277</v>
      </c>
      <c r="G6" s="8">
        <v>-1.9025641025641027</v>
      </c>
      <c r="H6" s="8">
        <v>-18.287179487179486</v>
      </c>
      <c r="I6" s="8">
        <v>-30.297435897435896</v>
      </c>
      <c r="J6" s="8">
        <v>-356.03076923076924</v>
      </c>
      <c r="K6" s="8">
        <v>-218.13846153846154</v>
      </c>
      <c r="AH6" s="56">
        <v>43132</v>
      </c>
      <c r="AI6" s="8">
        <v>277.70001200000002</v>
      </c>
      <c r="AJ6" s="8">
        <v>10492.849609000001</v>
      </c>
      <c r="AK6" s="8">
        <f>(AI6-AI5)/AI5</f>
        <v>5.0700055272041973E-2</v>
      </c>
      <c r="AL6" s="8">
        <f>(AJ6-AJ5)/AJ5</f>
        <v>-4.8500646240138258E-2</v>
      </c>
      <c r="AM6" s="8">
        <f>SLOPE(AK6:AK65,AL6:AL65)</f>
        <v>0.67143020812940957</v>
      </c>
    </row>
    <row r="7" spans="1:39" x14ac:dyDescent="0.25">
      <c r="A7" s="4" t="s">
        <v>3</v>
      </c>
      <c r="B7" s="8">
        <v>5.2266527196652719</v>
      </c>
      <c r="C7" s="8">
        <v>-6.0827634442026719</v>
      </c>
      <c r="D7" s="8">
        <v>-3.8696273659305995</v>
      </c>
      <c r="E7" s="8">
        <v>136.74528301886789</v>
      </c>
      <c r="F7" s="8">
        <v>-13.914511041009463</v>
      </c>
      <c r="G7" s="8">
        <v>-157.99730458221023</v>
      </c>
      <c r="H7" s="8">
        <v>-7.633763320246775</v>
      </c>
      <c r="I7" s="8">
        <v>-2.2691689234935679</v>
      </c>
      <c r="J7" s="8">
        <v>-0.16740126177512749</v>
      </c>
      <c r="K7" s="8">
        <v>-0.36903166654912195</v>
      </c>
      <c r="AH7" s="56">
        <v>43160</v>
      </c>
      <c r="AI7" s="8">
        <v>300.60000600000001</v>
      </c>
      <c r="AJ7" s="8">
        <v>10113.700194999999</v>
      </c>
      <c r="AK7" s="8">
        <f t="shared" ref="AK7:AL65" si="0">(AI7-AI6)/AI6</f>
        <v>8.2463064495654367E-2</v>
      </c>
      <c r="AL7" s="8">
        <f t="shared" si="0"/>
        <v>-3.6134074929921288E-2</v>
      </c>
    </row>
    <row r="8" spans="1:39" x14ac:dyDescent="0.25">
      <c r="A8" s="4" t="s">
        <v>4</v>
      </c>
      <c r="B8" s="8">
        <v>12.706127786772946</v>
      </c>
      <c r="C8" s="8">
        <v>15.955147316730971</v>
      </c>
      <c r="D8" s="8">
        <v>15.457864444635341</v>
      </c>
      <c r="E8" s="8">
        <v>16.157276800531033</v>
      </c>
      <c r="F8" s="8">
        <v>15.842998923831162</v>
      </c>
      <c r="G8" s="8">
        <v>15.973072438420056</v>
      </c>
      <c r="H8" s="8">
        <v>22.232012284293656</v>
      </c>
      <c r="I8" s="8">
        <v>18.453187527239592</v>
      </c>
      <c r="J8" s="8">
        <v>71.913750344447507</v>
      </c>
      <c r="K8" s="8">
        <v>30.787175361985746</v>
      </c>
      <c r="AH8" s="56">
        <v>43191</v>
      </c>
      <c r="AI8" s="8">
        <v>323.85000600000001</v>
      </c>
      <c r="AJ8" s="8">
        <v>10739.349609000001</v>
      </c>
      <c r="AK8" s="8">
        <f t="shared" si="0"/>
        <v>7.7345307837418997E-2</v>
      </c>
      <c r="AL8" s="8">
        <f t="shared" si="0"/>
        <v>6.1861574096225364E-2</v>
      </c>
    </row>
    <row r="9" spans="1:39" x14ac:dyDescent="0.25">
      <c r="A9" s="4" t="s">
        <v>8</v>
      </c>
      <c r="B9" s="8">
        <v>6.9764726487243856E-2</v>
      </c>
      <c r="C9" s="8">
        <v>-4.0493423122915227E-2</v>
      </c>
      <c r="D9" s="8">
        <v>-6.6354431042151801E-2</v>
      </c>
      <c r="E9" s="8">
        <v>2.1015900709782306E-3</v>
      </c>
      <c r="F9" s="8">
        <v>-2.1414867457508036E-2</v>
      </c>
      <c r="G9" s="8">
        <v>-5.0221325788853844E-3</v>
      </c>
      <c r="H9" s="8">
        <v>-5.0664204020743051E-2</v>
      </c>
      <c r="I9" s="8">
        <v>-9.3724221080017767E-2</v>
      </c>
      <c r="J9" s="8">
        <v>-1.620701729813012</v>
      </c>
      <c r="K9" s="8">
        <v>-1.788020176544767</v>
      </c>
      <c r="AH9" s="56">
        <v>43221</v>
      </c>
      <c r="AI9" s="8">
        <v>279</v>
      </c>
      <c r="AJ9" s="8">
        <v>10736.150390999999</v>
      </c>
      <c r="AK9" s="8">
        <f t="shared" si="0"/>
        <v>-0.13849005764724304</v>
      </c>
      <c r="AL9" s="8">
        <f t="shared" si="0"/>
        <v>-2.9789681093168749E-4</v>
      </c>
    </row>
    <row r="10" spans="1:39" x14ac:dyDescent="0.25">
      <c r="A10" s="4" t="s">
        <v>7</v>
      </c>
      <c r="B10" s="8" t="s">
        <v>125</v>
      </c>
      <c r="C10" s="8">
        <v>3.278545758559228E-2</v>
      </c>
      <c r="D10" s="8">
        <v>2.6282111654653939E-2</v>
      </c>
      <c r="E10" s="8">
        <v>5.0218599241902126E-2</v>
      </c>
      <c r="F10" s="8">
        <v>3.7782847996777676E-2</v>
      </c>
      <c r="G10" s="8">
        <v>5.0191310983688217E-2</v>
      </c>
      <c r="H10" s="8">
        <v>3.5060239044670878E-2</v>
      </c>
      <c r="I10" s="8">
        <v>2.7473956587609101E-2</v>
      </c>
      <c r="J10" s="8">
        <v>-0.34161683929470471</v>
      </c>
      <c r="K10" s="8">
        <v>-0.22856611369842078</v>
      </c>
      <c r="AH10" s="56">
        <v>43252</v>
      </c>
      <c r="AI10" s="8">
        <v>252.25</v>
      </c>
      <c r="AJ10" s="8">
        <v>10714.299805000001</v>
      </c>
      <c r="AK10" s="8">
        <f t="shared" si="0"/>
        <v>-9.5878136200716849E-2</v>
      </c>
      <c r="AL10" s="8">
        <f t="shared" si="0"/>
        <v>-2.0352347167487306E-3</v>
      </c>
    </row>
    <row r="11" spans="1:39" x14ac:dyDescent="0.25">
      <c r="A11" s="4" t="s">
        <v>124</v>
      </c>
      <c r="B11" s="8" t="s">
        <v>125</v>
      </c>
      <c r="C11" s="66">
        <v>-846.65300000000002</v>
      </c>
      <c r="D11" s="66">
        <v>-840.2</v>
      </c>
      <c r="E11" s="66">
        <v>-639.77800000000002</v>
      </c>
      <c r="F11" s="66">
        <v>-470.37200000000001</v>
      </c>
      <c r="G11" s="66">
        <v>-483.24099999999999</v>
      </c>
      <c r="H11" s="66">
        <v>-370.327</v>
      </c>
      <c r="I11" s="66">
        <v>-250.27</v>
      </c>
      <c r="J11" s="66">
        <v>-5.2389999999999999</v>
      </c>
      <c r="K11" s="66">
        <v>0</v>
      </c>
      <c r="AH11" s="56">
        <v>43282</v>
      </c>
      <c r="AI11" s="8">
        <v>228.75</v>
      </c>
      <c r="AJ11" s="8">
        <v>11356.5</v>
      </c>
      <c r="AK11" s="8">
        <f t="shared" si="0"/>
        <v>-9.3161546085232902E-2</v>
      </c>
      <c r="AL11" s="8">
        <f t="shared" si="0"/>
        <v>5.9938606039407857E-2</v>
      </c>
    </row>
    <row r="12" spans="1:39" x14ac:dyDescent="0.25">
      <c r="A12" s="4" t="s">
        <v>135</v>
      </c>
      <c r="B12" s="8" t="s">
        <v>125</v>
      </c>
      <c r="C12" s="66">
        <v>268.93099999999998</v>
      </c>
      <c r="D12" s="66">
        <v>420.44900000000001</v>
      </c>
      <c r="E12" s="66">
        <v>586.697</v>
      </c>
      <c r="F12" s="66">
        <v>112.27500000000001</v>
      </c>
      <c r="G12" s="66">
        <v>-148.446</v>
      </c>
      <c r="H12" s="66">
        <v>-148.78299999999999</v>
      </c>
      <c r="I12" s="66">
        <v>-396.66</v>
      </c>
      <c r="J12" s="66">
        <v>-619.63800000000003</v>
      </c>
      <c r="K12" s="66">
        <v>54.302999999999997</v>
      </c>
      <c r="AH12" s="56">
        <v>43313</v>
      </c>
      <c r="AI12" s="8">
        <v>229.800003</v>
      </c>
      <c r="AJ12" s="8">
        <v>11680.5</v>
      </c>
      <c r="AK12" s="8">
        <f t="shared" si="0"/>
        <v>4.5901770491803447E-3</v>
      </c>
      <c r="AL12" s="8">
        <f t="shared" si="0"/>
        <v>2.8529916787742703E-2</v>
      </c>
    </row>
    <row r="13" spans="1:39" x14ac:dyDescent="0.25">
      <c r="A13" s="4" t="s">
        <v>138</v>
      </c>
      <c r="B13" s="8" t="s">
        <v>125</v>
      </c>
      <c r="C13" s="69">
        <v>-75.442599999999999</v>
      </c>
      <c r="D13" s="69">
        <v>-181.7296</v>
      </c>
      <c r="E13" s="69">
        <v>-239.77109999999999</v>
      </c>
      <c r="F13" s="69">
        <v>-318.8759</v>
      </c>
      <c r="G13" s="69">
        <v>-311.00259999999997</v>
      </c>
      <c r="H13" s="69">
        <v>-405.83109999999999</v>
      </c>
      <c r="I13" s="69">
        <v>-621.50779999999997</v>
      </c>
      <c r="J13" s="69">
        <v>-4410.8743999999997</v>
      </c>
      <c r="K13" s="69">
        <v>-1470.3707999999999</v>
      </c>
      <c r="AH13" s="56">
        <v>43344</v>
      </c>
      <c r="AI13" s="8">
        <v>197.85000600000001</v>
      </c>
      <c r="AJ13" s="8">
        <v>10930.450194999999</v>
      </c>
      <c r="AK13" s="8">
        <f t="shared" si="0"/>
        <v>-0.13903392768885209</v>
      </c>
      <c r="AL13" s="8">
        <f t="shared" si="0"/>
        <v>-6.4213844013526866E-2</v>
      </c>
    </row>
    <row r="14" spans="1:39" x14ac:dyDescent="0.25">
      <c r="AH14" s="56">
        <v>43374</v>
      </c>
      <c r="AI14" s="8">
        <v>151.75</v>
      </c>
      <c r="AJ14" s="8">
        <v>10386.599609000001</v>
      </c>
      <c r="AK14" s="8">
        <f t="shared" si="0"/>
        <v>-0.2330048248772861</v>
      </c>
      <c r="AL14" s="8">
        <f t="shared" si="0"/>
        <v>-4.9755552268906218E-2</v>
      </c>
    </row>
    <row r="15" spans="1:39" x14ac:dyDescent="0.25">
      <c r="A15" s="1" t="s">
        <v>10</v>
      </c>
      <c r="AH15" s="56">
        <v>43405</v>
      </c>
      <c r="AI15" s="8">
        <v>149.949997</v>
      </c>
      <c r="AJ15" s="8">
        <v>10876.75</v>
      </c>
      <c r="AK15" s="8">
        <f t="shared" si="0"/>
        <v>-1.1861634266886351E-2</v>
      </c>
      <c r="AL15" s="8">
        <f t="shared" si="0"/>
        <v>4.7190650400664655E-2</v>
      </c>
    </row>
    <row r="16" spans="1:39" x14ac:dyDescent="0.25">
      <c r="AH16" s="56">
        <v>43435</v>
      </c>
      <c r="AI16" s="8">
        <v>148.89999399999999</v>
      </c>
      <c r="AJ16" s="8">
        <v>10862.549805000001</v>
      </c>
      <c r="AK16" s="8">
        <f t="shared" si="0"/>
        <v>-7.0023542581331552E-3</v>
      </c>
      <c r="AL16" s="8">
        <f t="shared" si="0"/>
        <v>-1.3055549681659907E-3</v>
      </c>
    </row>
    <row r="17" spans="6:38" x14ac:dyDescent="0.25">
      <c r="AH17" s="56">
        <v>43466</v>
      </c>
      <c r="AI17" s="8">
        <v>147.949997</v>
      </c>
      <c r="AJ17" s="8">
        <v>10830.950194999999</v>
      </c>
      <c r="AK17" s="8">
        <f t="shared" si="0"/>
        <v>-6.3801009958401765E-3</v>
      </c>
      <c r="AL17" s="8">
        <f t="shared" si="0"/>
        <v>-2.9090416676806315E-3</v>
      </c>
    </row>
    <row r="18" spans="6:38" x14ac:dyDescent="0.25">
      <c r="AH18" s="56">
        <v>43497</v>
      </c>
      <c r="AI18" s="8">
        <v>141.949997</v>
      </c>
      <c r="AJ18" s="8">
        <v>10792.5</v>
      </c>
      <c r="AK18" s="8">
        <f t="shared" si="0"/>
        <v>-4.0554242120058981E-2</v>
      </c>
      <c r="AL18" s="8">
        <f t="shared" si="0"/>
        <v>-3.5500297118667935E-3</v>
      </c>
    </row>
    <row r="19" spans="6:38" x14ac:dyDescent="0.25">
      <c r="AH19" s="56">
        <v>43525</v>
      </c>
      <c r="AI19" s="8">
        <v>139.60000600000001</v>
      </c>
      <c r="AJ19" s="8">
        <v>11623.900390999999</v>
      </c>
      <c r="AK19" s="8">
        <f t="shared" si="0"/>
        <v>-1.6555061991300985E-2</v>
      </c>
      <c r="AL19" s="8">
        <f t="shared" si="0"/>
        <v>7.7035014222839857E-2</v>
      </c>
    </row>
    <row r="20" spans="6:38" x14ac:dyDescent="0.25">
      <c r="AH20" s="56">
        <v>43556</v>
      </c>
      <c r="AI20" s="8">
        <v>130</v>
      </c>
      <c r="AJ20" s="8">
        <v>11748.150390999999</v>
      </c>
      <c r="AK20" s="8">
        <f t="shared" si="0"/>
        <v>-6.8767948333755852E-2</v>
      </c>
      <c r="AL20" s="8">
        <f t="shared" si="0"/>
        <v>1.0689183133073186E-2</v>
      </c>
    </row>
    <row r="21" spans="6:38" x14ac:dyDescent="0.25">
      <c r="F21" s="9" t="s">
        <v>37</v>
      </c>
      <c r="G21" s="10" t="s">
        <v>38</v>
      </c>
      <c r="H21" s="9" t="s">
        <v>32</v>
      </c>
      <c r="I21" s="9" t="s">
        <v>13</v>
      </c>
      <c r="AH21" s="56">
        <v>43586</v>
      </c>
      <c r="AI21" s="8">
        <v>129.39999399999999</v>
      </c>
      <c r="AJ21" s="8">
        <v>11922.799805000001</v>
      </c>
      <c r="AK21" s="8">
        <f t="shared" si="0"/>
        <v>-4.6154307692308277E-3</v>
      </c>
      <c r="AL21" s="8">
        <f t="shared" si="0"/>
        <v>1.4866120043355628E-2</v>
      </c>
    </row>
    <row r="22" spans="6:38" x14ac:dyDescent="0.25">
      <c r="F22" s="9">
        <v>50.69</v>
      </c>
      <c r="G22" s="9">
        <v>0.13</v>
      </c>
      <c r="H22" s="9">
        <v>38.18</v>
      </c>
      <c r="I22" s="9">
        <v>11</v>
      </c>
      <c r="AH22" s="56">
        <v>43617</v>
      </c>
      <c r="AI22" s="8">
        <v>132.25</v>
      </c>
      <c r="AJ22" s="8">
        <v>11788.849609000001</v>
      </c>
      <c r="AK22" s="8">
        <f t="shared" si="0"/>
        <v>2.2024776909958802E-2</v>
      </c>
      <c r="AL22" s="8">
        <f t="shared" si="0"/>
        <v>-1.1234793688628892E-2</v>
      </c>
    </row>
    <row r="23" spans="6:38" x14ac:dyDescent="0.25">
      <c r="AH23" s="56">
        <v>43647</v>
      </c>
      <c r="AI23" s="8">
        <v>110</v>
      </c>
      <c r="AJ23" s="8">
        <v>11118</v>
      </c>
      <c r="AK23" s="8">
        <f t="shared" si="0"/>
        <v>-0.16824196597353497</v>
      </c>
      <c r="AL23" s="8">
        <f t="shared" si="0"/>
        <v>-5.6905434478343994E-2</v>
      </c>
    </row>
    <row r="24" spans="6:38" x14ac:dyDescent="0.25">
      <c r="AH24" s="56">
        <v>43678</v>
      </c>
      <c r="AI24" s="8">
        <v>104.550003</v>
      </c>
      <c r="AJ24" s="8">
        <v>11023.25</v>
      </c>
      <c r="AK24" s="8">
        <f t="shared" si="0"/>
        <v>-4.954542727272724E-2</v>
      </c>
      <c r="AL24" s="8">
        <f t="shared" si="0"/>
        <v>-8.5222162259399169E-3</v>
      </c>
    </row>
    <row r="25" spans="6:38" x14ac:dyDescent="0.25">
      <c r="AH25" s="56">
        <v>43709</v>
      </c>
      <c r="AI25" s="8">
        <v>101.550003</v>
      </c>
      <c r="AJ25" s="8">
        <v>11474.450194999999</v>
      </c>
      <c r="AK25" s="8">
        <f t="shared" si="0"/>
        <v>-2.8694403767735903E-2</v>
      </c>
      <c r="AL25" s="8">
        <f t="shared" si="0"/>
        <v>4.0931684847934996E-2</v>
      </c>
    </row>
    <row r="26" spans="6:38" x14ac:dyDescent="0.25">
      <c r="AH26" s="56">
        <v>43739</v>
      </c>
      <c r="AI26" s="8">
        <v>100.300003</v>
      </c>
      <c r="AJ26" s="8">
        <v>11877.450194999999</v>
      </c>
      <c r="AK26" s="8">
        <f t="shared" si="0"/>
        <v>-1.2309206923410922E-2</v>
      </c>
      <c r="AL26" s="8">
        <f t="shared" si="0"/>
        <v>3.5121508495074352E-2</v>
      </c>
    </row>
    <row r="27" spans="6:38" x14ac:dyDescent="0.25">
      <c r="AH27" s="56">
        <v>43770</v>
      </c>
      <c r="AI27" s="8">
        <v>103.75</v>
      </c>
      <c r="AJ27" s="8">
        <v>12056.049805000001</v>
      </c>
      <c r="AK27" s="8">
        <f t="shared" si="0"/>
        <v>3.4396778632200004E-2</v>
      </c>
      <c r="AL27" s="8">
        <f t="shared" si="0"/>
        <v>1.5036864568389052E-2</v>
      </c>
    </row>
    <row r="28" spans="6:38" x14ac:dyDescent="0.25">
      <c r="AH28" s="56">
        <v>43800</v>
      </c>
      <c r="AI28" s="8">
        <v>97.949996999999996</v>
      </c>
      <c r="AJ28" s="8">
        <v>12168.450194999999</v>
      </c>
      <c r="AK28" s="8">
        <f t="shared" si="0"/>
        <v>-5.5903643373494009E-2</v>
      </c>
      <c r="AL28" s="8">
        <f t="shared" si="0"/>
        <v>9.3231524270398353E-3</v>
      </c>
    </row>
    <row r="29" spans="6:38" x14ac:dyDescent="0.25">
      <c r="AH29" s="56">
        <v>43831</v>
      </c>
      <c r="AI29" s="8">
        <v>87.449996999999996</v>
      </c>
      <c r="AJ29" s="8">
        <v>11962.099609000001</v>
      </c>
      <c r="AK29" s="8">
        <f t="shared" si="0"/>
        <v>-0.10719755305352384</v>
      </c>
      <c r="AL29" s="8">
        <f t="shared" si="0"/>
        <v>-1.695783626453826E-2</v>
      </c>
    </row>
    <row r="30" spans="6:38" x14ac:dyDescent="0.25">
      <c r="AH30" s="56">
        <v>43862</v>
      </c>
      <c r="AI30" s="8">
        <v>68.050003000000004</v>
      </c>
      <c r="AJ30" s="8">
        <v>11201.75</v>
      </c>
      <c r="AK30" s="8">
        <f t="shared" si="0"/>
        <v>-0.22184099102942215</v>
      </c>
      <c r="AL30" s="8">
        <f t="shared" si="0"/>
        <v>-6.3563223334800828E-2</v>
      </c>
    </row>
    <row r="31" spans="6:38" ht="15.75" x14ac:dyDescent="0.25">
      <c r="M31" s="79"/>
      <c r="N31" s="79"/>
      <c r="O31" s="79"/>
      <c r="P31" s="79"/>
      <c r="Q31" s="80" t="s">
        <v>131</v>
      </c>
      <c r="R31" s="79"/>
      <c r="S31" s="79"/>
      <c r="T31" s="79"/>
      <c r="U31" s="79"/>
      <c r="X31" s="76"/>
      <c r="Y31" s="76"/>
      <c r="Z31" s="76" t="s">
        <v>134</v>
      </c>
      <c r="AA31" s="76"/>
      <c r="AB31" s="76"/>
      <c r="AC31" s="76"/>
      <c r="AD31" s="76"/>
      <c r="AE31" s="76"/>
      <c r="AH31" s="56">
        <v>43891</v>
      </c>
      <c r="AI31" s="8">
        <v>68.75</v>
      </c>
      <c r="AJ31" s="8">
        <v>8597.75</v>
      </c>
      <c r="AK31" s="8">
        <f t="shared" si="0"/>
        <v>1.0286509465693868E-2</v>
      </c>
      <c r="AL31" s="8">
        <f t="shared" si="0"/>
        <v>-0.23246367755038275</v>
      </c>
    </row>
    <row r="32" spans="6:38" ht="15.75" x14ac:dyDescent="0.25">
      <c r="M32" s="88">
        <v>2014</v>
      </c>
      <c r="N32" s="88">
        <v>2015</v>
      </c>
      <c r="O32" s="78">
        <v>2016</v>
      </c>
      <c r="P32" s="78">
        <v>2017</v>
      </c>
      <c r="Q32" s="78">
        <v>2018</v>
      </c>
      <c r="R32" s="78">
        <v>2019</v>
      </c>
      <c r="S32" s="78">
        <v>2020</v>
      </c>
      <c r="T32" s="78">
        <v>2021</v>
      </c>
      <c r="U32" s="78">
        <v>2022</v>
      </c>
      <c r="X32" s="57" t="s">
        <v>174</v>
      </c>
      <c r="Y32" s="57"/>
      <c r="Z32" s="57"/>
      <c r="AA32" s="57"/>
      <c r="AB32" s="57"/>
      <c r="AC32" s="57"/>
      <c r="AD32" s="57"/>
      <c r="AE32" s="57"/>
      <c r="AH32" s="56">
        <v>43922</v>
      </c>
      <c r="AI32" s="8">
        <v>66.900002000000001</v>
      </c>
      <c r="AJ32" s="8">
        <v>9859.9003909999992</v>
      </c>
      <c r="AK32" s="8">
        <f t="shared" si="0"/>
        <v>-2.6909061818181809E-2</v>
      </c>
      <c r="AL32" s="8">
        <f t="shared" si="0"/>
        <v>0.14680008036986411</v>
      </c>
    </row>
    <row r="33" spans="13:38" x14ac:dyDescent="0.25">
      <c r="M33" s="77">
        <v>7.2865000000000002</v>
      </c>
      <c r="N33" s="77">
        <v>10.682700000000001</v>
      </c>
      <c r="O33" s="77">
        <v>10.3758</v>
      </c>
      <c r="P33" s="77">
        <v>9.3643000000000001</v>
      </c>
      <c r="Q33" s="77">
        <v>10.632400000000001</v>
      </c>
      <c r="R33" s="77">
        <v>10.280799999999999</v>
      </c>
      <c r="S33" s="77">
        <v>8.5382999999999996</v>
      </c>
      <c r="T33" s="77">
        <v>8.1544000000000008</v>
      </c>
      <c r="U33" s="77">
        <v>9.2540999999999993</v>
      </c>
      <c r="X33" s="57" t="s">
        <v>175</v>
      </c>
      <c r="Y33" s="57"/>
      <c r="Z33" s="57"/>
      <c r="AA33" s="57"/>
      <c r="AB33" s="57"/>
      <c r="AC33" s="57"/>
      <c r="AD33" s="57"/>
      <c r="AE33" s="57"/>
      <c r="AH33" s="56">
        <v>43952</v>
      </c>
      <c r="AI33" s="8">
        <v>47.25</v>
      </c>
      <c r="AJ33" s="8">
        <v>9580.2998050000006</v>
      </c>
      <c r="AK33" s="8">
        <f t="shared" si="0"/>
        <v>-0.29372199420861006</v>
      </c>
      <c r="AL33" s="8">
        <f t="shared" si="0"/>
        <v>-2.8357343878972121E-2</v>
      </c>
    </row>
    <row r="34" spans="13:38" x14ac:dyDescent="0.25">
      <c r="M34" s="81"/>
      <c r="N34" s="81"/>
      <c r="O34" s="81"/>
      <c r="P34" s="81"/>
      <c r="Q34" s="81"/>
      <c r="R34" s="81"/>
      <c r="S34" s="81"/>
      <c r="T34" s="81"/>
      <c r="U34" s="81"/>
      <c r="X34" s="57" t="s">
        <v>176</v>
      </c>
      <c r="Y34" s="57"/>
      <c r="Z34" s="57"/>
      <c r="AA34" s="57"/>
      <c r="AB34" s="57"/>
      <c r="AC34" s="57"/>
      <c r="AD34" s="57"/>
      <c r="AE34" s="57"/>
      <c r="AH34" s="56">
        <v>43983</v>
      </c>
      <c r="AI34" s="8">
        <v>53</v>
      </c>
      <c r="AJ34" s="8">
        <v>10302.099609000001</v>
      </c>
      <c r="AK34" s="8">
        <f t="shared" si="0"/>
        <v>0.12169312169312169</v>
      </c>
      <c r="AL34" s="8">
        <f t="shared" si="0"/>
        <v>7.534208935959287E-2</v>
      </c>
    </row>
    <row r="35" spans="13:38" x14ac:dyDescent="0.25">
      <c r="X35" s="57" t="s">
        <v>177</v>
      </c>
      <c r="Y35" s="57"/>
      <c r="Z35" s="57"/>
      <c r="AA35" s="57"/>
      <c r="AB35" s="57"/>
      <c r="AC35" s="57"/>
      <c r="AD35" s="57"/>
      <c r="AE35" s="57"/>
      <c r="AH35" s="56">
        <v>44013</v>
      </c>
      <c r="AI35" s="8">
        <v>54.150002000000001</v>
      </c>
      <c r="AJ35" s="8">
        <v>11073.450194999999</v>
      </c>
      <c r="AK35" s="8">
        <f t="shared" si="0"/>
        <v>2.1698150943396239E-2</v>
      </c>
      <c r="AL35" s="8">
        <f t="shared" si="0"/>
        <v>7.4873143851777582E-2</v>
      </c>
    </row>
    <row r="36" spans="13:38" x14ac:dyDescent="0.25">
      <c r="X36" s="57" t="s">
        <v>178</v>
      </c>
      <c r="Y36" s="57"/>
      <c r="Z36" s="57"/>
      <c r="AA36" s="57"/>
      <c r="AB36" s="57"/>
      <c r="AC36" s="57"/>
      <c r="AD36" s="57"/>
      <c r="AE36" s="57"/>
      <c r="AH36" s="56">
        <v>44044</v>
      </c>
      <c r="AI36" s="8">
        <v>62.450001</v>
      </c>
      <c r="AJ36" s="8">
        <v>11387.5</v>
      </c>
      <c r="AK36" s="8">
        <f t="shared" si="0"/>
        <v>0.15327790754282888</v>
      </c>
      <c r="AL36" s="8">
        <f t="shared" si="0"/>
        <v>2.8360610240682135E-2</v>
      </c>
    </row>
    <row r="37" spans="13:38" x14ac:dyDescent="0.25">
      <c r="X37" s="57" t="s">
        <v>179</v>
      </c>
      <c r="Y37" s="57"/>
      <c r="Z37" s="57"/>
      <c r="AA37" s="57"/>
      <c r="AB37" s="57"/>
      <c r="AC37" s="57"/>
      <c r="AD37" s="57"/>
      <c r="AE37" s="57"/>
      <c r="AH37" s="56">
        <v>44075</v>
      </c>
      <c r="AI37" s="8">
        <v>55</v>
      </c>
      <c r="AJ37" s="8">
        <v>11247.549805000001</v>
      </c>
      <c r="AK37" s="8">
        <f t="shared" si="0"/>
        <v>-0.1192954504516341</v>
      </c>
      <c r="AL37" s="8">
        <f t="shared" si="0"/>
        <v>-1.228980856201971E-2</v>
      </c>
    </row>
    <row r="38" spans="13:38" x14ac:dyDescent="0.25">
      <c r="X38" s="57" t="s">
        <v>180</v>
      </c>
      <c r="Y38" s="57"/>
      <c r="Z38" s="57"/>
      <c r="AA38" s="57"/>
      <c r="AB38" s="57"/>
      <c r="AC38" s="57"/>
      <c r="AD38" s="57"/>
      <c r="AE38" s="57"/>
      <c r="AH38" s="56">
        <v>44105</v>
      </c>
      <c r="AI38" s="8">
        <v>51.25</v>
      </c>
      <c r="AJ38" s="8">
        <v>11642.400390999999</v>
      </c>
      <c r="AK38" s="8">
        <f t="shared" si="0"/>
        <v>-6.8181818181818177E-2</v>
      </c>
      <c r="AL38" s="8">
        <f t="shared" si="0"/>
        <v>3.510547566764019E-2</v>
      </c>
    </row>
    <row r="39" spans="13:38" x14ac:dyDescent="0.25">
      <c r="X39" s="57" t="s">
        <v>181</v>
      </c>
      <c r="Y39" s="57"/>
      <c r="Z39" s="57"/>
      <c r="AA39" s="57"/>
      <c r="AB39" s="57"/>
      <c r="AC39" s="57"/>
      <c r="AD39" s="57"/>
      <c r="AE39" s="57"/>
      <c r="AH39" s="56">
        <v>44136</v>
      </c>
      <c r="AI39" s="8">
        <v>54</v>
      </c>
      <c r="AJ39" s="8">
        <v>12968.950194999999</v>
      </c>
      <c r="AK39" s="8">
        <f t="shared" si="0"/>
        <v>5.3658536585365853E-2</v>
      </c>
      <c r="AL39" s="8">
        <f t="shared" si="0"/>
        <v>0.1139412629225045</v>
      </c>
    </row>
    <row r="40" spans="13:38" x14ac:dyDescent="0.25">
      <c r="X40" s="97"/>
      <c r="Y40" s="97"/>
      <c r="Z40" s="97"/>
      <c r="AA40" s="97"/>
      <c r="AB40" s="97"/>
      <c r="AC40" s="97"/>
      <c r="AD40" s="97"/>
      <c r="AE40" s="97"/>
      <c r="AH40" s="56">
        <v>44166</v>
      </c>
      <c r="AI40" s="8">
        <v>74.349997999999999</v>
      </c>
      <c r="AJ40" s="8">
        <v>13981.75</v>
      </c>
      <c r="AK40" s="8">
        <f t="shared" si="0"/>
        <v>0.37685181481481478</v>
      </c>
      <c r="AL40" s="8">
        <f t="shared" si="0"/>
        <v>7.8094201132060143E-2</v>
      </c>
    </row>
    <row r="41" spans="13:38" x14ac:dyDescent="0.25">
      <c r="X41" s="97"/>
      <c r="Y41" s="97"/>
      <c r="Z41" s="97"/>
      <c r="AA41" s="97"/>
      <c r="AB41" s="97"/>
      <c r="AC41" s="97"/>
      <c r="AD41" s="97"/>
      <c r="AE41" s="97"/>
      <c r="AH41" s="56">
        <v>44197</v>
      </c>
      <c r="AI41" s="8">
        <v>69.25</v>
      </c>
      <c r="AJ41" s="8">
        <v>13634.599609000001</v>
      </c>
      <c r="AK41" s="8">
        <f t="shared" si="0"/>
        <v>-6.8594460486737327E-2</v>
      </c>
      <c r="AL41" s="8">
        <f t="shared" si="0"/>
        <v>-2.4828822643803473E-2</v>
      </c>
    </row>
    <row r="42" spans="13:38" x14ac:dyDescent="0.25">
      <c r="X42" s="97"/>
      <c r="Y42" s="97"/>
      <c r="Z42" s="97"/>
      <c r="AA42" s="97"/>
      <c r="AB42" s="97"/>
      <c r="AC42" s="97"/>
      <c r="AD42" s="97"/>
      <c r="AE42" s="97"/>
      <c r="AH42" s="56">
        <v>44228</v>
      </c>
      <c r="AI42" s="8">
        <v>70.5</v>
      </c>
      <c r="AJ42" s="8">
        <v>14529.150390999999</v>
      </c>
      <c r="AK42" s="8">
        <f t="shared" si="0"/>
        <v>1.8050541516245487E-2</v>
      </c>
      <c r="AL42" s="8">
        <f t="shared" si="0"/>
        <v>6.5608877976110022E-2</v>
      </c>
    </row>
    <row r="43" spans="13:38" x14ac:dyDescent="0.25">
      <c r="X43" s="97"/>
      <c r="Y43" s="97"/>
      <c r="Z43" s="97"/>
      <c r="AA43" s="97"/>
      <c r="AB43" s="97"/>
      <c r="AC43" s="97"/>
      <c r="AD43" s="97"/>
      <c r="AE43" s="97"/>
      <c r="AH43" s="56">
        <v>44256</v>
      </c>
      <c r="AI43" s="8">
        <v>59.599997999999999</v>
      </c>
      <c r="AJ43" s="8">
        <v>14690.700194999999</v>
      </c>
      <c r="AK43" s="8">
        <f t="shared" si="0"/>
        <v>-0.15460995744680853</v>
      </c>
      <c r="AL43" s="8">
        <f t="shared" si="0"/>
        <v>1.1119012444118642E-2</v>
      </c>
    </row>
    <row r="44" spans="13:38" x14ac:dyDescent="0.25">
      <c r="X44" s="97"/>
      <c r="Y44" s="97"/>
      <c r="Z44" s="97"/>
      <c r="AA44" s="97"/>
      <c r="AB44" s="97"/>
      <c r="AC44" s="97"/>
      <c r="AD44" s="97"/>
      <c r="AE44" s="97"/>
      <c r="AH44" s="56">
        <v>44287</v>
      </c>
      <c r="AI44" s="8">
        <v>66</v>
      </c>
      <c r="AJ44" s="8">
        <v>14631.099609000001</v>
      </c>
      <c r="AK44" s="8">
        <f t="shared" si="0"/>
        <v>0.10738258749606</v>
      </c>
      <c r="AL44" s="8">
        <f t="shared" si="0"/>
        <v>-4.0570282701898582E-3</v>
      </c>
    </row>
    <row r="45" spans="13:38" x14ac:dyDescent="0.25">
      <c r="X45" s="97"/>
      <c r="Y45" s="97"/>
      <c r="Z45" s="97"/>
      <c r="AA45" s="97"/>
      <c r="AB45" s="97"/>
      <c r="AC45" s="97"/>
      <c r="AD45" s="97"/>
      <c r="AE45" s="97"/>
      <c r="AH45" s="56">
        <v>44317</v>
      </c>
      <c r="AI45" s="8">
        <v>75.650002000000001</v>
      </c>
      <c r="AJ45" s="8">
        <v>15582.799805000001</v>
      </c>
      <c r="AK45" s="8">
        <f t="shared" si="0"/>
        <v>0.14621215151515152</v>
      </c>
      <c r="AL45" s="8">
        <f t="shared" si="0"/>
        <v>6.5046388954565132E-2</v>
      </c>
    </row>
    <row r="46" spans="13:38" x14ac:dyDescent="0.25">
      <c r="X46" s="97"/>
      <c r="Y46" s="97"/>
      <c r="Z46" s="97"/>
      <c r="AA46" s="97"/>
      <c r="AB46" s="97"/>
      <c r="AC46" s="97"/>
      <c r="AD46" s="97"/>
      <c r="AE46" s="97"/>
      <c r="AH46" s="56">
        <v>44348</v>
      </c>
      <c r="AI46" s="8">
        <v>91.050003000000004</v>
      </c>
      <c r="AJ46" s="8">
        <v>15721.5</v>
      </c>
      <c r="AK46" s="8">
        <f t="shared" si="0"/>
        <v>0.2035690759135737</v>
      </c>
      <c r="AL46" s="8">
        <f t="shared" si="0"/>
        <v>8.9008520121971382E-3</v>
      </c>
    </row>
    <row r="47" spans="13:38" x14ac:dyDescent="0.25">
      <c r="X47" s="97"/>
      <c r="Y47" s="97"/>
      <c r="Z47" s="97"/>
      <c r="AA47" s="97"/>
      <c r="AB47" s="97"/>
      <c r="AC47" s="97"/>
      <c r="AD47" s="97"/>
      <c r="AE47" s="97"/>
      <c r="AH47" s="56">
        <v>44378</v>
      </c>
      <c r="AI47" s="8">
        <v>90.599997999999999</v>
      </c>
      <c r="AJ47" s="8">
        <v>15763.049805000001</v>
      </c>
      <c r="AK47" s="8">
        <f t="shared" si="0"/>
        <v>-4.9423941260057338E-3</v>
      </c>
      <c r="AL47" s="8">
        <f t="shared" si="0"/>
        <v>2.6428651846198237E-3</v>
      </c>
    </row>
    <row r="48" spans="13:38" x14ac:dyDescent="0.25">
      <c r="X48" s="97"/>
      <c r="Y48" s="97"/>
      <c r="Z48" s="97"/>
      <c r="AA48" s="97"/>
      <c r="AB48" s="97"/>
      <c r="AC48" s="97"/>
      <c r="AD48" s="97"/>
      <c r="AE48" s="97"/>
      <c r="AH48" s="56">
        <v>44409</v>
      </c>
      <c r="AI48" s="8">
        <v>78.900002000000001</v>
      </c>
      <c r="AJ48" s="8">
        <v>17132.199218999998</v>
      </c>
      <c r="AK48" s="8">
        <f t="shared" si="0"/>
        <v>-0.12913903154832299</v>
      </c>
      <c r="AL48" s="8">
        <f t="shared" si="0"/>
        <v>8.6858154414110073E-2</v>
      </c>
    </row>
    <row r="49" spans="24:38" x14ac:dyDescent="0.25">
      <c r="X49" s="97"/>
      <c r="Y49" s="97"/>
      <c r="Z49" s="97"/>
      <c r="AA49" s="97"/>
      <c r="AB49" s="97"/>
      <c r="AC49" s="97"/>
      <c r="AD49" s="97"/>
      <c r="AE49" s="97"/>
      <c r="AH49" s="56">
        <v>44440</v>
      </c>
      <c r="AI49" s="8">
        <v>92</v>
      </c>
      <c r="AJ49" s="8">
        <v>17618.150390999999</v>
      </c>
      <c r="AK49" s="8">
        <f t="shared" si="0"/>
        <v>0.16603292354796137</v>
      </c>
      <c r="AL49" s="8">
        <f t="shared" si="0"/>
        <v>2.8364786434485891E-2</v>
      </c>
    </row>
    <row r="50" spans="24:38" x14ac:dyDescent="0.25">
      <c r="X50" s="97"/>
      <c r="Y50" s="97"/>
      <c r="Z50" s="97"/>
      <c r="AA50" s="97"/>
      <c r="AB50" s="97"/>
      <c r="AC50" s="97"/>
      <c r="AD50" s="97"/>
      <c r="AE50" s="97"/>
      <c r="AH50" s="56">
        <v>44470</v>
      </c>
      <c r="AI50" s="8">
        <v>84.550003000000004</v>
      </c>
      <c r="AJ50" s="8">
        <v>17671.650390999999</v>
      </c>
      <c r="AK50" s="8">
        <f t="shared" si="0"/>
        <v>-8.097822826086952E-2</v>
      </c>
      <c r="AL50" s="8">
        <f t="shared" si="0"/>
        <v>3.0366411236522179E-3</v>
      </c>
    </row>
    <row r="51" spans="24:38" x14ac:dyDescent="0.25">
      <c r="X51" s="97"/>
      <c r="Y51" s="97"/>
      <c r="Z51" s="97"/>
      <c r="AA51" s="97"/>
      <c r="AB51" s="97"/>
      <c r="AC51" s="97"/>
      <c r="AD51" s="97"/>
      <c r="AE51" s="97"/>
      <c r="AH51" s="56">
        <v>44501</v>
      </c>
      <c r="AI51" s="8">
        <v>74.099997999999999</v>
      </c>
      <c r="AJ51" s="8">
        <v>16983.199218999998</v>
      </c>
      <c r="AK51" s="8">
        <f t="shared" si="0"/>
        <v>-0.12359556036916999</v>
      </c>
      <c r="AL51" s="8">
        <f t="shared" si="0"/>
        <v>-3.8957944321409983E-2</v>
      </c>
    </row>
    <row r="52" spans="24:38" x14ac:dyDescent="0.25">
      <c r="X52" s="97"/>
      <c r="Y52" s="97"/>
      <c r="Z52" s="97"/>
      <c r="AA52" s="97"/>
      <c r="AB52" s="97"/>
      <c r="AC52" s="97"/>
      <c r="AD52" s="97"/>
      <c r="AE52" s="97"/>
      <c r="AH52" s="56">
        <v>44531</v>
      </c>
      <c r="AI52" s="8">
        <v>70.75</v>
      </c>
      <c r="AJ52" s="8">
        <v>17354.050781000002</v>
      </c>
      <c r="AK52" s="8">
        <f t="shared" si="0"/>
        <v>-4.5209151017790841E-2</v>
      </c>
      <c r="AL52" s="8">
        <f t="shared" si="0"/>
        <v>2.183637824757495E-2</v>
      </c>
    </row>
    <row r="53" spans="24:38" x14ac:dyDescent="0.25">
      <c r="AH53" s="56">
        <v>44562</v>
      </c>
      <c r="AI53" s="8">
        <v>86.5</v>
      </c>
      <c r="AJ53" s="8">
        <v>17339.849609000001</v>
      </c>
      <c r="AK53" s="8">
        <f t="shared" si="0"/>
        <v>0.22261484098939929</v>
      </c>
      <c r="AL53" s="8">
        <f t="shared" si="0"/>
        <v>-8.1832029761887267E-4</v>
      </c>
    </row>
    <row r="54" spans="24:38" x14ac:dyDescent="0.25">
      <c r="AH54" s="56">
        <v>44593</v>
      </c>
      <c r="AI54" s="8">
        <v>74.599997999999999</v>
      </c>
      <c r="AJ54" s="8">
        <v>16793.900390999999</v>
      </c>
      <c r="AK54" s="8">
        <f t="shared" si="0"/>
        <v>-0.13757227745664741</v>
      </c>
      <c r="AL54" s="8">
        <f t="shared" si="0"/>
        <v>-3.1485233742548406E-2</v>
      </c>
    </row>
    <row r="55" spans="24:38" x14ac:dyDescent="0.25">
      <c r="AH55" s="56">
        <v>44621</v>
      </c>
      <c r="AI55" s="8">
        <v>80.5</v>
      </c>
      <c r="AJ55" s="8">
        <v>17464.75</v>
      </c>
      <c r="AK55" s="8">
        <f t="shared" si="0"/>
        <v>7.9088500779852577E-2</v>
      </c>
      <c r="AL55" s="8">
        <f t="shared" si="0"/>
        <v>3.9946027627954434E-2</v>
      </c>
    </row>
    <row r="56" spans="24:38" x14ac:dyDescent="0.25">
      <c r="AH56" s="56">
        <v>44652</v>
      </c>
      <c r="AI56" s="8">
        <v>81.75</v>
      </c>
      <c r="AJ56" s="8">
        <v>17102.550781000002</v>
      </c>
      <c r="AK56" s="8">
        <f t="shared" si="0"/>
        <v>1.5527950310559006E-2</v>
      </c>
      <c r="AL56" s="8">
        <f t="shared" si="0"/>
        <v>-2.0738872242660116E-2</v>
      </c>
    </row>
    <row r="57" spans="24:38" x14ac:dyDescent="0.25">
      <c r="AH57" s="56">
        <v>44682</v>
      </c>
      <c r="AI57" s="8">
        <v>77.5</v>
      </c>
      <c r="AJ57" s="8">
        <v>16584.550781000002</v>
      </c>
      <c r="AK57" s="8">
        <f t="shared" si="0"/>
        <v>-5.1987767584097858E-2</v>
      </c>
      <c r="AL57" s="8">
        <f t="shared" si="0"/>
        <v>-3.0287879663860998E-2</v>
      </c>
    </row>
    <row r="58" spans="24:38" x14ac:dyDescent="0.25">
      <c r="AH58" s="56">
        <v>44713</v>
      </c>
      <c r="AI58" s="8">
        <v>81.849997999999999</v>
      </c>
      <c r="AJ58" s="8">
        <v>15780.25</v>
      </c>
      <c r="AK58" s="8">
        <f t="shared" si="0"/>
        <v>5.6129006451612895E-2</v>
      </c>
      <c r="AL58" s="8">
        <f t="shared" si="0"/>
        <v>-4.8496989253483093E-2</v>
      </c>
    </row>
    <row r="59" spans="24:38" x14ac:dyDescent="0.25">
      <c r="AH59" s="56">
        <v>44743</v>
      </c>
      <c r="AI59" s="8">
        <v>83</v>
      </c>
      <c r="AJ59" s="8">
        <v>17158.25</v>
      </c>
      <c r="AK59" s="8">
        <f t="shared" si="0"/>
        <v>1.4050116409288131E-2</v>
      </c>
      <c r="AL59" s="8">
        <f t="shared" si="0"/>
        <v>8.7324345305049039E-2</v>
      </c>
    </row>
    <row r="60" spans="24:38" x14ac:dyDescent="0.25">
      <c r="AH60" s="56">
        <v>44774</v>
      </c>
      <c r="AI60" s="8">
        <v>89.449996999999996</v>
      </c>
      <c r="AJ60" s="8">
        <v>17759.300781000002</v>
      </c>
      <c r="AK60" s="8">
        <f t="shared" si="0"/>
        <v>7.7710807228915615E-2</v>
      </c>
      <c r="AL60" s="8">
        <f t="shared" si="0"/>
        <v>3.5029841679658572E-2</v>
      </c>
    </row>
    <row r="61" spans="24:38" x14ac:dyDescent="0.25">
      <c r="AH61" s="56">
        <v>44805</v>
      </c>
      <c r="AI61" s="8">
        <v>85.550003000000004</v>
      </c>
      <c r="AJ61" s="8">
        <v>17094.349609000001</v>
      </c>
      <c r="AK61" s="8">
        <f t="shared" si="0"/>
        <v>-4.3599710797083566E-2</v>
      </c>
      <c r="AL61" s="8">
        <f t="shared" si="0"/>
        <v>-3.7442418493829829E-2</v>
      </c>
    </row>
    <row r="62" spans="24:38" x14ac:dyDescent="0.25">
      <c r="AH62" s="56">
        <v>44835</v>
      </c>
      <c r="AI62" s="8">
        <v>94</v>
      </c>
      <c r="AJ62" s="8">
        <v>18012.199218999998</v>
      </c>
      <c r="AK62" s="8">
        <f t="shared" si="0"/>
        <v>9.8772609043625587E-2</v>
      </c>
      <c r="AL62" s="8">
        <f t="shared" si="0"/>
        <v>5.3693157738903326E-2</v>
      </c>
    </row>
    <row r="63" spans="24:38" x14ac:dyDescent="0.25">
      <c r="AH63" s="56">
        <v>44866</v>
      </c>
      <c r="AI63" s="8">
        <v>89.300003000000004</v>
      </c>
      <c r="AJ63" s="8">
        <v>18758.349609000001</v>
      </c>
      <c r="AK63" s="8">
        <f t="shared" si="0"/>
        <v>-4.9999968085106344E-2</v>
      </c>
      <c r="AL63" s="8">
        <f t="shared" si="0"/>
        <v>4.1424724484111455E-2</v>
      </c>
    </row>
    <row r="64" spans="24:38" x14ac:dyDescent="0.25">
      <c r="AH64" s="56">
        <v>44896</v>
      </c>
      <c r="AI64" s="8">
        <v>80.349997999999999</v>
      </c>
      <c r="AJ64" s="8">
        <v>18105.300781000002</v>
      </c>
      <c r="AK64" s="8">
        <f t="shared" si="0"/>
        <v>-0.10022401678978672</v>
      </c>
      <c r="AL64" s="8">
        <f t="shared" si="0"/>
        <v>-3.4813767821379932E-2</v>
      </c>
    </row>
    <row r="65" spans="34:38" x14ac:dyDescent="0.25">
      <c r="AH65" s="56">
        <v>44925</v>
      </c>
      <c r="AI65" s="8">
        <v>80.349997999999999</v>
      </c>
      <c r="AJ65" s="8">
        <v>18105.300781000002</v>
      </c>
      <c r="AK65" s="8">
        <f t="shared" si="0"/>
        <v>0</v>
      </c>
      <c r="AL65" s="8">
        <f t="shared" si="0"/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3BB0-8371-4104-B3A5-C32156E570E9}">
  <dimension ref="A1:AN65"/>
  <sheetViews>
    <sheetView showGridLines="0" topLeftCell="N22" zoomScale="70" zoomScaleNormal="70" workbookViewId="0">
      <selection activeCell="W42" sqref="W42"/>
    </sheetView>
  </sheetViews>
  <sheetFormatPr defaultRowHeight="15" x14ac:dyDescent="0.25"/>
  <cols>
    <col min="1" max="1" width="17.85546875" customWidth="1"/>
    <col min="6" max="6" width="12.42578125" customWidth="1"/>
    <col min="7" max="7" width="11.7109375" customWidth="1"/>
    <col min="13" max="13" width="12.42578125" customWidth="1"/>
    <col min="22" max="22" width="10.7109375" customWidth="1"/>
    <col min="26" max="26" width="10" customWidth="1"/>
    <col min="36" max="36" width="13.85546875" customWidth="1"/>
    <col min="37" max="37" width="8.7109375" customWidth="1"/>
  </cols>
  <sheetData>
    <row r="1" spans="1:40" x14ac:dyDescent="0.25">
      <c r="A1" s="1" t="s">
        <v>39</v>
      </c>
    </row>
    <row r="2" spans="1:40" x14ac:dyDescent="0.25">
      <c r="R2" s="6"/>
      <c r="S2" s="6"/>
      <c r="AJ2" s="1" t="s">
        <v>40</v>
      </c>
      <c r="AK2" s="1"/>
    </row>
    <row r="3" spans="1:40" ht="15.75" x14ac:dyDescent="0.25">
      <c r="A3" s="2" t="s">
        <v>0</v>
      </c>
      <c r="B3" s="3">
        <v>41364</v>
      </c>
      <c r="C3" s="3">
        <v>41729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M3" s="79"/>
      <c r="N3" s="79"/>
      <c r="O3" s="79"/>
      <c r="P3" s="79"/>
      <c r="Q3" s="89" t="s">
        <v>130</v>
      </c>
      <c r="R3" s="89"/>
      <c r="S3" s="82"/>
      <c r="T3" s="79"/>
      <c r="U3" s="79"/>
      <c r="Y3" s="79"/>
      <c r="Z3" s="79"/>
      <c r="AA3" s="79"/>
      <c r="AB3" s="79"/>
      <c r="AC3" s="80" t="s">
        <v>133</v>
      </c>
      <c r="AD3" s="79"/>
      <c r="AE3" s="79"/>
      <c r="AF3" s="79"/>
      <c r="AG3" s="79"/>
      <c r="AI3" s="8"/>
      <c r="AJ3" s="7" t="s">
        <v>41</v>
      </c>
      <c r="AK3" s="7" t="s">
        <v>17</v>
      </c>
      <c r="AL3" s="7" t="s">
        <v>41</v>
      </c>
      <c r="AM3" s="7" t="s">
        <v>17</v>
      </c>
    </row>
    <row r="4" spans="1:40" ht="15.75" x14ac:dyDescent="0.25">
      <c r="A4" s="4" t="s">
        <v>1</v>
      </c>
      <c r="B4" s="71">
        <v>212.41</v>
      </c>
      <c r="C4" s="71">
        <v>215.88</v>
      </c>
      <c r="D4" s="71">
        <v>228.92</v>
      </c>
      <c r="E4" s="71">
        <v>245.35</v>
      </c>
      <c r="F4" s="71">
        <v>263.56</v>
      </c>
      <c r="G4" s="71">
        <v>263.57</v>
      </c>
      <c r="H4" s="71">
        <v>264.18</v>
      </c>
      <c r="I4" s="71">
        <v>249.08</v>
      </c>
      <c r="J4" s="71">
        <v>101.39</v>
      </c>
      <c r="K4" s="71">
        <v>195.19</v>
      </c>
      <c r="M4" s="88">
        <v>2014</v>
      </c>
      <c r="N4" s="88">
        <v>2015</v>
      </c>
      <c r="O4" s="78">
        <v>2016</v>
      </c>
      <c r="P4" s="78">
        <v>2017</v>
      </c>
      <c r="Q4" s="78">
        <v>2018</v>
      </c>
      <c r="R4" s="78">
        <v>2019</v>
      </c>
      <c r="S4" s="78">
        <v>2020</v>
      </c>
      <c r="T4" s="78">
        <v>2021</v>
      </c>
      <c r="U4" s="78">
        <v>2022</v>
      </c>
      <c r="Y4" s="88">
        <v>2014</v>
      </c>
      <c r="Z4" s="78">
        <v>2015</v>
      </c>
      <c r="AA4" s="78">
        <v>2016</v>
      </c>
      <c r="AB4" s="78">
        <v>2017</v>
      </c>
      <c r="AC4" s="78">
        <v>2018</v>
      </c>
      <c r="AD4" s="78">
        <v>2019</v>
      </c>
      <c r="AE4" s="78">
        <v>2020</v>
      </c>
      <c r="AF4" s="78">
        <v>2021</v>
      </c>
      <c r="AG4" s="78">
        <v>2022</v>
      </c>
      <c r="AI4" s="8" t="s">
        <v>14</v>
      </c>
      <c r="AJ4" s="8" t="s">
        <v>15</v>
      </c>
      <c r="AK4" s="8" t="s">
        <v>20</v>
      </c>
      <c r="AL4" s="8" t="s">
        <v>42</v>
      </c>
      <c r="AM4" s="8" t="s">
        <v>43</v>
      </c>
      <c r="AN4" s="6" t="s">
        <v>19</v>
      </c>
    </row>
    <row r="5" spans="1:40" x14ac:dyDescent="0.25">
      <c r="A5" s="4" t="s">
        <v>2</v>
      </c>
      <c r="B5" s="71">
        <v>20.5</v>
      </c>
      <c r="C5" s="71">
        <v>23.56</v>
      </c>
      <c r="D5" s="71">
        <v>24.73</v>
      </c>
      <c r="E5" s="71">
        <v>38.94</v>
      </c>
      <c r="F5" s="71">
        <v>42.78</v>
      </c>
      <c r="G5" s="71">
        <v>37.79</v>
      </c>
      <c r="H5" s="71">
        <v>37.94</v>
      </c>
      <c r="I5" s="71">
        <v>37.96</v>
      </c>
      <c r="J5" s="71">
        <v>-26.74</v>
      </c>
      <c r="K5" s="71">
        <v>12.88</v>
      </c>
      <c r="M5" s="77">
        <v>10.084199999999999</v>
      </c>
      <c r="N5" s="77">
        <v>10.3309</v>
      </c>
      <c r="O5" s="77">
        <v>11.3925</v>
      </c>
      <c r="P5" s="77">
        <v>10.855600000000001</v>
      </c>
      <c r="Q5" s="77">
        <v>12.61</v>
      </c>
      <c r="R5" s="77">
        <v>12.6416</v>
      </c>
      <c r="S5" s="77">
        <v>17.7837</v>
      </c>
      <c r="T5" s="77">
        <v>9.1130999999999993</v>
      </c>
      <c r="U5" s="77">
        <v>10.1898</v>
      </c>
      <c r="Y5" s="77">
        <v>7.3253000000000004</v>
      </c>
      <c r="Z5" s="77">
        <v>6.6692999999999998</v>
      </c>
      <c r="AA5" s="77">
        <v>6.9367000000000001</v>
      </c>
      <c r="AB5" s="77">
        <v>6.0774999999999997</v>
      </c>
      <c r="AC5" s="77">
        <v>6.5830000000000002</v>
      </c>
      <c r="AD5" s="77">
        <v>6.6003999999999996</v>
      </c>
      <c r="AE5" s="77">
        <v>7.2953000000000001</v>
      </c>
      <c r="AF5" s="77">
        <v>8.2236999999999991</v>
      </c>
      <c r="AG5" s="77">
        <v>6.4560000000000004</v>
      </c>
      <c r="AI5" s="56">
        <v>43101</v>
      </c>
      <c r="AJ5" s="8">
        <v>486.5</v>
      </c>
      <c r="AK5" s="8">
        <v>11027.700194999999</v>
      </c>
      <c r="AL5" s="8"/>
      <c r="AM5" s="8"/>
      <c r="AN5" s="6">
        <f>SLOPE(AL6:AL65,AM6:AM65)</f>
        <v>1.0396138027618869</v>
      </c>
    </row>
    <row r="6" spans="1:40" x14ac:dyDescent="0.25">
      <c r="A6" s="4" t="s">
        <v>5</v>
      </c>
      <c r="B6" s="71">
        <v>6.7213114754098369</v>
      </c>
      <c r="C6" s="71">
        <v>7.7245901639344261</v>
      </c>
      <c r="D6" s="71">
        <v>8.1081967213114758</v>
      </c>
      <c r="E6" s="71">
        <v>12.767213114754098</v>
      </c>
      <c r="F6" s="71">
        <v>14.026229508196723</v>
      </c>
      <c r="G6" s="71">
        <v>12.39016393442623</v>
      </c>
      <c r="H6" s="71">
        <v>12.439344262295082</v>
      </c>
      <c r="I6" s="71">
        <v>12.445901639344264</v>
      </c>
      <c r="J6" s="71">
        <v>-8.7672131147540977</v>
      </c>
      <c r="K6" s="71">
        <v>4.2229508196721319</v>
      </c>
      <c r="R6" s="6"/>
      <c r="S6" s="6"/>
      <c r="AI6" s="56">
        <v>43132</v>
      </c>
      <c r="AJ6" s="8">
        <v>605.29998799999998</v>
      </c>
      <c r="AK6" s="8">
        <v>10492.849609000001</v>
      </c>
      <c r="AL6" s="8">
        <f>(AJ6-AJ5)/AJ5</f>
        <v>0.24419319218910582</v>
      </c>
      <c r="AM6" s="8">
        <f>(AK6-AK5)/AK5</f>
        <v>-4.8500646240138258E-2</v>
      </c>
    </row>
    <row r="7" spans="1:40" x14ac:dyDescent="0.25">
      <c r="A7" s="4" t="s">
        <v>58</v>
      </c>
      <c r="B7" s="71">
        <v>15.971585365853656</v>
      </c>
      <c r="C7" s="71">
        <v>20.518887945670627</v>
      </c>
      <c r="D7" s="71">
        <v>27.157703194500602</v>
      </c>
      <c r="E7" s="71">
        <v>23.172637390857734</v>
      </c>
      <c r="F7" s="71">
        <v>25.120792426367462</v>
      </c>
      <c r="G7" s="71">
        <v>38.52249272294258</v>
      </c>
      <c r="H7" s="71">
        <v>31.006457564575644</v>
      </c>
      <c r="I7" s="71">
        <v>16.756520021074813</v>
      </c>
      <c r="J7" s="71">
        <v>-26.74167913238594</v>
      </c>
      <c r="K7" s="71">
        <v>103.71894409937886</v>
      </c>
      <c r="R7" s="6"/>
      <c r="S7" s="6"/>
      <c r="AI7" s="56">
        <v>43160</v>
      </c>
      <c r="AJ7" s="8">
        <v>477.29998799999998</v>
      </c>
      <c r="AK7" s="8">
        <v>10113.700194999999</v>
      </c>
      <c r="AL7" s="8">
        <f t="shared" ref="AL7:AM65" si="0">(AJ7-AJ6)/AJ6</f>
        <v>-0.2114653932555505</v>
      </c>
      <c r="AM7" s="8">
        <f t="shared" si="0"/>
        <v>-3.6134074929921288E-2</v>
      </c>
    </row>
    <row r="8" spans="1:40" x14ac:dyDescent="0.25">
      <c r="A8" s="4" t="s">
        <v>4</v>
      </c>
      <c r="B8" s="71">
        <v>30.965114636787344</v>
      </c>
      <c r="C8" s="71">
        <v>31.109875856957565</v>
      </c>
      <c r="D8" s="71">
        <v>41.280141534160407</v>
      </c>
      <c r="E8" s="71">
        <v>37.370287344609743</v>
      </c>
      <c r="F8" s="71">
        <v>32.129306419790559</v>
      </c>
      <c r="G8" s="71">
        <v>39.523086845999167</v>
      </c>
      <c r="H8" s="71">
        <v>43.5214626391097</v>
      </c>
      <c r="I8" s="71">
        <v>35.696964830576519</v>
      </c>
      <c r="J8" s="71">
        <v>26.42371042509123</v>
      </c>
      <c r="K8" s="71">
        <v>14.361391464726678</v>
      </c>
      <c r="R8" s="6"/>
      <c r="S8" s="6"/>
      <c r="AI8" s="56">
        <v>43191</v>
      </c>
      <c r="AJ8" s="8">
        <v>583.20001200000002</v>
      </c>
      <c r="AK8" s="8">
        <v>10739.349609000001</v>
      </c>
      <c r="AL8" s="8">
        <f t="shared" si="0"/>
        <v>0.22187309168756994</v>
      </c>
      <c r="AM8" s="8">
        <f t="shared" si="0"/>
        <v>6.1861574096225364E-2</v>
      </c>
    </row>
    <row r="9" spans="1:40" x14ac:dyDescent="0.25">
      <c r="A9" s="4" t="s">
        <v>8</v>
      </c>
      <c r="B9" s="71">
        <v>0.10330057949105569</v>
      </c>
      <c r="C9" s="71">
        <v>0.11151606948454583</v>
      </c>
      <c r="D9" s="71">
        <v>0.11440070315029839</v>
      </c>
      <c r="E9" s="71">
        <v>0.16042516376220492</v>
      </c>
      <c r="F9" s="71">
        <v>0.15222032450896672</v>
      </c>
      <c r="G9" s="71">
        <v>0.12502067687828763</v>
      </c>
      <c r="H9" s="71">
        <v>0.11725438081404331</v>
      </c>
      <c r="I9" s="71">
        <v>0.10997798122609806</v>
      </c>
      <c r="J9" s="71">
        <v>-8.3890196078431373E-2</v>
      </c>
      <c r="K9" s="71">
        <v>3.875549136426551E-2</v>
      </c>
      <c r="R9" s="6"/>
      <c r="S9" s="6"/>
      <c r="AI9" s="56">
        <v>43221</v>
      </c>
      <c r="AJ9" s="8">
        <v>489.89999399999999</v>
      </c>
      <c r="AK9" s="8">
        <v>10736.150390999999</v>
      </c>
      <c r="AL9" s="8">
        <f t="shared" si="0"/>
        <v>-0.15997945144075207</v>
      </c>
      <c r="AM9" s="8">
        <f t="shared" si="0"/>
        <v>-2.9789681093168749E-4</v>
      </c>
    </row>
    <row r="10" spans="1:40" x14ac:dyDescent="0.25">
      <c r="A10" s="90" t="s">
        <v>7</v>
      </c>
      <c r="B10" s="91" t="s">
        <v>125</v>
      </c>
      <c r="C10" s="71">
        <v>0.1686656415513412</v>
      </c>
      <c r="D10" s="71">
        <v>0.17312363694391744</v>
      </c>
      <c r="E10" s="71">
        <v>0.21603275509104625</v>
      </c>
      <c r="F10" s="71">
        <v>0.23884701932349894</v>
      </c>
      <c r="G10" s="71">
        <v>0.20160092847024286</v>
      </c>
      <c r="H10" s="71">
        <v>0.18693550438875461</v>
      </c>
      <c r="I10" s="71">
        <v>0.12913676013849881</v>
      </c>
      <c r="J10" s="71">
        <v>-0.10946820757396804</v>
      </c>
      <c r="K10" s="71">
        <v>5.7167274558578909E-2</v>
      </c>
      <c r="R10" s="6"/>
      <c r="S10" s="6"/>
      <c r="AI10" s="56">
        <v>43252</v>
      </c>
      <c r="AJ10" s="8">
        <v>427.39999399999999</v>
      </c>
      <c r="AK10" s="8">
        <v>10714.299805000001</v>
      </c>
      <c r="AL10" s="8">
        <f t="shared" si="0"/>
        <v>-0.1275770581046384</v>
      </c>
      <c r="AM10" s="8">
        <f t="shared" si="0"/>
        <v>-2.0352347167487306E-3</v>
      </c>
    </row>
    <row r="11" spans="1:40" x14ac:dyDescent="0.25">
      <c r="A11" s="4" t="s">
        <v>124</v>
      </c>
      <c r="B11" s="71" t="s">
        <v>125</v>
      </c>
      <c r="C11" s="74">
        <v>-88.14</v>
      </c>
      <c r="D11" s="74">
        <v>-251.29</v>
      </c>
      <c r="E11" s="74">
        <v>-159.72999999999999</v>
      </c>
      <c r="F11" s="74">
        <v>-89</v>
      </c>
      <c r="G11" s="74">
        <v>-107.26</v>
      </c>
      <c r="H11" s="74">
        <v>-242.46</v>
      </c>
      <c r="I11" s="74">
        <v>-369.72</v>
      </c>
      <c r="J11" s="74">
        <v>-224.56</v>
      </c>
      <c r="K11" s="74">
        <v>-155.9</v>
      </c>
      <c r="R11" s="6"/>
      <c r="S11" s="6"/>
      <c r="AI11" s="56">
        <v>43282</v>
      </c>
      <c r="AJ11" s="8">
        <v>449.45001200000002</v>
      </c>
      <c r="AK11" s="8">
        <v>11356.5</v>
      </c>
      <c r="AL11" s="8">
        <f t="shared" si="0"/>
        <v>5.1591058281577847E-2</v>
      </c>
      <c r="AM11" s="8">
        <f t="shared" si="0"/>
        <v>5.9938606039407857E-2</v>
      </c>
    </row>
    <row r="12" spans="1:40" x14ac:dyDescent="0.25">
      <c r="A12" s="4" t="s">
        <v>135</v>
      </c>
      <c r="B12" s="71" t="s">
        <v>125</v>
      </c>
      <c r="C12" s="74">
        <v>7.68</v>
      </c>
      <c r="D12" s="74">
        <v>132.52000000000001</v>
      </c>
      <c r="E12" s="74">
        <v>-423.16</v>
      </c>
      <c r="F12" s="74">
        <v>38.909999999999997</v>
      </c>
      <c r="G12" s="74">
        <v>26.8</v>
      </c>
      <c r="H12" s="74">
        <v>-44.31</v>
      </c>
      <c r="I12" s="74">
        <v>-159.63</v>
      </c>
      <c r="J12" s="74">
        <v>7.09</v>
      </c>
      <c r="K12" s="74">
        <v>-21.17</v>
      </c>
      <c r="R12" s="6"/>
      <c r="S12" s="6"/>
      <c r="AI12" s="56">
        <v>43313</v>
      </c>
      <c r="AJ12" s="8">
        <v>438.54998799999998</v>
      </c>
      <c r="AK12" s="8">
        <v>11680.5</v>
      </c>
      <c r="AL12" s="8">
        <f t="shared" si="0"/>
        <v>-2.4251916139675238E-2</v>
      </c>
      <c r="AM12" s="8">
        <f t="shared" si="0"/>
        <v>2.8529916787742703E-2</v>
      </c>
    </row>
    <row r="13" spans="1:40" x14ac:dyDescent="0.25">
      <c r="A13" s="4" t="s">
        <v>139</v>
      </c>
      <c r="B13" s="71" t="s">
        <v>125</v>
      </c>
      <c r="C13" s="75">
        <v>-217.7732</v>
      </c>
      <c r="D13" s="75">
        <v>-235.96789999999999</v>
      </c>
      <c r="E13" s="75">
        <v>-217.429</v>
      </c>
      <c r="F13" s="75">
        <v>-223.63810000000001</v>
      </c>
      <c r="G13" s="75">
        <v>-311.70960000000002</v>
      </c>
      <c r="H13" s="75">
        <v>-389.33319999999998</v>
      </c>
      <c r="I13" s="75">
        <v>-506.06229999999999</v>
      </c>
      <c r="J13" s="75">
        <v>-1124.9984999999999</v>
      </c>
      <c r="K13" s="75">
        <v>-407.59309999999999</v>
      </c>
      <c r="R13" s="6"/>
      <c r="S13" s="6"/>
      <c r="AI13" s="56">
        <v>43344</v>
      </c>
      <c r="AJ13" s="8">
        <v>325.79998799999998</v>
      </c>
      <c r="AK13" s="8">
        <v>10930.450194999999</v>
      </c>
      <c r="AL13" s="8">
        <f t="shared" si="0"/>
        <v>-0.25709725934367145</v>
      </c>
      <c r="AM13" s="8">
        <f t="shared" si="0"/>
        <v>-6.4213844013526866E-2</v>
      </c>
    </row>
    <row r="14" spans="1:40" x14ac:dyDescent="0.25">
      <c r="R14" s="6"/>
      <c r="S14" s="6"/>
      <c r="AI14" s="56">
        <v>43374</v>
      </c>
      <c r="AJ14" s="8">
        <v>303.54998799999998</v>
      </c>
      <c r="AK14" s="8">
        <v>10386.599609000001</v>
      </c>
      <c r="AL14" s="8">
        <f t="shared" si="0"/>
        <v>-6.8293434068512002E-2</v>
      </c>
      <c r="AM14" s="8">
        <f t="shared" si="0"/>
        <v>-4.9755552268906218E-2</v>
      </c>
    </row>
    <row r="15" spans="1:40" x14ac:dyDescent="0.25">
      <c r="A15" s="1" t="s">
        <v>10</v>
      </c>
      <c r="R15" s="6"/>
      <c r="S15" s="6"/>
      <c r="AI15" s="56">
        <v>43405</v>
      </c>
      <c r="AJ15" s="8">
        <v>342.70001200000002</v>
      </c>
      <c r="AK15" s="8">
        <v>10876.75</v>
      </c>
      <c r="AL15" s="8">
        <f t="shared" si="0"/>
        <v>0.1289738940790208</v>
      </c>
      <c r="AM15" s="8">
        <f t="shared" si="0"/>
        <v>4.7190650400664655E-2</v>
      </c>
    </row>
    <row r="16" spans="1:40" x14ac:dyDescent="0.25">
      <c r="R16" s="6"/>
      <c r="S16" s="6"/>
      <c r="AI16" s="56">
        <v>43435</v>
      </c>
      <c r="AJ16" s="8">
        <v>415.45001200000002</v>
      </c>
      <c r="AK16" s="8">
        <v>10862.549805000001</v>
      </c>
      <c r="AL16" s="8">
        <f t="shared" si="0"/>
        <v>0.21228478976534146</v>
      </c>
      <c r="AM16" s="8">
        <f t="shared" si="0"/>
        <v>-1.3055549681659907E-3</v>
      </c>
    </row>
    <row r="17" spans="6:39" x14ac:dyDescent="0.25">
      <c r="R17" s="6"/>
      <c r="S17" s="6"/>
      <c r="AI17" s="56">
        <v>43466</v>
      </c>
      <c r="AJ17" s="8">
        <v>341.89999399999999</v>
      </c>
      <c r="AK17" s="8">
        <v>10830.950194999999</v>
      </c>
      <c r="AL17" s="8">
        <f t="shared" si="0"/>
        <v>-0.17703698610074903</v>
      </c>
      <c r="AM17" s="8">
        <f t="shared" si="0"/>
        <v>-2.9090416676806315E-3</v>
      </c>
    </row>
    <row r="18" spans="6:39" x14ac:dyDescent="0.25">
      <c r="R18" s="6"/>
      <c r="S18" s="6"/>
      <c r="AI18" s="56">
        <v>43497</v>
      </c>
      <c r="AJ18" s="8">
        <v>338.64999399999999</v>
      </c>
      <c r="AK18" s="8">
        <v>10792.5</v>
      </c>
      <c r="AL18" s="8">
        <f t="shared" si="0"/>
        <v>-9.5057035888687375E-3</v>
      </c>
      <c r="AM18" s="8">
        <f t="shared" si="0"/>
        <v>-3.5500297118667935E-3</v>
      </c>
    </row>
    <row r="19" spans="6:39" x14ac:dyDescent="0.25">
      <c r="R19" s="6"/>
      <c r="S19" s="6"/>
      <c r="AI19" s="56">
        <v>43525</v>
      </c>
      <c r="AJ19" s="8">
        <v>385.70001200000002</v>
      </c>
      <c r="AK19" s="8">
        <v>11623.900390999999</v>
      </c>
      <c r="AL19" s="8">
        <f t="shared" si="0"/>
        <v>0.13893405827138453</v>
      </c>
      <c r="AM19" s="8">
        <f t="shared" si="0"/>
        <v>7.7035014222839857E-2</v>
      </c>
    </row>
    <row r="20" spans="6:39" x14ac:dyDescent="0.25">
      <c r="R20" s="6"/>
      <c r="S20" s="6"/>
      <c r="AI20" s="56">
        <v>43556</v>
      </c>
      <c r="AJ20" s="8">
        <v>377.79998799999998</v>
      </c>
      <c r="AK20" s="8">
        <v>11748.150390999999</v>
      </c>
      <c r="AL20" s="8">
        <f t="shared" si="0"/>
        <v>-2.0482301670242183E-2</v>
      </c>
      <c r="AM20" s="8">
        <f t="shared" si="0"/>
        <v>1.0689183133073186E-2</v>
      </c>
    </row>
    <row r="21" spans="6:39" x14ac:dyDescent="0.25">
      <c r="F21" s="6" t="s">
        <v>25</v>
      </c>
      <c r="G21" s="6" t="s">
        <v>44</v>
      </c>
      <c r="H21" s="6" t="s">
        <v>13</v>
      </c>
      <c r="R21" s="6"/>
      <c r="S21" s="6"/>
      <c r="AI21" s="56">
        <v>43586</v>
      </c>
      <c r="AJ21" s="8">
        <v>370.64999399999999</v>
      </c>
      <c r="AK21" s="8">
        <v>11922.799805000001</v>
      </c>
      <c r="AL21" s="8">
        <f t="shared" si="0"/>
        <v>-1.8925342051625455E-2</v>
      </c>
      <c r="AM21" s="8">
        <f t="shared" si="0"/>
        <v>1.4866120043355628E-2</v>
      </c>
    </row>
    <row r="22" spans="6:39" x14ac:dyDescent="0.25">
      <c r="F22" s="6">
        <v>75</v>
      </c>
      <c r="G22" s="6">
        <v>11.59</v>
      </c>
      <c r="H22" s="6">
        <v>13.41</v>
      </c>
      <c r="R22" s="6"/>
      <c r="S22" s="6"/>
      <c r="AI22" s="56">
        <v>43617</v>
      </c>
      <c r="AJ22" s="8">
        <v>358.14999399999999</v>
      </c>
      <c r="AK22" s="8">
        <v>11788.849609000001</v>
      </c>
      <c r="AL22" s="8">
        <f t="shared" si="0"/>
        <v>-3.3724538519755112E-2</v>
      </c>
      <c r="AM22" s="8">
        <f t="shared" si="0"/>
        <v>-1.1234793688628892E-2</v>
      </c>
    </row>
    <row r="23" spans="6:39" x14ac:dyDescent="0.25">
      <c r="R23" s="6"/>
      <c r="S23" s="6"/>
      <c r="AI23" s="56">
        <v>43647</v>
      </c>
      <c r="AJ23" s="8">
        <v>289.60000600000001</v>
      </c>
      <c r="AK23" s="8">
        <v>11118</v>
      </c>
      <c r="AL23" s="8">
        <f t="shared" si="0"/>
        <v>-0.19140022099232532</v>
      </c>
      <c r="AM23" s="8">
        <f t="shared" si="0"/>
        <v>-5.6905434478343994E-2</v>
      </c>
    </row>
    <row r="24" spans="6:39" x14ac:dyDescent="0.25">
      <c r="R24" s="6"/>
      <c r="S24" s="6"/>
      <c r="AI24" s="56">
        <v>43678</v>
      </c>
      <c r="AJ24" s="8">
        <v>291.25</v>
      </c>
      <c r="AK24" s="8">
        <v>11023.25</v>
      </c>
      <c r="AL24" s="8">
        <f t="shared" si="0"/>
        <v>5.6974929758806438E-3</v>
      </c>
      <c r="AM24" s="8">
        <f t="shared" si="0"/>
        <v>-8.5222162259399169E-3</v>
      </c>
    </row>
    <row r="25" spans="6:39" x14ac:dyDescent="0.25">
      <c r="R25" s="6"/>
      <c r="S25" s="6"/>
      <c r="AI25" s="56">
        <v>43709</v>
      </c>
      <c r="AJ25" s="8">
        <v>325.35000600000001</v>
      </c>
      <c r="AK25" s="8">
        <v>11474.450194999999</v>
      </c>
      <c r="AL25" s="8">
        <f t="shared" si="0"/>
        <v>0.11708156566523607</v>
      </c>
      <c r="AM25" s="8">
        <f t="shared" si="0"/>
        <v>4.0931684847934996E-2</v>
      </c>
    </row>
    <row r="26" spans="6:39" x14ac:dyDescent="0.25">
      <c r="R26" s="6"/>
      <c r="S26" s="6"/>
      <c r="AI26" s="56">
        <v>43739</v>
      </c>
      <c r="AJ26" s="8">
        <v>322.95001200000002</v>
      </c>
      <c r="AK26" s="8">
        <v>11877.450194999999</v>
      </c>
      <c r="AL26" s="8">
        <f t="shared" si="0"/>
        <v>-7.3766526993701434E-3</v>
      </c>
      <c r="AM26" s="8">
        <f t="shared" si="0"/>
        <v>3.5121508495074352E-2</v>
      </c>
    </row>
    <row r="27" spans="6:39" x14ac:dyDescent="0.25">
      <c r="R27" s="6"/>
      <c r="S27" s="6"/>
      <c r="AI27" s="56">
        <v>43770</v>
      </c>
      <c r="AJ27" s="8">
        <v>308.14999399999999</v>
      </c>
      <c r="AK27" s="8">
        <v>12056.049805000001</v>
      </c>
      <c r="AL27" s="8">
        <f t="shared" si="0"/>
        <v>-4.5827581514380072E-2</v>
      </c>
      <c r="AM27" s="8">
        <f t="shared" si="0"/>
        <v>1.5036864568389052E-2</v>
      </c>
    </row>
    <row r="28" spans="6:39" x14ac:dyDescent="0.25">
      <c r="R28" s="6"/>
      <c r="S28" s="6"/>
      <c r="AI28" s="56">
        <v>43800</v>
      </c>
      <c r="AJ28" s="8">
        <v>305.04998799999998</v>
      </c>
      <c r="AK28" s="8">
        <v>12168.450194999999</v>
      </c>
      <c r="AL28" s="8">
        <f t="shared" si="0"/>
        <v>-1.0060055363817426E-2</v>
      </c>
      <c r="AM28" s="8">
        <f t="shared" si="0"/>
        <v>9.3231524270398353E-3</v>
      </c>
    </row>
    <row r="29" spans="6:39" x14ac:dyDescent="0.25">
      <c r="R29" s="6"/>
      <c r="S29" s="6"/>
      <c r="AI29" s="56">
        <v>43831</v>
      </c>
      <c r="AJ29" s="8">
        <v>296.70001200000002</v>
      </c>
      <c r="AK29" s="8">
        <v>11962.099609000001</v>
      </c>
      <c r="AL29" s="8">
        <f t="shared" si="0"/>
        <v>-2.7372484276249078E-2</v>
      </c>
      <c r="AM29" s="8">
        <f t="shared" si="0"/>
        <v>-1.695783626453826E-2</v>
      </c>
    </row>
    <row r="30" spans="6:39" ht="15.75" x14ac:dyDescent="0.25">
      <c r="M30" s="79"/>
      <c r="N30" s="79"/>
      <c r="O30" s="79"/>
      <c r="P30" s="79"/>
      <c r="Q30" s="80" t="s">
        <v>131</v>
      </c>
      <c r="R30" s="79"/>
      <c r="S30" s="79"/>
      <c r="T30" s="79"/>
      <c r="U30" s="79"/>
      <c r="Y30" s="76"/>
      <c r="Z30" s="76"/>
      <c r="AA30" s="76" t="s">
        <v>134</v>
      </c>
      <c r="AB30" s="76"/>
      <c r="AC30" s="76"/>
      <c r="AD30" s="76"/>
      <c r="AE30" s="76"/>
      <c r="AF30" s="76"/>
      <c r="AI30" s="56">
        <v>43862</v>
      </c>
      <c r="AJ30" s="8">
        <v>260.04998799999998</v>
      </c>
      <c r="AK30" s="8">
        <v>11201.75</v>
      </c>
      <c r="AL30" s="8">
        <f t="shared" si="0"/>
        <v>-0.12352552247284718</v>
      </c>
      <c r="AM30" s="8">
        <f t="shared" si="0"/>
        <v>-6.3563223334800828E-2</v>
      </c>
    </row>
    <row r="31" spans="6:39" ht="15.75" x14ac:dyDescent="0.25">
      <c r="M31" s="88">
        <v>2014</v>
      </c>
      <c r="N31" s="88">
        <v>2015</v>
      </c>
      <c r="O31" s="78">
        <v>2016</v>
      </c>
      <c r="P31" s="78">
        <v>2017</v>
      </c>
      <c r="Q31" s="78">
        <v>2018</v>
      </c>
      <c r="R31" s="78">
        <v>2019</v>
      </c>
      <c r="S31" s="78">
        <v>2020</v>
      </c>
      <c r="T31" s="78">
        <v>2021</v>
      </c>
      <c r="U31" s="78">
        <v>2022</v>
      </c>
      <c r="Y31" s="57" t="s">
        <v>140</v>
      </c>
      <c r="Z31" s="57"/>
      <c r="AA31" s="57"/>
      <c r="AB31" s="57"/>
      <c r="AC31" s="57"/>
      <c r="AD31" s="57"/>
      <c r="AE31" s="57"/>
      <c r="AF31" s="57"/>
      <c r="AI31" s="56">
        <v>43891</v>
      </c>
      <c r="AJ31" s="8">
        <v>208.550003</v>
      </c>
      <c r="AK31" s="8">
        <v>8597.75</v>
      </c>
      <c r="AL31" s="8">
        <f t="shared" si="0"/>
        <v>-0.19803879014214754</v>
      </c>
      <c r="AM31" s="8">
        <f t="shared" si="0"/>
        <v>-0.23246367755038275</v>
      </c>
    </row>
    <row r="32" spans="6:39" x14ac:dyDescent="0.25">
      <c r="M32" s="77">
        <v>9.7208000000000006</v>
      </c>
      <c r="N32" s="77">
        <v>10.017799999999999</v>
      </c>
      <c r="O32" s="77">
        <v>11.2727</v>
      </c>
      <c r="P32" s="77">
        <v>10.8527</v>
      </c>
      <c r="Q32" s="77">
        <v>12.6052</v>
      </c>
      <c r="R32" s="77">
        <v>12.636699999999999</v>
      </c>
      <c r="S32" s="77">
        <v>17.738499999999998</v>
      </c>
      <c r="T32" s="77">
        <v>9.1103000000000005</v>
      </c>
      <c r="U32" s="77">
        <v>10.1843</v>
      </c>
      <c r="Y32" s="57" t="s">
        <v>141</v>
      </c>
      <c r="Z32" s="57"/>
      <c r="AA32" s="57"/>
      <c r="AB32" s="57"/>
      <c r="AC32" s="57"/>
      <c r="AD32" s="57"/>
      <c r="AE32" s="57"/>
      <c r="AF32" s="57"/>
      <c r="AI32" s="56">
        <v>43922</v>
      </c>
      <c r="AJ32" s="8">
        <v>207.300003</v>
      </c>
      <c r="AK32" s="8">
        <v>9859.9003909999992</v>
      </c>
      <c r="AL32" s="8">
        <f t="shared" si="0"/>
        <v>-5.9937663966372614E-3</v>
      </c>
      <c r="AM32" s="8">
        <f t="shared" si="0"/>
        <v>0.14680008036986411</v>
      </c>
    </row>
    <row r="33" spans="18:39" x14ac:dyDescent="0.25">
      <c r="Y33" s="57" t="s">
        <v>142</v>
      </c>
      <c r="Z33" s="57"/>
      <c r="AA33" s="57"/>
      <c r="AB33" s="57"/>
      <c r="AC33" s="57"/>
      <c r="AD33" s="57"/>
      <c r="AE33" s="57"/>
      <c r="AF33" s="57"/>
      <c r="AI33" s="56">
        <v>43952</v>
      </c>
      <c r="AJ33" s="8">
        <v>234.949997</v>
      </c>
      <c r="AK33" s="8">
        <v>9580.2998050000006</v>
      </c>
      <c r="AL33" s="8">
        <f t="shared" si="0"/>
        <v>0.13338154172626804</v>
      </c>
      <c r="AM33" s="8">
        <f t="shared" si="0"/>
        <v>-2.8357343878972121E-2</v>
      </c>
    </row>
    <row r="34" spans="18:39" x14ac:dyDescent="0.25">
      <c r="R34" s="6"/>
      <c r="S34" s="6"/>
      <c r="Y34" s="57" t="s">
        <v>143</v>
      </c>
      <c r="Z34" s="57"/>
      <c r="AA34" s="57"/>
      <c r="AB34" s="57"/>
      <c r="AC34" s="57"/>
      <c r="AD34" s="57"/>
      <c r="AE34" s="57"/>
      <c r="AF34" s="57"/>
      <c r="AI34" s="56">
        <v>43983</v>
      </c>
      <c r="AJ34" s="8">
        <v>236.550003</v>
      </c>
      <c r="AK34" s="8">
        <v>10302.099609000001</v>
      </c>
      <c r="AL34" s="8">
        <f t="shared" si="0"/>
        <v>6.809985190167964E-3</v>
      </c>
      <c r="AM34" s="8">
        <f t="shared" si="0"/>
        <v>7.534208935959287E-2</v>
      </c>
    </row>
    <row r="35" spans="18:39" x14ac:dyDescent="0.25">
      <c r="R35" s="6"/>
      <c r="S35" s="6"/>
      <c r="Y35" s="57" t="s">
        <v>144</v>
      </c>
      <c r="Z35" s="57"/>
      <c r="AA35" s="57"/>
      <c r="AB35" s="57"/>
      <c r="AC35" s="57"/>
      <c r="AD35" s="57"/>
      <c r="AE35" s="57"/>
      <c r="AF35" s="57"/>
      <c r="AI35" s="56">
        <v>44013</v>
      </c>
      <c r="AJ35" s="8">
        <v>254.39999399999999</v>
      </c>
      <c r="AK35" s="8">
        <v>11073.450194999999</v>
      </c>
      <c r="AL35" s="8">
        <f t="shared" si="0"/>
        <v>7.5459694667600524E-2</v>
      </c>
      <c r="AM35" s="8">
        <f t="shared" si="0"/>
        <v>7.4873143851777582E-2</v>
      </c>
    </row>
    <row r="36" spans="18:39" x14ac:dyDescent="0.25">
      <c r="R36" s="6"/>
      <c r="S36" s="6"/>
      <c r="Y36" s="57" t="s">
        <v>145</v>
      </c>
      <c r="Z36" s="57"/>
      <c r="AA36" s="57"/>
      <c r="AB36" s="57"/>
      <c r="AC36" s="57"/>
      <c r="AD36" s="57"/>
      <c r="AE36" s="57"/>
      <c r="AF36" s="57"/>
      <c r="AI36" s="56">
        <v>44044</v>
      </c>
      <c r="AJ36" s="8">
        <v>251.449997</v>
      </c>
      <c r="AK36" s="8">
        <v>11387.5</v>
      </c>
      <c r="AL36" s="8">
        <f t="shared" si="0"/>
        <v>-1.1595900430720908E-2</v>
      </c>
      <c r="AM36" s="8">
        <f t="shared" si="0"/>
        <v>2.8360610240682135E-2</v>
      </c>
    </row>
    <row r="37" spans="18:39" x14ac:dyDescent="0.25">
      <c r="R37" s="6"/>
      <c r="S37" s="6"/>
      <c r="Y37" s="57" t="s">
        <v>146</v>
      </c>
      <c r="Z37" s="57"/>
      <c r="AA37" s="57"/>
      <c r="AB37" s="57"/>
      <c r="AC37" s="57"/>
      <c r="AD37" s="57"/>
      <c r="AE37" s="57"/>
      <c r="AF37" s="57"/>
      <c r="AI37" s="56">
        <v>44075</v>
      </c>
      <c r="AJ37" s="8">
        <v>237.5</v>
      </c>
      <c r="AK37" s="8">
        <v>11247.549805000001</v>
      </c>
      <c r="AL37" s="8">
        <f t="shared" si="0"/>
        <v>-5.5478215018630511E-2</v>
      </c>
      <c r="AM37" s="8">
        <f t="shared" si="0"/>
        <v>-1.228980856201971E-2</v>
      </c>
    </row>
    <row r="38" spans="18:39" x14ac:dyDescent="0.25">
      <c r="R38" s="6"/>
      <c r="S38" s="6"/>
      <c r="Y38" s="57" t="s">
        <v>147</v>
      </c>
      <c r="Z38" s="57"/>
      <c r="AA38" s="57"/>
      <c r="AB38" s="57"/>
      <c r="AC38" s="57"/>
      <c r="AD38" s="57"/>
      <c r="AE38" s="57"/>
      <c r="AF38" s="57"/>
      <c r="AI38" s="56">
        <v>44105</v>
      </c>
      <c r="AJ38" s="8">
        <v>228.39999399999999</v>
      </c>
      <c r="AK38" s="8">
        <v>11642.400390999999</v>
      </c>
      <c r="AL38" s="8">
        <f t="shared" si="0"/>
        <v>-3.831581473684214E-2</v>
      </c>
      <c r="AM38" s="8">
        <f t="shared" si="0"/>
        <v>3.510547566764019E-2</v>
      </c>
    </row>
    <row r="39" spans="18:39" x14ac:dyDescent="0.25">
      <c r="R39" s="6"/>
      <c r="S39" s="6"/>
      <c r="Y39" s="57" t="s">
        <v>148</v>
      </c>
      <c r="Z39" s="57"/>
      <c r="AA39" s="57"/>
      <c r="AB39" s="57"/>
      <c r="AC39" s="57"/>
      <c r="AD39" s="57"/>
      <c r="AE39" s="57"/>
      <c r="AF39" s="57"/>
      <c r="AI39" s="56">
        <v>44136</v>
      </c>
      <c r="AJ39" s="8">
        <v>257.75</v>
      </c>
      <c r="AK39" s="8">
        <v>12968.950194999999</v>
      </c>
      <c r="AL39" s="8">
        <f t="shared" si="0"/>
        <v>0.12850265661565652</v>
      </c>
      <c r="AM39" s="8">
        <f t="shared" si="0"/>
        <v>0.1139412629225045</v>
      </c>
    </row>
    <row r="40" spans="18:39" x14ac:dyDescent="0.25">
      <c r="R40" s="6"/>
      <c r="S40" s="6"/>
      <c r="Y40" s="57" t="s">
        <v>149</v>
      </c>
      <c r="Z40" s="57"/>
      <c r="AA40" s="57"/>
      <c r="AB40" s="57"/>
      <c r="AC40" s="57"/>
      <c r="AD40" s="57"/>
      <c r="AE40" s="57"/>
      <c r="AF40" s="57"/>
      <c r="AI40" s="56">
        <v>44166</v>
      </c>
      <c r="AJ40" s="8">
        <v>276.39999399999999</v>
      </c>
      <c r="AK40" s="8">
        <v>13981.75</v>
      </c>
      <c r="AL40" s="8">
        <f t="shared" si="0"/>
        <v>7.2356911736178434E-2</v>
      </c>
      <c r="AM40" s="8">
        <f t="shared" si="0"/>
        <v>7.8094201132060143E-2</v>
      </c>
    </row>
    <row r="41" spans="18:39" x14ac:dyDescent="0.25">
      <c r="R41" s="6"/>
      <c r="S41" s="6"/>
      <c r="Y41" s="95"/>
      <c r="Z41" s="95"/>
      <c r="AA41" s="95"/>
      <c r="AB41" s="95"/>
      <c r="AC41" s="95"/>
      <c r="AD41" s="95"/>
      <c r="AE41" s="95"/>
      <c r="AF41" s="95"/>
      <c r="AI41" s="56">
        <v>44197</v>
      </c>
      <c r="AJ41" s="8">
        <v>276.04998799999998</v>
      </c>
      <c r="AK41" s="8">
        <v>13634.599609000001</v>
      </c>
      <c r="AL41" s="8">
        <f t="shared" si="0"/>
        <v>-1.266302487691109E-3</v>
      </c>
      <c r="AM41" s="8">
        <f t="shared" si="0"/>
        <v>-2.4828822643803473E-2</v>
      </c>
    </row>
    <row r="42" spans="18:39" x14ac:dyDescent="0.25">
      <c r="R42" s="6"/>
      <c r="S42" s="6"/>
      <c r="Y42" s="95"/>
      <c r="Z42" s="95"/>
      <c r="AA42" s="95"/>
      <c r="AB42" s="95"/>
      <c r="AC42" s="95"/>
      <c r="AD42" s="95"/>
      <c r="AE42" s="95"/>
      <c r="AF42" s="95"/>
      <c r="AI42" s="56">
        <v>44228</v>
      </c>
      <c r="AJ42" s="8">
        <v>267.45001200000002</v>
      </c>
      <c r="AK42" s="8">
        <v>14529.150390999999</v>
      </c>
      <c r="AL42" s="8">
        <f t="shared" si="0"/>
        <v>-3.1153690903257602E-2</v>
      </c>
      <c r="AM42" s="8">
        <f t="shared" si="0"/>
        <v>6.5608877976110022E-2</v>
      </c>
    </row>
    <row r="43" spans="18:39" x14ac:dyDescent="0.25">
      <c r="R43" s="6"/>
      <c r="S43" s="6"/>
      <c r="Y43" s="95"/>
      <c r="Z43" s="95"/>
      <c r="AA43" s="95"/>
      <c r="AB43" s="95"/>
      <c r="AC43" s="95"/>
      <c r="AD43" s="95"/>
      <c r="AE43" s="95"/>
      <c r="AF43" s="95"/>
      <c r="AI43" s="56">
        <v>44256</v>
      </c>
      <c r="AJ43" s="8">
        <v>234.449997</v>
      </c>
      <c r="AK43" s="8">
        <v>14690.700194999999</v>
      </c>
      <c r="AL43" s="8">
        <f t="shared" si="0"/>
        <v>-0.12338759962366357</v>
      </c>
      <c r="AM43" s="8">
        <f t="shared" si="0"/>
        <v>1.1119012444118642E-2</v>
      </c>
    </row>
    <row r="44" spans="18:39" x14ac:dyDescent="0.25">
      <c r="R44" s="6"/>
      <c r="S44" s="6"/>
      <c r="Y44" s="95"/>
      <c r="Z44" s="95"/>
      <c r="AA44" s="95"/>
      <c r="AB44" s="95"/>
      <c r="AC44" s="95"/>
      <c r="AD44" s="95"/>
      <c r="AE44" s="95"/>
      <c r="AF44" s="95"/>
      <c r="AI44" s="56">
        <v>44287</v>
      </c>
      <c r="AJ44" s="8">
        <v>230.14999399999999</v>
      </c>
      <c r="AK44" s="8">
        <v>14631.099609000001</v>
      </c>
      <c r="AL44" s="8">
        <f t="shared" si="0"/>
        <v>-1.834081064202361E-2</v>
      </c>
      <c r="AM44" s="8">
        <f t="shared" si="0"/>
        <v>-4.0570282701898582E-3</v>
      </c>
    </row>
    <row r="45" spans="18:39" x14ac:dyDescent="0.25">
      <c r="R45" s="6"/>
      <c r="S45" s="6"/>
      <c r="Y45" s="95"/>
      <c r="Z45" s="95"/>
      <c r="AA45" s="95"/>
      <c r="AB45" s="95"/>
      <c r="AC45" s="95"/>
      <c r="AD45" s="95"/>
      <c r="AE45" s="95"/>
      <c r="AF45" s="95"/>
      <c r="AI45" s="56">
        <v>44317</v>
      </c>
      <c r="AJ45" s="8">
        <v>318.14999399999999</v>
      </c>
      <c r="AK45" s="8">
        <v>15582.799805000001</v>
      </c>
      <c r="AL45" s="8">
        <f t="shared" si="0"/>
        <v>0.38235934083926154</v>
      </c>
      <c r="AM45" s="8">
        <f t="shared" si="0"/>
        <v>6.5046388954565132E-2</v>
      </c>
    </row>
    <row r="46" spans="18:39" x14ac:dyDescent="0.25">
      <c r="R46" s="6"/>
      <c r="S46" s="6"/>
      <c r="Y46" s="95"/>
      <c r="Z46" s="95"/>
      <c r="AA46" s="95"/>
      <c r="AB46" s="95"/>
      <c r="AC46" s="95"/>
      <c r="AD46" s="95"/>
      <c r="AE46" s="95"/>
      <c r="AF46" s="95"/>
      <c r="AI46" s="56">
        <v>44348</v>
      </c>
      <c r="AJ46" s="8">
        <v>352.79998799999998</v>
      </c>
      <c r="AK46" s="8">
        <v>15721.5</v>
      </c>
      <c r="AL46" s="8">
        <f t="shared" si="0"/>
        <v>0.10891087428403344</v>
      </c>
      <c r="AM46" s="8">
        <f t="shared" si="0"/>
        <v>8.9008520121971382E-3</v>
      </c>
    </row>
    <row r="47" spans="18:39" x14ac:dyDescent="0.25">
      <c r="R47" s="6"/>
      <c r="S47" s="6"/>
      <c r="Y47" s="95"/>
      <c r="Z47" s="95"/>
      <c r="AA47" s="95"/>
      <c r="AB47" s="95"/>
      <c r="AC47" s="95"/>
      <c r="AD47" s="95"/>
      <c r="AE47" s="95"/>
      <c r="AF47" s="95"/>
      <c r="AI47" s="56">
        <v>44378</v>
      </c>
      <c r="AJ47" s="8">
        <v>338.79998799999998</v>
      </c>
      <c r="AK47" s="8">
        <v>15763.049805000001</v>
      </c>
      <c r="AL47" s="8">
        <f t="shared" si="0"/>
        <v>-3.9682541032285981E-2</v>
      </c>
      <c r="AM47" s="8">
        <f t="shared" si="0"/>
        <v>2.6428651846198237E-3</v>
      </c>
    </row>
    <row r="48" spans="18:39" x14ac:dyDescent="0.25">
      <c r="R48" s="6"/>
      <c r="S48" s="6"/>
      <c r="Y48" s="95"/>
      <c r="Z48" s="95"/>
      <c r="AA48" s="95"/>
      <c r="AB48" s="95"/>
      <c r="AC48" s="95"/>
      <c r="AD48" s="95"/>
      <c r="AE48" s="95"/>
      <c r="AF48" s="95"/>
      <c r="AI48" s="56">
        <v>44409</v>
      </c>
      <c r="AJ48" s="8">
        <v>304.70001200000002</v>
      </c>
      <c r="AK48" s="8">
        <v>17132.199218999998</v>
      </c>
      <c r="AL48" s="8">
        <f t="shared" si="0"/>
        <v>-0.10064928337600759</v>
      </c>
      <c r="AM48" s="8">
        <f t="shared" si="0"/>
        <v>8.6858154414110073E-2</v>
      </c>
    </row>
    <row r="49" spans="18:39" x14ac:dyDescent="0.25">
      <c r="R49" s="6"/>
      <c r="S49" s="6"/>
      <c r="Y49" s="95"/>
      <c r="Z49" s="95"/>
      <c r="AA49" s="95"/>
      <c r="AB49" s="95"/>
      <c r="AC49" s="95"/>
      <c r="AD49" s="95"/>
      <c r="AE49" s="95"/>
      <c r="AF49" s="95"/>
      <c r="AI49" s="56">
        <v>44440</v>
      </c>
      <c r="AJ49" s="8">
        <v>401.35000600000001</v>
      </c>
      <c r="AK49" s="8">
        <v>17618.150390999999</v>
      </c>
      <c r="AL49" s="8">
        <f t="shared" si="0"/>
        <v>0.31719721100634546</v>
      </c>
      <c r="AM49" s="8">
        <f t="shared" si="0"/>
        <v>2.8364786434485891E-2</v>
      </c>
    </row>
    <row r="50" spans="18:39" x14ac:dyDescent="0.25">
      <c r="R50" s="6"/>
      <c r="S50" s="6"/>
      <c r="Y50" s="95"/>
      <c r="Z50" s="95"/>
      <c r="AA50" s="95"/>
      <c r="AB50" s="95"/>
      <c r="AC50" s="95"/>
      <c r="AD50" s="95"/>
      <c r="AE50" s="95"/>
      <c r="AF50" s="95"/>
      <c r="AI50" s="56">
        <v>44470</v>
      </c>
      <c r="AJ50" s="8">
        <v>391.75</v>
      </c>
      <c r="AK50" s="8">
        <v>17671.650390999999</v>
      </c>
      <c r="AL50" s="8">
        <f t="shared" si="0"/>
        <v>-2.3919287047425651E-2</v>
      </c>
      <c r="AM50" s="8">
        <f t="shared" si="0"/>
        <v>3.0366411236522179E-3</v>
      </c>
    </row>
    <row r="51" spans="18:39" x14ac:dyDescent="0.25">
      <c r="R51" s="6"/>
      <c r="S51" s="6"/>
      <c r="Y51" s="95"/>
      <c r="Z51" s="95"/>
      <c r="AA51" s="95"/>
      <c r="AB51" s="95"/>
      <c r="AC51" s="95"/>
      <c r="AD51" s="95"/>
      <c r="AE51" s="95"/>
      <c r="AF51" s="95"/>
      <c r="AI51" s="56">
        <v>44501</v>
      </c>
      <c r="AJ51" s="8">
        <v>336.79998799999998</v>
      </c>
      <c r="AK51" s="8">
        <v>16983.199218999998</v>
      </c>
      <c r="AL51" s="8">
        <f t="shared" si="0"/>
        <v>-0.14026805871091261</v>
      </c>
      <c r="AM51" s="8">
        <f t="shared" si="0"/>
        <v>-3.8957944321409983E-2</v>
      </c>
    </row>
    <row r="52" spans="18:39" x14ac:dyDescent="0.25">
      <c r="R52" s="6"/>
      <c r="S52" s="6"/>
      <c r="AI52" s="56">
        <v>44531</v>
      </c>
      <c r="AJ52" s="8">
        <v>343.35000600000001</v>
      </c>
      <c r="AK52" s="8">
        <v>17354.050781000002</v>
      </c>
      <c r="AL52" s="8">
        <f t="shared" si="0"/>
        <v>1.9447797605028488E-2</v>
      </c>
      <c r="AM52" s="8">
        <f t="shared" si="0"/>
        <v>2.183637824757495E-2</v>
      </c>
    </row>
    <row r="53" spans="18:39" x14ac:dyDescent="0.25">
      <c r="R53" s="6"/>
      <c r="S53" s="6"/>
      <c r="AI53" s="56">
        <v>44562</v>
      </c>
      <c r="AJ53" s="8">
        <v>377.70001200000002</v>
      </c>
      <c r="AK53" s="8">
        <v>17339.849609000001</v>
      </c>
      <c r="AL53" s="8">
        <f t="shared" si="0"/>
        <v>0.10004370292627869</v>
      </c>
      <c r="AM53" s="8">
        <f t="shared" si="0"/>
        <v>-8.1832029761887267E-4</v>
      </c>
    </row>
    <row r="54" spans="18:39" x14ac:dyDescent="0.25">
      <c r="R54" s="6"/>
      <c r="S54" s="6"/>
      <c r="AI54" s="56">
        <v>44593</v>
      </c>
      <c r="AJ54" s="8">
        <v>370</v>
      </c>
      <c r="AK54" s="8">
        <v>16793.900390999999</v>
      </c>
      <c r="AL54" s="8">
        <f t="shared" si="0"/>
        <v>-2.0386581295634205E-2</v>
      </c>
      <c r="AM54" s="8">
        <f t="shared" si="0"/>
        <v>-3.1485233742548406E-2</v>
      </c>
    </row>
    <row r="55" spans="18:39" x14ac:dyDescent="0.25">
      <c r="R55" s="6"/>
      <c r="S55" s="6"/>
      <c r="AI55" s="56">
        <v>44621</v>
      </c>
      <c r="AJ55" s="8">
        <v>438</v>
      </c>
      <c r="AK55" s="8">
        <v>17464.75</v>
      </c>
      <c r="AL55" s="8">
        <f t="shared" si="0"/>
        <v>0.18378378378378379</v>
      </c>
      <c r="AM55" s="8">
        <f t="shared" si="0"/>
        <v>3.9946027627954434E-2</v>
      </c>
    </row>
    <row r="56" spans="18:39" x14ac:dyDescent="0.25">
      <c r="R56" s="6"/>
      <c r="S56" s="6"/>
      <c r="AI56" s="56">
        <v>44652</v>
      </c>
      <c r="AJ56" s="8">
        <v>467.04998799999998</v>
      </c>
      <c r="AK56" s="8">
        <v>17102.550781000002</v>
      </c>
      <c r="AL56" s="8">
        <f t="shared" si="0"/>
        <v>6.6324173515981702E-2</v>
      </c>
      <c r="AM56" s="8">
        <f t="shared" si="0"/>
        <v>-2.0738872242660116E-2</v>
      </c>
    </row>
    <row r="57" spans="18:39" x14ac:dyDescent="0.25">
      <c r="R57" s="6"/>
      <c r="S57" s="6"/>
      <c r="AI57" s="56">
        <v>44682</v>
      </c>
      <c r="AJ57" s="8">
        <v>381.20001200000002</v>
      </c>
      <c r="AK57" s="8">
        <v>16584.550781000002</v>
      </c>
      <c r="AL57" s="8">
        <f t="shared" si="0"/>
        <v>-0.1838132495573471</v>
      </c>
      <c r="AM57" s="8">
        <f t="shared" si="0"/>
        <v>-3.0287879663860998E-2</v>
      </c>
    </row>
    <row r="58" spans="18:39" x14ac:dyDescent="0.25">
      <c r="R58" s="6"/>
      <c r="S58" s="6"/>
      <c r="AI58" s="56">
        <v>44713</v>
      </c>
      <c r="AJ58" s="8">
        <v>362.95001200000002</v>
      </c>
      <c r="AK58" s="8">
        <v>15780.25</v>
      </c>
      <c r="AL58" s="8">
        <f t="shared" si="0"/>
        <v>-4.7875129657655939E-2</v>
      </c>
      <c r="AM58" s="8">
        <f t="shared" si="0"/>
        <v>-4.8496989253483093E-2</v>
      </c>
    </row>
    <row r="59" spans="18:39" x14ac:dyDescent="0.25">
      <c r="R59" s="6"/>
      <c r="S59" s="6"/>
      <c r="AI59" s="56">
        <v>44743</v>
      </c>
      <c r="AJ59" s="8">
        <v>404.04998799999998</v>
      </c>
      <c r="AK59" s="8">
        <v>17158.25</v>
      </c>
      <c r="AL59" s="8">
        <f t="shared" si="0"/>
        <v>0.11323866824944469</v>
      </c>
      <c r="AM59" s="8">
        <f t="shared" si="0"/>
        <v>8.7324345305049039E-2</v>
      </c>
    </row>
    <row r="60" spans="18:39" x14ac:dyDescent="0.25">
      <c r="R60" s="6"/>
      <c r="S60" s="6"/>
      <c r="AI60" s="56">
        <v>44774</v>
      </c>
      <c r="AJ60" s="8">
        <v>431.14999399999999</v>
      </c>
      <c r="AK60" s="8">
        <v>17759.300781000002</v>
      </c>
      <c r="AL60" s="8">
        <f t="shared" si="0"/>
        <v>6.7070923907563654E-2</v>
      </c>
      <c r="AM60" s="8">
        <f t="shared" si="0"/>
        <v>3.5029841679658572E-2</v>
      </c>
    </row>
    <row r="61" spans="18:39" x14ac:dyDescent="0.25">
      <c r="R61" s="6"/>
      <c r="S61" s="6"/>
      <c r="AI61" s="56">
        <v>44805</v>
      </c>
      <c r="AJ61" s="8">
        <v>467.20001200000002</v>
      </c>
      <c r="AK61" s="8">
        <v>17094.349609000001</v>
      </c>
      <c r="AL61" s="8">
        <f t="shared" si="0"/>
        <v>8.3613634469863918E-2</v>
      </c>
      <c r="AM61" s="8">
        <f t="shared" si="0"/>
        <v>-3.7442418493829829E-2</v>
      </c>
    </row>
    <row r="62" spans="18:39" x14ac:dyDescent="0.25">
      <c r="R62" s="6"/>
      <c r="S62" s="6"/>
      <c r="AI62" s="56">
        <v>44835</v>
      </c>
      <c r="AJ62" s="8">
        <v>496.29998799999998</v>
      </c>
      <c r="AK62" s="8">
        <v>18012.199218999998</v>
      </c>
      <c r="AL62" s="8">
        <f t="shared" si="0"/>
        <v>6.228590593443728E-2</v>
      </c>
      <c r="AM62" s="8">
        <f t="shared" si="0"/>
        <v>5.3693157738903326E-2</v>
      </c>
    </row>
    <row r="63" spans="18:39" x14ac:dyDescent="0.25">
      <c r="R63" s="6"/>
      <c r="S63" s="6"/>
      <c r="AI63" s="56">
        <v>44866</v>
      </c>
      <c r="AJ63" s="8">
        <v>457.89999399999999</v>
      </c>
      <c r="AK63" s="8">
        <v>18758.349609000001</v>
      </c>
      <c r="AL63" s="8">
        <f t="shared" si="0"/>
        <v>-7.7372546702539902E-2</v>
      </c>
      <c r="AM63" s="8">
        <f t="shared" si="0"/>
        <v>4.1424724484111455E-2</v>
      </c>
    </row>
    <row r="64" spans="18:39" x14ac:dyDescent="0.25">
      <c r="R64" s="6"/>
      <c r="S64" s="6"/>
      <c r="AI64" s="56">
        <v>44896</v>
      </c>
      <c r="AJ64" s="8">
        <v>422.10000600000001</v>
      </c>
      <c r="AK64" s="8">
        <v>18105.300781000002</v>
      </c>
      <c r="AL64" s="8">
        <f t="shared" si="0"/>
        <v>-7.8182984208556211E-2</v>
      </c>
      <c r="AM64" s="8">
        <f t="shared" si="0"/>
        <v>-3.4813767821379932E-2</v>
      </c>
    </row>
    <row r="65" spans="35:39" x14ac:dyDescent="0.25">
      <c r="AI65" s="56">
        <v>44925</v>
      </c>
      <c r="AJ65" s="8">
        <v>422.10000600000001</v>
      </c>
      <c r="AK65" s="8">
        <v>18105.300781000002</v>
      </c>
      <c r="AL65" s="8">
        <f t="shared" si="0"/>
        <v>0</v>
      </c>
      <c r="AM65" s="8">
        <f t="shared" si="0"/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D27-4D95-430D-B937-DAC8A23D33C3}">
  <dimension ref="A1:AN65"/>
  <sheetViews>
    <sheetView showGridLines="0" topLeftCell="Q24" zoomScale="80" zoomScaleNormal="80" workbookViewId="0">
      <selection activeCell="AC24" sqref="AC24"/>
    </sheetView>
  </sheetViews>
  <sheetFormatPr defaultRowHeight="15" x14ac:dyDescent="0.25"/>
  <cols>
    <col min="1" max="1" width="17.5703125" customWidth="1"/>
    <col min="6" max="6" width="12.42578125" customWidth="1"/>
    <col min="8" max="8" width="11.42578125" customWidth="1"/>
    <col min="13" max="13" width="12.5703125" customWidth="1"/>
    <col min="16" max="16" width="11" customWidth="1"/>
    <col min="17" max="17" width="12" customWidth="1"/>
    <col min="27" max="27" width="11.140625" customWidth="1"/>
    <col min="32" max="32" width="11.5703125" customWidth="1"/>
    <col min="37" max="37" width="12.28515625" customWidth="1"/>
  </cols>
  <sheetData>
    <row r="1" spans="1:40" x14ac:dyDescent="0.25">
      <c r="A1" s="1" t="s">
        <v>45</v>
      </c>
      <c r="B1" s="1"/>
      <c r="C1" s="1"/>
    </row>
    <row r="2" spans="1:40" x14ac:dyDescent="0.25">
      <c r="AL2" s="1" t="s">
        <v>9</v>
      </c>
      <c r="AM2" s="1"/>
    </row>
    <row r="3" spans="1:40" ht="15.75" x14ac:dyDescent="0.25">
      <c r="A3" s="2" t="s">
        <v>0</v>
      </c>
      <c r="B3" s="3">
        <v>41364</v>
      </c>
      <c r="C3" s="3">
        <v>41729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N3" s="79"/>
      <c r="O3" s="79"/>
      <c r="P3" s="79"/>
      <c r="Q3" s="79"/>
      <c r="R3" s="89" t="s">
        <v>130</v>
      </c>
      <c r="S3" s="89"/>
      <c r="T3" s="82"/>
      <c r="U3" s="79"/>
      <c r="V3" s="79"/>
      <c r="Y3" s="79"/>
      <c r="Z3" s="79"/>
      <c r="AA3" s="79"/>
      <c r="AB3" s="79"/>
      <c r="AC3" s="80" t="s">
        <v>133</v>
      </c>
      <c r="AD3" s="79"/>
      <c r="AE3" s="79"/>
      <c r="AF3" s="79"/>
      <c r="AG3" s="79"/>
      <c r="AJ3" s="7" t="s">
        <v>46</v>
      </c>
      <c r="AK3" s="7" t="s">
        <v>17</v>
      </c>
      <c r="AL3" s="7" t="s">
        <v>46</v>
      </c>
      <c r="AM3" s="7" t="s">
        <v>17</v>
      </c>
    </row>
    <row r="4" spans="1:40" ht="15.75" x14ac:dyDescent="0.25">
      <c r="A4" s="4" t="s">
        <v>1</v>
      </c>
      <c r="B4" s="71">
        <v>160.30000000000001</v>
      </c>
      <c r="C4" s="71">
        <v>142.04</v>
      </c>
      <c r="D4" s="71">
        <v>147.75</v>
      </c>
      <c r="E4" s="71">
        <v>158.53</v>
      </c>
      <c r="F4" s="71">
        <v>174.87</v>
      </c>
      <c r="G4" s="71">
        <v>189.45</v>
      </c>
      <c r="H4" s="71">
        <v>203.83</v>
      </c>
      <c r="I4" s="71">
        <v>205.03</v>
      </c>
      <c r="J4" s="71">
        <v>80.849999999999994</v>
      </c>
      <c r="K4" s="71">
        <v>138.52000000000001</v>
      </c>
      <c r="N4" s="88">
        <v>2014</v>
      </c>
      <c r="O4" s="88">
        <v>2015</v>
      </c>
      <c r="P4" s="78">
        <v>2016</v>
      </c>
      <c r="Q4" s="78">
        <v>2017</v>
      </c>
      <c r="R4" s="78">
        <v>2018</v>
      </c>
      <c r="S4" s="78">
        <v>2019</v>
      </c>
      <c r="T4" s="78">
        <v>2020</v>
      </c>
      <c r="U4" s="78">
        <v>2021</v>
      </c>
      <c r="V4" s="78">
        <v>2022</v>
      </c>
      <c r="Y4" s="88">
        <v>2014</v>
      </c>
      <c r="Z4" s="78">
        <v>2015</v>
      </c>
      <c r="AA4" s="78">
        <v>2016</v>
      </c>
      <c r="AB4" s="78">
        <v>2017</v>
      </c>
      <c r="AC4" s="78">
        <v>2018</v>
      </c>
      <c r="AD4" s="78">
        <v>2019</v>
      </c>
      <c r="AE4" s="78">
        <v>2020</v>
      </c>
      <c r="AF4" s="78">
        <v>2021</v>
      </c>
      <c r="AG4" s="78" t="s">
        <v>128</v>
      </c>
      <c r="AI4" t="s">
        <v>67</v>
      </c>
      <c r="AJ4" s="8" t="s">
        <v>15</v>
      </c>
      <c r="AK4" s="8" t="s">
        <v>20</v>
      </c>
      <c r="AL4" s="8" t="s">
        <v>18</v>
      </c>
      <c r="AM4" s="8" t="s">
        <v>21</v>
      </c>
      <c r="AN4" t="s">
        <v>19</v>
      </c>
    </row>
    <row r="5" spans="1:40" x14ac:dyDescent="0.25">
      <c r="A5" s="4" t="s">
        <v>2</v>
      </c>
      <c r="B5" s="71">
        <v>-7.75</v>
      </c>
      <c r="C5" s="71">
        <v>-37.49</v>
      </c>
      <c r="D5" s="71">
        <v>-3.87</v>
      </c>
      <c r="E5" s="71">
        <v>-1.3</v>
      </c>
      <c r="F5" s="71">
        <v>-4.5599999999999996</v>
      </c>
      <c r="G5" s="71">
        <v>3.35</v>
      </c>
      <c r="H5" s="71">
        <v>11.94</v>
      </c>
      <c r="I5" s="71">
        <v>4.91</v>
      </c>
      <c r="J5" s="71">
        <v>-32.479999999999997</v>
      </c>
      <c r="K5" s="71">
        <v>29.36</v>
      </c>
      <c r="N5" s="77">
        <v>11.1797</v>
      </c>
      <c r="O5" s="77">
        <v>11.3619</v>
      </c>
      <c r="P5" s="77">
        <v>11.888400000000001</v>
      </c>
      <c r="Q5" s="77">
        <v>11.2547</v>
      </c>
      <c r="R5" s="77">
        <v>13.7516</v>
      </c>
      <c r="S5" s="77">
        <v>13.0402</v>
      </c>
      <c r="T5" s="77">
        <v>20.7653</v>
      </c>
      <c r="U5" s="77">
        <v>10.8406</v>
      </c>
      <c r="V5" s="77">
        <v>11.6067</v>
      </c>
      <c r="Y5" s="77">
        <v>12.036300000000001</v>
      </c>
      <c r="Z5" s="77">
        <v>10.702</v>
      </c>
      <c r="AA5" s="77">
        <v>10.225</v>
      </c>
      <c r="AB5" s="77">
        <v>3.6859999999999999</v>
      </c>
      <c r="AC5" s="77">
        <v>4.0769000000000002</v>
      </c>
      <c r="AD5" s="77">
        <v>6.2325999999999997</v>
      </c>
      <c r="AE5" s="77">
        <v>3.9636</v>
      </c>
      <c r="AF5" s="77">
        <v>8.2324000000000002</v>
      </c>
      <c r="AG5" s="77">
        <v>8.2248999999999999</v>
      </c>
      <c r="AJ5" s="8">
        <v>216.35000600000001</v>
      </c>
      <c r="AK5" s="8">
        <v>11027.700194999999</v>
      </c>
      <c r="AL5" s="8"/>
      <c r="AM5" s="8"/>
      <c r="AN5">
        <f>SLOPE(AL6:AL65,AM6:AM65)</f>
        <v>1.766721590094354</v>
      </c>
    </row>
    <row r="6" spans="1:40" x14ac:dyDescent="0.25">
      <c r="A6" s="4" t="s">
        <v>5</v>
      </c>
      <c r="B6" s="71">
        <v>-2.8492647058823528</v>
      </c>
      <c r="C6" s="71">
        <v>-13.783088235294118</v>
      </c>
      <c r="D6" s="71">
        <v>-1.4227941176470587</v>
      </c>
      <c r="E6" s="71">
        <v>-0.4779411764705882</v>
      </c>
      <c r="F6" s="71">
        <v>-1.6764705882352939</v>
      </c>
      <c r="G6" s="71">
        <v>1.2271062271062272</v>
      </c>
      <c r="H6" s="71">
        <v>4.3576642335766422</v>
      </c>
      <c r="I6" s="71">
        <v>1.7919708029197079</v>
      </c>
      <c r="J6" s="71">
        <v>-11.854014598540143</v>
      </c>
      <c r="K6" s="71">
        <v>10.715328467153284</v>
      </c>
      <c r="AI6" s="56">
        <v>43132</v>
      </c>
      <c r="AJ6" s="8">
        <v>196.5</v>
      </c>
      <c r="AK6" s="8">
        <v>10492.849609000001</v>
      </c>
      <c r="AL6" s="8">
        <f>(AJ6-AJ5)/AJ5</f>
        <v>-9.1749505197610243E-2</v>
      </c>
      <c r="AM6" s="8">
        <f>(AK6-AK5)/AK5</f>
        <v>-4.8500646240138258E-2</v>
      </c>
    </row>
    <row r="7" spans="1:40" x14ac:dyDescent="0.25">
      <c r="A7" s="4" t="s">
        <v>3</v>
      </c>
      <c r="B7" s="71">
        <v>-10.318451612903226</v>
      </c>
      <c r="C7" s="71">
        <v>-2.1947185916244329</v>
      </c>
      <c r="D7" s="71">
        <v>-28.851679586563311</v>
      </c>
      <c r="E7" s="71">
        <v>-147.71692307692308</v>
      </c>
      <c r="F7" s="71">
        <v>-53.564912280701762</v>
      </c>
      <c r="G7" s="71">
        <v>129.24716417910446</v>
      </c>
      <c r="H7" s="71">
        <v>26.459128978224456</v>
      </c>
      <c r="I7" s="71">
        <v>22.907739307535643</v>
      </c>
      <c r="J7" s="71">
        <v>-5.302001231527095</v>
      </c>
      <c r="K7" s="71">
        <v>11.348228882833787</v>
      </c>
      <c r="AI7" s="56">
        <v>43160</v>
      </c>
      <c r="AJ7" s="8">
        <v>158.60000600000001</v>
      </c>
      <c r="AK7" s="8">
        <v>10113.700194999999</v>
      </c>
      <c r="AL7" s="8">
        <f t="shared" ref="AL7:AM65" si="0">(AJ7-AJ6)/AJ6</f>
        <v>-0.19287528753180658</v>
      </c>
      <c r="AM7" s="8">
        <f t="shared" si="0"/>
        <v>-3.6134074929921288E-2</v>
      </c>
    </row>
    <row r="8" spans="1:40" x14ac:dyDescent="0.25">
      <c r="A8" s="4" t="s">
        <v>4</v>
      </c>
      <c r="B8" s="71">
        <v>30.557080474111039</v>
      </c>
      <c r="C8" s="71">
        <v>31.864263587721769</v>
      </c>
      <c r="D8" s="71">
        <v>38.192216582064304</v>
      </c>
      <c r="E8" s="71">
        <v>35.088626758342272</v>
      </c>
      <c r="F8" s="71">
        <v>39.2614513638703</v>
      </c>
      <c r="G8" s="71">
        <v>44.871206122987594</v>
      </c>
      <c r="H8" s="71">
        <v>33.253446499533922</v>
      </c>
      <c r="I8" s="71">
        <v>41.425888894308144</v>
      </c>
      <c r="J8" s="71">
        <v>43.429808286951143</v>
      </c>
      <c r="K8" s="71">
        <v>49.748772740398493</v>
      </c>
      <c r="AI8" s="56">
        <v>43191</v>
      </c>
      <c r="AJ8" s="8">
        <v>221.60000600000001</v>
      </c>
      <c r="AK8" s="8">
        <v>10739.349609000001</v>
      </c>
      <c r="AL8" s="8">
        <f t="shared" si="0"/>
        <v>0.39722571006712321</v>
      </c>
      <c r="AM8" s="8">
        <f t="shared" si="0"/>
        <v>6.1861574096225364E-2</v>
      </c>
    </row>
    <row r="9" spans="1:40" x14ac:dyDescent="0.25">
      <c r="A9" s="4" t="s">
        <v>8</v>
      </c>
      <c r="B9" s="71">
        <v>-3.7277537277537284E-2</v>
      </c>
      <c r="C9" s="71">
        <v>-0.21870260179675652</v>
      </c>
      <c r="D9" s="71">
        <v>-2.3790496096391469E-2</v>
      </c>
      <c r="E9" s="71">
        <v>-8.1346599086415117E-3</v>
      </c>
      <c r="F9" s="71">
        <v>-2.7412082957619474E-2</v>
      </c>
      <c r="G9" s="71">
        <v>1.9806077805368333E-2</v>
      </c>
      <c r="H9" s="71">
        <v>6.7275185936443549E-2</v>
      </c>
      <c r="I9" s="71">
        <v>2.8329102238633743E-2</v>
      </c>
      <c r="J9" s="71">
        <v>-0.2313390313390313</v>
      </c>
      <c r="K9" s="71">
        <v>0.2345047923322684</v>
      </c>
      <c r="AI9" s="56">
        <v>43221</v>
      </c>
      <c r="AJ9" s="8">
        <v>178.85000600000001</v>
      </c>
      <c r="AK9" s="8">
        <v>10736.150390999999</v>
      </c>
      <c r="AL9" s="8">
        <f t="shared" si="0"/>
        <v>-0.19291515723153907</v>
      </c>
      <c r="AM9" s="8">
        <f t="shared" si="0"/>
        <v>-2.9789681093168749E-4</v>
      </c>
    </row>
    <row r="10" spans="1:40" x14ac:dyDescent="0.25">
      <c r="A10" s="4" t="s">
        <v>7</v>
      </c>
      <c r="B10" s="71" t="s">
        <v>125</v>
      </c>
      <c r="C10" s="71">
        <v>-6.507468119125924E-2</v>
      </c>
      <c r="D10" s="71">
        <v>3.7861675809400898E-2</v>
      </c>
      <c r="E10" s="71">
        <v>4.9652833844663333E-2</v>
      </c>
      <c r="F10" s="71">
        <v>6.1385795880690007E-2</v>
      </c>
      <c r="G10" s="71">
        <v>9.0178006686545589E-2</v>
      </c>
      <c r="H10" s="71">
        <v>0.12675294711417137</v>
      </c>
      <c r="I10" s="71">
        <v>8.8450461782912382E-2</v>
      </c>
      <c r="J10" s="71">
        <v>-9.4140861207472726E-2</v>
      </c>
      <c r="K10" s="71">
        <v>0.16198049304436707</v>
      </c>
      <c r="AI10" s="56">
        <v>43252</v>
      </c>
      <c r="AJ10" s="8">
        <v>163.39999399999999</v>
      </c>
      <c r="AK10" s="8">
        <v>10714.299805000001</v>
      </c>
      <c r="AL10" s="8">
        <f t="shared" si="0"/>
        <v>-8.6385303224423796E-2</v>
      </c>
      <c r="AM10" s="8">
        <f t="shared" si="0"/>
        <v>-2.0352347167487306E-3</v>
      </c>
    </row>
    <row r="11" spans="1:40" x14ac:dyDescent="0.25">
      <c r="A11" s="4" t="s">
        <v>124</v>
      </c>
      <c r="B11" s="71" t="s">
        <v>125</v>
      </c>
      <c r="C11" s="74">
        <v>-122.1095</v>
      </c>
      <c r="D11" s="74">
        <v>-57.177</v>
      </c>
      <c r="E11" s="74">
        <v>-81.178700000000006</v>
      </c>
      <c r="F11" s="74">
        <v>-79.477999999999994</v>
      </c>
      <c r="G11" s="74">
        <v>-34.634</v>
      </c>
      <c r="H11" s="74">
        <v>-42.914000000000001</v>
      </c>
      <c r="I11" s="74">
        <v>-49.856000000000002</v>
      </c>
      <c r="J11" s="74">
        <v>-11.956</v>
      </c>
      <c r="K11" s="74">
        <v>-13.968999999999999</v>
      </c>
      <c r="AI11" s="56">
        <v>43282</v>
      </c>
      <c r="AJ11" s="8">
        <v>160.449997</v>
      </c>
      <c r="AK11" s="8">
        <v>11356.5</v>
      </c>
      <c r="AL11" s="8">
        <f t="shared" si="0"/>
        <v>-1.8053837872233927E-2</v>
      </c>
      <c r="AM11" s="8">
        <f t="shared" si="0"/>
        <v>5.9938606039407857E-2</v>
      </c>
    </row>
    <row r="12" spans="1:40" x14ac:dyDescent="0.25">
      <c r="A12" s="4" t="s">
        <v>135</v>
      </c>
      <c r="B12" s="92" t="s">
        <v>125</v>
      </c>
      <c r="C12" s="74">
        <v>-32.806699999999999</v>
      </c>
      <c r="D12" s="74">
        <v>118.2492</v>
      </c>
      <c r="E12" s="74">
        <v>-39.488399999999999</v>
      </c>
      <c r="F12" s="74">
        <v>11.080399999999999</v>
      </c>
      <c r="G12" s="74">
        <v>25.949000000000002</v>
      </c>
      <c r="H12" s="74">
        <v>-91.108000000000004</v>
      </c>
      <c r="I12" s="74">
        <v>104.307</v>
      </c>
      <c r="J12" s="74">
        <v>491.61399999999998</v>
      </c>
      <c r="K12" s="74">
        <v>-160.655</v>
      </c>
      <c r="AI12" s="56">
        <v>43313</v>
      </c>
      <c r="AJ12" s="8">
        <v>149.050003</v>
      </c>
      <c r="AK12" s="8">
        <v>11680.5</v>
      </c>
      <c r="AL12" s="8">
        <f t="shared" si="0"/>
        <v>-7.1050135326583969E-2</v>
      </c>
      <c r="AM12" s="8">
        <f t="shared" si="0"/>
        <v>2.8529916787742703E-2</v>
      </c>
    </row>
    <row r="13" spans="1:40" x14ac:dyDescent="0.25">
      <c r="A13" s="4" t="s">
        <v>139</v>
      </c>
      <c r="B13" s="71" t="s">
        <v>125</v>
      </c>
      <c r="C13" s="75">
        <v>-363.53660000000002</v>
      </c>
      <c r="D13" s="75">
        <v>-321.97910000000002</v>
      </c>
      <c r="E13" s="75">
        <v>-419.60989999999998</v>
      </c>
      <c r="F13" s="75">
        <v>-457.82920000000001</v>
      </c>
      <c r="G13" s="75">
        <v>-496.31450000000001</v>
      </c>
      <c r="H13" s="75">
        <v>-478.17500000000001</v>
      </c>
      <c r="I13" s="75">
        <v>-439.74590000000001</v>
      </c>
      <c r="J13" s="75">
        <v>-894.20259999999996</v>
      </c>
      <c r="K13" s="75">
        <v>-727.30899999999997</v>
      </c>
      <c r="AI13" s="56">
        <v>43344</v>
      </c>
      <c r="AJ13" s="8">
        <v>117.849998</v>
      </c>
      <c r="AK13" s="8">
        <v>10930.450194999999</v>
      </c>
      <c r="AL13" s="8">
        <f t="shared" si="0"/>
        <v>-0.20932575895352382</v>
      </c>
      <c r="AM13" s="8">
        <f t="shared" si="0"/>
        <v>-6.4213844013526866E-2</v>
      </c>
    </row>
    <row r="14" spans="1:40" x14ac:dyDescent="0.25">
      <c r="AI14" s="56">
        <v>43374</v>
      </c>
      <c r="AJ14" s="8">
        <v>108.699997</v>
      </c>
      <c r="AK14" s="8">
        <v>10386.599609000001</v>
      </c>
      <c r="AL14" s="8">
        <f t="shared" si="0"/>
        <v>-7.7641078958694626E-2</v>
      </c>
      <c r="AM14" s="8">
        <f t="shared" si="0"/>
        <v>-4.9755552268906218E-2</v>
      </c>
    </row>
    <row r="15" spans="1:40" x14ac:dyDescent="0.25">
      <c r="AI15" s="56">
        <v>43405</v>
      </c>
      <c r="AJ15" s="8">
        <v>123.800003</v>
      </c>
      <c r="AK15" s="8">
        <v>10876.75</v>
      </c>
      <c r="AL15" s="8">
        <f t="shared" si="0"/>
        <v>0.13891450245394218</v>
      </c>
      <c r="AM15" s="8">
        <f t="shared" si="0"/>
        <v>4.7190650400664655E-2</v>
      </c>
    </row>
    <row r="16" spans="1:40" x14ac:dyDescent="0.25">
      <c r="A16" s="1" t="s">
        <v>10</v>
      </c>
      <c r="AI16" s="56">
        <v>43435</v>
      </c>
      <c r="AJ16" s="8">
        <v>129.949997</v>
      </c>
      <c r="AK16" s="8">
        <v>10862.549805000001</v>
      </c>
      <c r="AL16" s="8">
        <f t="shared" si="0"/>
        <v>4.9676848553872749E-2</v>
      </c>
      <c r="AM16" s="8">
        <f t="shared" si="0"/>
        <v>-1.3055549681659907E-3</v>
      </c>
    </row>
    <row r="17" spans="6:39" x14ac:dyDescent="0.25">
      <c r="AI17" s="56">
        <v>43466</v>
      </c>
      <c r="AJ17" s="8">
        <v>115.099998</v>
      </c>
      <c r="AK17" s="8">
        <v>10830.950194999999</v>
      </c>
      <c r="AL17" s="8">
        <f t="shared" si="0"/>
        <v>-0.11427471598941243</v>
      </c>
      <c r="AM17" s="8">
        <f t="shared" si="0"/>
        <v>-2.9090416676806315E-3</v>
      </c>
    </row>
    <row r="18" spans="6:39" x14ac:dyDescent="0.25">
      <c r="AI18" s="56">
        <v>43497</v>
      </c>
      <c r="AJ18" s="8">
        <v>106.900002</v>
      </c>
      <c r="AK18" s="8">
        <v>10792.5</v>
      </c>
      <c r="AL18" s="8">
        <f t="shared" si="0"/>
        <v>-7.12423644003886E-2</v>
      </c>
      <c r="AM18" s="8">
        <f t="shared" si="0"/>
        <v>-3.5500297118667935E-3</v>
      </c>
    </row>
    <row r="19" spans="6:39" x14ac:dyDescent="0.25">
      <c r="AI19" s="56">
        <v>43525</v>
      </c>
      <c r="AJ19" s="8">
        <v>115.300003</v>
      </c>
      <c r="AK19" s="8">
        <v>11623.900390999999</v>
      </c>
      <c r="AL19" s="8">
        <f t="shared" si="0"/>
        <v>7.8578118267949179E-2</v>
      </c>
      <c r="AM19" s="8">
        <f t="shared" si="0"/>
        <v>7.7035014222839857E-2</v>
      </c>
    </row>
    <row r="20" spans="6:39" x14ac:dyDescent="0.25">
      <c r="AI20" s="56">
        <v>43556</v>
      </c>
      <c r="AJ20" s="8">
        <v>119.75</v>
      </c>
      <c r="AK20" s="8">
        <v>11748.150390999999</v>
      </c>
      <c r="AL20" s="8">
        <f t="shared" si="0"/>
        <v>3.859494262112028E-2</v>
      </c>
      <c r="AM20" s="8">
        <f t="shared" si="0"/>
        <v>1.0689183133073186E-2</v>
      </c>
    </row>
    <row r="21" spans="6:39" x14ac:dyDescent="0.25">
      <c r="F21" s="6" t="s">
        <v>25</v>
      </c>
      <c r="G21" s="6" t="s">
        <v>47</v>
      </c>
      <c r="H21" s="6" t="s">
        <v>48</v>
      </c>
      <c r="I21" s="6" t="s">
        <v>13</v>
      </c>
      <c r="AI21" s="56">
        <v>43586</v>
      </c>
      <c r="AJ21" s="8">
        <v>118.349998</v>
      </c>
      <c r="AK21" s="8">
        <v>11922.799805000001</v>
      </c>
      <c r="AL21" s="8">
        <f t="shared" si="0"/>
        <v>-1.1691039665970777E-2</v>
      </c>
      <c r="AM21" s="8">
        <f t="shared" si="0"/>
        <v>1.4866120043355628E-2</v>
      </c>
    </row>
    <row r="22" spans="6:39" x14ac:dyDescent="0.25">
      <c r="F22">
        <v>65.38</v>
      </c>
      <c r="G22">
        <v>4.24</v>
      </c>
      <c r="H22">
        <v>30.31</v>
      </c>
      <c r="I22">
        <v>7.0000000000000007E-2</v>
      </c>
      <c r="AI22" s="56">
        <v>43617</v>
      </c>
      <c r="AJ22" s="8">
        <v>106.599998</v>
      </c>
      <c r="AK22" s="8">
        <v>11788.849609000001</v>
      </c>
      <c r="AL22" s="8">
        <f t="shared" si="0"/>
        <v>-9.9281792974766248E-2</v>
      </c>
      <c r="AM22" s="8">
        <f t="shared" si="0"/>
        <v>-1.1234793688628892E-2</v>
      </c>
    </row>
    <row r="23" spans="6:39" x14ac:dyDescent="0.25">
      <c r="AI23" s="56">
        <v>43647</v>
      </c>
      <c r="AJ23" s="8">
        <v>65.900002000000001</v>
      </c>
      <c r="AK23" s="8">
        <v>11118</v>
      </c>
      <c r="AL23" s="8">
        <f t="shared" si="0"/>
        <v>-0.38180109534336015</v>
      </c>
      <c r="AM23" s="8">
        <f t="shared" si="0"/>
        <v>-5.6905434478343994E-2</v>
      </c>
    </row>
    <row r="24" spans="6:39" x14ac:dyDescent="0.25">
      <c r="AI24" s="56">
        <v>43678</v>
      </c>
      <c r="AJ24" s="8">
        <v>62.049999</v>
      </c>
      <c r="AK24" s="8">
        <v>11023.25</v>
      </c>
      <c r="AL24" s="8">
        <f t="shared" si="0"/>
        <v>-5.842189504030669E-2</v>
      </c>
      <c r="AM24" s="8">
        <f t="shared" si="0"/>
        <v>-8.5222162259399169E-3</v>
      </c>
    </row>
    <row r="25" spans="6:39" x14ac:dyDescent="0.25">
      <c r="AI25" s="56">
        <v>43709</v>
      </c>
      <c r="AJ25" s="8">
        <v>88.75</v>
      </c>
      <c r="AK25" s="8">
        <v>11474.450194999999</v>
      </c>
      <c r="AL25" s="8">
        <f t="shared" si="0"/>
        <v>0.43029816970665868</v>
      </c>
      <c r="AM25" s="8">
        <f t="shared" si="0"/>
        <v>4.0931684847934996E-2</v>
      </c>
    </row>
    <row r="26" spans="6:39" ht="15.75" x14ac:dyDescent="0.25">
      <c r="N26" s="79"/>
      <c r="O26" s="79"/>
      <c r="P26" s="79"/>
      <c r="Q26" s="79"/>
      <c r="R26" s="80" t="s">
        <v>131</v>
      </c>
      <c r="S26" s="79"/>
      <c r="T26" s="79"/>
      <c r="U26" s="79"/>
      <c r="V26" s="79"/>
      <c r="Y26" s="100" t="s">
        <v>190</v>
      </c>
      <c r="Z26" s="100"/>
      <c r="AA26" s="100"/>
      <c r="AB26" s="100"/>
      <c r="AC26" s="100"/>
      <c r="AD26" s="100"/>
      <c r="AE26" s="100"/>
      <c r="AF26" s="100"/>
      <c r="AG26" s="100"/>
      <c r="AI26" s="56">
        <v>43739</v>
      </c>
      <c r="AJ26" s="8">
        <v>79.949996999999996</v>
      </c>
      <c r="AK26" s="8">
        <v>11877.450194999999</v>
      </c>
      <c r="AL26" s="8">
        <f t="shared" si="0"/>
        <v>-9.9154963380281735E-2</v>
      </c>
      <c r="AM26" s="8">
        <f t="shared" si="0"/>
        <v>3.5121508495074352E-2</v>
      </c>
    </row>
    <row r="27" spans="6:39" ht="15.75" x14ac:dyDescent="0.25">
      <c r="N27" s="88">
        <v>2014</v>
      </c>
      <c r="O27" s="88">
        <v>2015</v>
      </c>
      <c r="P27" s="78">
        <v>2016</v>
      </c>
      <c r="Q27" s="78">
        <v>2017</v>
      </c>
      <c r="R27" s="78">
        <v>2018</v>
      </c>
      <c r="S27" s="78">
        <v>2019</v>
      </c>
      <c r="T27" s="78">
        <v>2020</v>
      </c>
      <c r="U27" s="78">
        <v>2021</v>
      </c>
      <c r="V27" s="78">
        <v>2022</v>
      </c>
      <c r="Y27" s="102" t="s">
        <v>191</v>
      </c>
      <c r="Z27" s="103"/>
      <c r="AA27" s="103"/>
      <c r="AB27" s="103"/>
      <c r="AC27" s="103"/>
      <c r="AD27" s="103"/>
      <c r="AE27" s="103"/>
      <c r="AF27" s="103"/>
      <c r="AG27" s="104"/>
      <c r="AI27" s="56">
        <v>43770</v>
      </c>
      <c r="AJ27" s="8">
        <v>68.699996999999996</v>
      </c>
      <c r="AK27" s="8">
        <v>12056.049805000001</v>
      </c>
      <c r="AL27" s="8">
        <f t="shared" si="0"/>
        <v>-0.14071295087103006</v>
      </c>
      <c r="AM27" s="8">
        <f t="shared" si="0"/>
        <v>1.5036864568389052E-2</v>
      </c>
    </row>
    <row r="28" spans="6:39" x14ac:dyDescent="0.25">
      <c r="N28" s="77">
        <v>11.651899999999999</v>
      </c>
      <c r="O28" s="77">
        <v>11.098100000000001</v>
      </c>
      <c r="P28" s="77">
        <v>11.4457</v>
      </c>
      <c r="Q28" s="77">
        <v>8.9939</v>
      </c>
      <c r="R28" s="77">
        <v>11.9458</v>
      </c>
      <c r="S28" s="77">
        <v>11.5137</v>
      </c>
      <c r="T28" s="77">
        <v>11.1241</v>
      </c>
      <c r="U28" s="77">
        <v>9.5724999999999998</v>
      </c>
      <c r="V28" s="77">
        <v>10.5647</v>
      </c>
      <c r="Y28" s="105"/>
      <c r="Z28" s="106"/>
      <c r="AA28" s="106"/>
      <c r="AB28" s="106"/>
      <c r="AC28" s="106"/>
      <c r="AD28" s="106"/>
      <c r="AE28" s="106"/>
      <c r="AF28" s="106"/>
      <c r="AG28" s="107"/>
      <c r="AI28" s="56">
        <v>43800</v>
      </c>
      <c r="AJ28" s="8">
        <v>70.550003000000004</v>
      </c>
      <c r="AK28" s="8">
        <v>12168.450194999999</v>
      </c>
      <c r="AL28" s="8">
        <f t="shared" si="0"/>
        <v>2.6928763912464328E-2</v>
      </c>
      <c r="AM28" s="8">
        <f t="shared" si="0"/>
        <v>9.3231524270398353E-3</v>
      </c>
    </row>
    <row r="29" spans="6:39" x14ac:dyDescent="0.25">
      <c r="Y29" s="105"/>
      <c r="Z29" s="106"/>
      <c r="AA29" s="106"/>
      <c r="AB29" s="106"/>
      <c r="AC29" s="106"/>
      <c r="AD29" s="106"/>
      <c r="AE29" s="106"/>
      <c r="AF29" s="106"/>
      <c r="AG29" s="107"/>
      <c r="AI29" s="56">
        <v>43831</v>
      </c>
      <c r="AJ29" s="8">
        <v>71.900002000000001</v>
      </c>
      <c r="AK29" s="8">
        <v>11962.099609000001</v>
      </c>
      <c r="AL29" s="8">
        <f t="shared" si="0"/>
        <v>1.9135350001331635E-2</v>
      </c>
      <c r="AM29" s="8">
        <f t="shared" si="0"/>
        <v>-1.695783626453826E-2</v>
      </c>
    </row>
    <row r="30" spans="6:39" x14ac:dyDescent="0.25">
      <c r="Y30" s="105"/>
      <c r="Z30" s="106"/>
      <c r="AA30" s="106"/>
      <c r="AB30" s="106"/>
      <c r="AC30" s="106"/>
      <c r="AD30" s="106"/>
      <c r="AE30" s="106"/>
      <c r="AF30" s="106"/>
      <c r="AG30" s="107"/>
      <c r="AI30" s="56">
        <v>43862</v>
      </c>
      <c r="AJ30" s="8">
        <v>61.450001</v>
      </c>
      <c r="AK30" s="8">
        <v>11201.75</v>
      </c>
      <c r="AL30" s="8">
        <f t="shared" si="0"/>
        <v>-0.14534076090846285</v>
      </c>
      <c r="AM30" s="8">
        <f t="shared" si="0"/>
        <v>-6.3563223334800828E-2</v>
      </c>
    </row>
    <row r="31" spans="6:39" x14ac:dyDescent="0.25">
      <c r="Y31" s="105"/>
      <c r="Z31" s="106"/>
      <c r="AA31" s="106"/>
      <c r="AB31" s="106"/>
      <c r="AC31" s="106"/>
      <c r="AD31" s="106"/>
      <c r="AE31" s="106"/>
      <c r="AF31" s="106"/>
      <c r="AG31" s="107"/>
      <c r="AI31" s="56">
        <v>43891</v>
      </c>
      <c r="AJ31" s="8">
        <v>41.049999</v>
      </c>
      <c r="AK31" s="8">
        <v>8597.75</v>
      </c>
      <c r="AL31" s="8">
        <f t="shared" si="0"/>
        <v>-0.33197724439418641</v>
      </c>
      <c r="AM31" s="8">
        <f t="shared" si="0"/>
        <v>-0.23246367755038275</v>
      </c>
    </row>
    <row r="32" spans="6:39" x14ac:dyDescent="0.25">
      <c r="Y32" s="105"/>
      <c r="Z32" s="106"/>
      <c r="AA32" s="106"/>
      <c r="AB32" s="106"/>
      <c r="AC32" s="106"/>
      <c r="AD32" s="106"/>
      <c r="AE32" s="106"/>
      <c r="AF32" s="106"/>
      <c r="AG32" s="107"/>
      <c r="AI32" s="56">
        <v>43922</v>
      </c>
      <c r="AJ32" s="8">
        <v>45.650002000000001</v>
      </c>
      <c r="AK32" s="8">
        <v>9859.9003909999992</v>
      </c>
      <c r="AL32" s="8">
        <f t="shared" si="0"/>
        <v>0.11205854109765023</v>
      </c>
      <c r="AM32" s="8">
        <f t="shared" si="0"/>
        <v>0.14680008036986411</v>
      </c>
    </row>
    <row r="33" spans="25:39" x14ac:dyDescent="0.25">
      <c r="Y33" s="105"/>
      <c r="Z33" s="106"/>
      <c r="AA33" s="106"/>
      <c r="AB33" s="106"/>
      <c r="AC33" s="106"/>
      <c r="AD33" s="106"/>
      <c r="AE33" s="106"/>
      <c r="AF33" s="106"/>
      <c r="AG33" s="107"/>
      <c r="AI33" s="56">
        <v>43952</v>
      </c>
      <c r="AJ33" s="8">
        <v>44.400002000000001</v>
      </c>
      <c r="AK33" s="8">
        <v>9580.2998050000006</v>
      </c>
      <c r="AL33" s="8">
        <f t="shared" si="0"/>
        <v>-2.7382255098258264E-2</v>
      </c>
      <c r="AM33" s="8">
        <f t="shared" si="0"/>
        <v>-2.8357343878972121E-2</v>
      </c>
    </row>
    <row r="34" spans="25:39" x14ac:dyDescent="0.25">
      <c r="Y34" s="105"/>
      <c r="Z34" s="106"/>
      <c r="AA34" s="106"/>
      <c r="AB34" s="106"/>
      <c r="AC34" s="106"/>
      <c r="AD34" s="106"/>
      <c r="AE34" s="106"/>
      <c r="AF34" s="106"/>
      <c r="AG34" s="107"/>
      <c r="AI34" s="56">
        <v>43983</v>
      </c>
      <c r="AJ34" s="8">
        <v>53.049999</v>
      </c>
      <c r="AK34" s="8">
        <v>10302.099609000001</v>
      </c>
      <c r="AL34" s="8">
        <f t="shared" si="0"/>
        <v>0.19481974347658812</v>
      </c>
      <c r="AM34" s="8">
        <f t="shared" si="0"/>
        <v>7.534208935959287E-2</v>
      </c>
    </row>
    <row r="35" spans="25:39" x14ac:dyDescent="0.25">
      <c r="Y35" s="105"/>
      <c r="Z35" s="106"/>
      <c r="AA35" s="106"/>
      <c r="AB35" s="106"/>
      <c r="AC35" s="106"/>
      <c r="AD35" s="106"/>
      <c r="AE35" s="106"/>
      <c r="AF35" s="106"/>
      <c r="AG35" s="107"/>
      <c r="AI35" s="56">
        <v>44013</v>
      </c>
      <c r="AJ35" s="8">
        <v>63.900002000000001</v>
      </c>
      <c r="AK35" s="8">
        <v>11073.450194999999</v>
      </c>
      <c r="AL35" s="8">
        <f t="shared" si="0"/>
        <v>0.20452409433598673</v>
      </c>
      <c r="AM35" s="8">
        <f t="shared" si="0"/>
        <v>7.4873143851777582E-2</v>
      </c>
    </row>
    <row r="36" spans="25:39" x14ac:dyDescent="0.25">
      <c r="Y36" s="105"/>
      <c r="Z36" s="106"/>
      <c r="AA36" s="106"/>
      <c r="AB36" s="106"/>
      <c r="AC36" s="106"/>
      <c r="AD36" s="106"/>
      <c r="AE36" s="106"/>
      <c r="AF36" s="106"/>
      <c r="AG36" s="107"/>
      <c r="AI36" s="56">
        <v>44044</v>
      </c>
      <c r="AJ36" s="8">
        <v>76.449996999999996</v>
      </c>
      <c r="AK36" s="8">
        <v>11387.5</v>
      </c>
      <c r="AL36" s="8">
        <f t="shared" si="0"/>
        <v>0.19640054158370754</v>
      </c>
      <c r="AM36" s="8">
        <f t="shared" si="0"/>
        <v>2.8360610240682135E-2</v>
      </c>
    </row>
    <row r="37" spans="25:39" x14ac:dyDescent="0.25">
      <c r="Y37" s="105"/>
      <c r="Z37" s="106"/>
      <c r="AA37" s="106"/>
      <c r="AB37" s="106"/>
      <c r="AC37" s="106"/>
      <c r="AD37" s="106"/>
      <c r="AE37" s="106"/>
      <c r="AF37" s="106"/>
      <c r="AG37" s="107"/>
      <c r="AI37" s="56">
        <v>44075</v>
      </c>
      <c r="AJ37" s="8">
        <v>64.25</v>
      </c>
      <c r="AK37" s="8">
        <v>11247.549805000001</v>
      </c>
      <c r="AL37" s="8">
        <f t="shared" si="0"/>
        <v>-0.15958139278932865</v>
      </c>
      <c r="AM37" s="8">
        <f t="shared" si="0"/>
        <v>-1.228980856201971E-2</v>
      </c>
    </row>
    <row r="38" spans="25:39" x14ac:dyDescent="0.25">
      <c r="Y38" s="108"/>
      <c r="Z38" s="109"/>
      <c r="AA38" s="109"/>
      <c r="AB38" s="109"/>
      <c r="AC38" s="109"/>
      <c r="AD38" s="109"/>
      <c r="AE38" s="109"/>
      <c r="AF38" s="109"/>
      <c r="AG38" s="110"/>
      <c r="AI38" s="56">
        <v>44105</v>
      </c>
      <c r="AJ38" s="8">
        <v>61.200001</v>
      </c>
      <c r="AK38" s="8">
        <v>11642.400390999999</v>
      </c>
      <c r="AL38" s="8">
        <f t="shared" si="0"/>
        <v>-4.7470801556420229E-2</v>
      </c>
      <c r="AM38" s="8">
        <f t="shared" si="0"/>
        <v>3.510547566764019E-2</v>
      </c>
    </row>
    <row r="39" spans="25:39" x14ac:dyDescent="0.25">
      <c r="Y39" s="97"/>
      <c r="Z39" s="97"/>
      <c r="AA39" s="97"/>
      <c r="AB39" s="97"/>
      <c r="AC39" s="97"/>
      <c r="AD39" s="97"/>
      <c r="AE39" s="97"/>
      <c r="AF39" s="97"/>
      <c r="AI39" s="56">
        <v>44136</v>
      </c>
      <c r="AJ39" s="8">
        <v>68.300003000000004</v>
      </c>
      <c r="AK39" s="8">
        <v>12968.950194999999</v>
      </c>
      <c r="AL39" s="8">
        <f t="shared" si="0"/>
        <v>0.11601310267952453</v>
      </c>
      <c r="AM39" s="8">
        <f t="shared" si="0"/>
        <v>0.1139412629225045</v>
      </c>
    </row>
    <row r="40" spans="25:39" x14ac:dyDescent="0.25">
      <c r="Y40" s="97"/>
      <c r="Z40" s="97"/>
      <c r="AA40" s="97"/>
      <c r="AB40" s="97"/>
      <c r="AC40" s="97"/>
      <c r="AD40" s="97"/>
      <c r="AE40" s="97"/>
      <c r="AF40" s="97"/>
      <c r="AI40" s="56">
        <v>44166</v>
      </c>
      <c r="AJ40" s="8">
        <v>76.25</v>
      </c>
      <c r="AK40" s="8">
        <v>13981.75</v>
      </c>
      <c r="AL40" s="8">
        <f t="shared" si="0"/>
        <v>0.11639819400886403</v>
      </c>
      <c r="AM40" s="8">
        <f t="shared" si="0"/>
        <v>7.8094201132060143E-2</v>
      </c>
    </row>
    <row r="41" spans="25:39" x14ac:dyDescent="0.25">
      <c r="Y41" s="97"/>
      <c r="Z41" s="97"/>
      <c r="AA41" s="97"/>
      <c r="AB41" s="97"/>
      <c r="AC41" s="97"/>
      <c r="AD41" s="97"/>
      <c r="AE41" s="97"/>
      <c r="AF41" s="97"/>
      <c r="AI41" s="56">
        <v>44197</v>
      </c>
      <c r="AJ41" s="8">
        <v>71.650002000000001</v>
      </c>
      <c r="AK41" s="8">
        <v>13634.599609000001</v>
      </c>
      <c r="AL41" s="8">
        <f t="shared" si="0"/>
        <v>-6.0327842622950809E-2</v>
      </c>
      <c r="AM41" s="8">
        <f t="shared" si="0"/>
        <v>-2.4828822643803473E-2</v>
      </c>
    </row>
    <row r="42" spans="25:39" x14ac:dyDescent="0.25">
      <c r="Y42" s="97"/>
      <c r="Z42" s="97"/>
      <c r="AA42" s="97"/>
      <c r="AB42" s="97"/>
      <c r="AC42" s="97"/>
      <c r="AD42" s="97"/>
      <c r="AE42" s="97"/>
      <c r="AF42" s="97"/>
      <c r="AI42" s="56">
        <v>44228</v>
      </c>
      <c r="AJ42" s="8">
        <v>67.599997999999999</v>
      </c>
      <c r="AK42" s="8">
        <v>14529.150390999999</v>
      </c>
      <c r="AL42" s="8">
        <f t="shared" si="0"/>
        <v>-5.6524827452203018E-2</v>
      </c>
      <c r="AM42" s="8">
        <f t="shared" si="0"/>
        <v>6.5608877976110022E-2</v>
      </c>
    </row>
    <row r="43" spans="25:39" x14ac:dyDescent="0.25">
      <c r="Y43" s="97"/>
      <c r="Z43" s="97"/>
      <c r="AA43" s="97"/>
      <c r="AB43" s="97"/>
      <c r="AC43" s="97"/>
      <c r="AD43" s="97"/>
      <c r="AE43" s="97"/>
      <c r="AF43" s="97"/>
      <c r="AI43" s="56">
        <v>44256</v>
      </c>
      <c r="AJ43" s="8">
        <v>62.849997999999999</v>
      </c>
      <c r="AK43" s="8">
        <v>14690.700194999999</v>
      </c>
      <c r="AL43" s="8">
        <f t="shared" si="0"/>
        <v>-7.0266274268232967E-2</v>
      </c>
      <c r="AM43" s="8">
        <f t="shared" si="0"/>
        <v>1.1119012444118642E-2</v>
      </c>
    </row>
    <row r="44" spans="25:39" x14ac:dyDescent="0.25">
      <c r="Y44" s="97"/>
      <c r="Z44" s="97"/>
      <c r="AA44" s="97"/>
      <c r="AB44" s="97"/>
      <c r="AC44" s="97"/>
      <c r="AD44" s="97"/>
      <c r="AE44" s="97"/>
      <c r="AF44" s="97"/>
      <c r="AI44" s="56">
        <v>44287</v>
      </c>
      <c r="AJ44" s="8">
        <v>61.150002000000001</v>
      </c>
      <c r="AK44" s="8">
        <v>14631.099609000001</v>
      </c>
      <c r="AL44" s="8">
        <f t="shared" si="0"/>
        <v>-2.7048465458980583E-2</v>
      </c>
      <c r="AM44" s="8">
        <f t="shared" si="0"/>
        <v>-4.0570282701898582E-3</v>
      </c>
    </row>
    <row r="45" spans="25:39" x14ac:dyDescent="0.25">
      <c r="Y45" s="97"/>
      <c r="Z45" s="97"/>
      <c r="AA45" s="97"/>
      <c r="AB45" s="97"/>
      <c r="AC45" s="97"/>
      <c r="AD45" s="97"/>
      <c r="AE45" s="97"/>
      <c r="AF45" s="97"/>
      <c r="AI45" s="56">
        <v>44317</v>
      </c>
      <c r="AJ45" s="8">
        <v>82.300003000000004</v>
      </c>
      <c r="AK45" s="8">
        <v>15582.799805000001</v>
      </c>
      <c r="AL45" s="8">
        <f t="shared" si="0"/>
        <v>0.3458708145258933</v>
      </c>
      <c r="AM45" s="8">
        <f t="shared" si="0"/>
        <v>6.5046388954565132E-2</v>
      </c>
    </row>
    <row r="46" spans="25:39" x14ac:dyDescent="0.25">
      <c r="Y46" s="97"/>
      <c r="Z46" s="97"/>
      <c r="AA46" s="97"/>
      <c r="AB46" s="97"/>
      <c r="AC46" s="97"/>
      <c r="AD46" s="97"/>
      <c r="AE46" s="97"/>
      <c r="AF46" s="97"/>
      <c r="AI46" s="56">
        <v>44348</v>
      </c>
      <c r="AJ46" s="8">
        <v>80.25</v>
      </c>
      <c r="AK46" s="8">
        <v>15721.5</v>
      </c>
      <c r="AL46" s="8">
        <f t="shared" si="0"/>
        <v>-2.4908905531874692E-2</v>
      </c>
      <c r="AM46" s="8">
        <f t="shared" si="0"/>
        <v>8.9008520121971382E-3</v>
      </c>
    </row>
    <row r="47" spans="25:39" x14ac:dyDescent="0.25">
      <c r="Y47" s="97"/>
      <c r="Z47" s="97"/>
      <c r="AA47" s="97"/>
      <c r="AB47" s="97"/>
      <c r="AC47" s="97"/>
      <c r="AD47" s="97"/>
      <c r="AE47" s="97"/>
      <c r="AF47" s="97"/>
      <c r="AI47" s="56">
        <v>44378</v>
      </c>
      <c r="AJ47" s="8">
        <v>78.599997999999999</v>
      </c>
      <c r="AK47" s="8">
        <v>15763.049805000001</v>
      </c>
      <c r="AL47" s="8">
        <f t="shared" si="0"/>
        <v>-2.0560772585669788E-2</v>
      </c>
      <c r="AM47" s="8">
        <f t="shared" si="0"/>
        <v>2.6428651846198237E-3</v>
      </c>
    </row>
    <row r="48" spans="25:39" x14ac:dyDescent="0.25">
      <c r="AI48" s="56">
        <v>44409</v>
      </c>
      <c r="AJ48" s="8">
        <v>71.5</v>
      </c>
      <c r="AK48" s="8">
        <v>17132.199218999998</v>
      </c>
      <c r="AL48" s="8">
        <f t="shared" si="0"/>
        <v>-9.0330765657271384E-2</v>
      </c>
      <c r="AM48" s="8">
        <f t="shared" si="0"/>
        <v>8.6858154414110073E-2</v>
      </c>
    </row>
    <row r="49" spans="35:39" x14ac:dyDescent="0.25">
      <c r="AI49" s="56">
        <v>44440</v>
      </c>
      <c r="AJ49" s="8">
        <v>97.699996999999996</v>
      </c>
      <c r="AK49" s="8">
        <v>17618.150390999999</v>
      </c>
      <c r="AL49" s="8">
        <f t="shared" si="0"/>
        <v>0.36643352447552441</v>
      </c>
      <c r="AM49" s="8">
        <f t="shared" si="0"/>
        <v>2.8364786434485891E-2</v>
      </c>
    </row>
    <row r="50" spans="35:39" x14ac:dyDescent="0.25">
      <c r="AI50" s="56">
        <v>44470</v>
      </c>
      <c r="AJ50" s="8">
        <v>85.949996999999996</v>
      </c>
      <c r="AK50" s="8">
        <v>17671.650390999999</v>
      </c>
      <c r="AL50" s="8">
        <f t="shared" si="0"/>
        <v>-0.12026612447081242</v>
      </c>
      <c r="AM50" s="8">
        <f t="shared" si="0"/>
        <v>3.0366411236522179E-3</v>
      </c>
    </row>
    <row r="51" spans="35:39" ht="15" customHeight="1" x14ac:dyDescent="0.25">
      <c r="AI51" s="56">
        <v>44501</v>
      </c>
      <c r="AJ51" s="8">
        <v>80.949996999999996</v>
      </c>
      <c r="AK51" s="8">
        <v>16983.199218999998</v>
      </c>
      <c r="AL51" s="8">
        <f t="shared" si="0"/>
        <v>-5.81733586331597E-2</v>
      </c>
      <c r="AM51" s="8">
        <f t="shared" si="0"/>
        <v>-3.8957944321409983E-2</v>
      </c>
    </row>
    <row r="52" spans="35:39" x14ac:dyDescent="0.25">
      <c r="AI52" s="56">
        <v>44531</v>
      </c>
      <c r="AJ52" s="8">
        <v>83.050003000000004</v>
      </c>
      <c r="AK52" s="8">
        <v>17354.050781000002</v>
      </c>
      <c r="AL52" s="8">
        <f t="shared" si="0"/>
        <v>2.5942014550043871E-2</v>
      </c>
      <c r="AM52" s="8">
        <f t="shared" si="0"/>
        <v>2.183637824757495E-2</v>
      </c>
    </row>
    <row r="53" spans="35:39" x14ac:dyDescent="0.25">
      <c r="AI53" s="56">
        <v>44562</v>
      </c>
      <c r="AJ53" s="8">
        <v>96.300003000000004</v>
      </c>
      <c r="AK53" s="8">
        <v>17339.849609000001</v>
      </c>
      <c r="AL53" s="8">
        <f t="shared" si="0"/>
        <v>0.15954243854753383</v>
      </c>
      <c r="AM53" s="8">
        <f t="shared" si="0"/>
        <v>-8.1832029761887267E-4</v>
      </c>
    </row>
    <row r="54" spans="35:39" x14ac:dyDescent="0.25">
      <c r="AI54" s="56">
        <v>44593</v>
      </c>
      <c r="AJ54" s="8">
        <v>93.900002000000001</v>
      </c>
      <c r="AK54" s="8">
        <v>16793.900390999999</v>
      </c>
      <c r="AL54" s="8">
        <f t="shared" si="0"/>
        <v>-2.4922127987888048E-2</v>
      </c>
      <c r="AM54" s="8">
        <f t="shared" si="0"/>
        <v>-3.1485233742548406E-2</v>
      </c>
    </row>
    <row r="55" spans="35:39" x14ac:dyDescent="0.25">
      <c r="AI55" s="56">
        <v>44621</v>
      </c>
      <c r="AJ55" s="8">
        <v>121.599998</v>
      </c>
      <c r="AK55" s="8">
        <v>17464.75</v>
      </c>
      <c r="AL55" s="8">
        <f t="shared" si="0"/>
        <v>0.29499462630469375</v>
      </c>
      <c r="AM55" s="8">
        <f t="shared" si="0"/>
        <v>3.9946027627954434E-2</v>
      </c>
    </row>
    <row r="56" spans="35:39" x14ac:dyDescent="0.25">
      <c r="AI56" s="56">
        <v>44652</v>
      </c>
      <c r="AJ56" s="8">
        <v>137.5</v>
      </c>
      <c r="AK56" s="8">
        <v>17102.550781000002</v>
      </c>
      <c r="AL56" s="8">
        <f t="shared" si="0"/>
        <v>0.13075659754533878</v>
      </c>
      <c r="AM56" s="8">
        <f t="shared" si="0"/>
        <v>-2.0738872242660116E-2</v>
      </c>
    </row>
    <row r="57" spans="35:39" x14ac:dyDescent="0.25">
      <c r="AI57" s="56">
        <v>44682</v>
      </c>
      <c r="AJ57" s="8">
        <v>129.39999399999999</v>
      </c>
      <c r="AK57" s="8">
        <v>16584.550781000002</v>
      </c>
      <c r="AL57" s="8">
        <f t="shared" si="0"/>
        <v>-5.89091345454546E-2</v>
      </c>
      <c r="AM57" s="8">
        <f t="shared" si="0"/>
        <v>-3.0287879663860998E-2</v>
      </c>
    </row>
    <row r="58" spans="35:39" x14ac:dyDescent="0.25">
      <c r="AI58" s="56">
        <v>44713</v>
      </c>
      <c r="AJ58" s="8">
        <v>130.550003</v>
      </c>
      <c r="AK58" s="8">
        <v>15780.25</v>
      </c>
      <c r="AL58" s="8">
        <f t="shared" si="0"/>
        <v>8.8872415249108237E-3</v>
      </c>
      <c r="AM58" s="8">
        <f t="shared" si="0"/>
        <v>-4.8496989253483093E-2</v>
      </c>
    </row>
    <row r="59" spans="35:39" x14ac:dyDescent="0.25">
      <c r="AI59" s="56">
        <v>44743</v>
      </c>
      <c r="AJ59" s="8">
        <v>169.10000600000001</v>
      </c>
      <c r="AK59" s="8">
        <v>17158.25</v>
      </c>
      <c r="AL59" s="8">
        <f t="shared" si="0"/>
        <v>0.29528917743494809</v>
      </c>
      <c r="AM59" s="8">
        <f t="shared" si="0"/>
        <v>8.7324345305049039E-2</v>
      </c>
    </row>
    <row r="60" spans="35:39" x14ac:dyDescent="0.25">
      <c r="AI60" s="56">
        <v>44774</v>
      </c>
      <c r="AJ60" s="8">
        <v>222.5</v>
      </c>
      <c r="AK60" s="8">
        <v>17759.300781000002</v>
      </c>
      <c r="AL60" s="8">
        <f t="shared" si="0"/>
        <v>0.31578942699741824</v>
      </c>
      <c r="AM60" s="8">
        <f t="shared" si="0"/>
        <v>3.5029841679658572E-2</v>
      </c>
    </row>
    <row r="61" spans="35:39" x14ac:dyDescent="0.25">
      <c r="AI61" s="56">
        <v>44805</v>
      </c>
      <c r="AJ61" s="8">
        <v>270.89999399999999</v>
      </c>
      <c r="AK61" s="8">
        <v>17094.349609000001</v>
      </c>
      <c r="AL61" s="8">
        <f t="shared" si="0"/>
        <v>0.21752806292134827</v>
      </c>
      <c r="AM61" s="8">
        <f t="shared" si="0"/>
        <v>-3.7442418493829829E-2</v>
      </c>
    </row>
    <row r="62" spans="35:39" x14ac:dyDescent="0.25">
      <c r="AI62" s="56">
        <v>44835</v>
      </c>
      <c r="AJ62" s="8">
        <v>265.64999399999999</v>
      </c>
      <c r="AK62" s="8">
        <v>18012.199218999998</v>
      </c>
      <c r="AL62" s="8">
        <f t="shared" si="0"/>
        <v>-1.9379845390472765E-2</v>
      </c>
      <c r="AM62" s="8">
        <f t="shared" si="0"/>
        <v>5.3693157738903326E-2</v>
      </c>
    </row>
    <row r="63" spans="35:39" x14ac:dyDescent="0.25">
      <c r="AI63" s="56">
        <v>44866</v>
      </c>
      <c r="AJ63" s="8">
        <v>299.20001200000002</v>
      </c>
      <c r="AK63" s="8">
        <v>18758.349609000001</v>
      </c>
      <c r="AL63" s="8">
        <f t="shared" si="0"/>
        <v>0.12629406647003358</v>
      </c>
      <c r="AM63" s="8">
        <f t="shared" si="0"/>
        <v>4.1424724484111455E-2</v>
      </c>
    </row>
    <row r="64" spans="35:39" x14ac:dyDescent="0.25">
      <c r="AI64" s="56">
        <v>44896</v>
      </c>
      <c r="AJ64" s="8">
        <v>260.75</v>
      </c>
      <c r="AK64" s="8">
        <v>18105.300781000002</v>
      </c>
      <c r="AL64" s="8">
        <f t="shared" si="0"/>
        <v>-0.12850939324160193</v>
      </c>
      <c r="AM64" s="8">
        <f t="shared" si="0"/>
        <v>-3.4813767821379932E-2</v>
      </c>
    </row>
    <row r="65" spans="35:39" x14ac:dyDescent="0.25">
      <c r="AI65" s="56">
        <v>44925</v>
      </c>
      <c r="AJ65" s="8">
        <v>260.75</v>
      </c>
      <c r="AK65" s="8">
        <v>18105.300781000002</v>
      </c>
      <c r="AL65" s="8">
        <f t="shared" si="0"/>
        <v>0</v>
      </c>
      <c r="AM65" s="8">
        <f t="shared" si="0"/>
        <v>0</v>
      </c>
    </row>
  </sheetData>
  <mergeCells count="2">
    <mergeCell ref="Y26:AG26"/>
    <mergeCell ref="Y27:AG3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8D6F-A4EC-4704-99D2-4B719A76E0E2}">
  <dimension ref="A1:AO247"/>
  <sheetViews>
    <sheetView showGridLines="0" zoomScale="75" zoomScaleNormal="100" workbookViewId="0">
      <selection activeCell="Y40" sqref="Y40"/>
    </sheetView>
  </sheetViews>
  <sheetFormatPr defaultRowHeight="15" x14ac:dyDescent="0.25"/>
  <cols>
    <col min="1" max="1" width="17.28515625" customWidth="1"/>
    <col min="6" max="6" width="12.42578125" customWidth="1"/>
    <col min="7" max="7" width="11.42578125" customWidth="1"/>
    <col min="14" max="15" width="10.85546875" customWidth="1"/>
    <col min="16" max="16" width="11.85546875" customWidth="1"/>
    <col min="17" max="17" width="11" customWidth="1"/>
    <col min="18" max="18" width="12" customWidth="1"/>
    <col min="21" max="21" width="11.5703125" customWidth="1"/>
    <col min="25" max="25" width="85.5703125" bestFit="1" customWidth="1"/>
    <col min="36" max="36" width="12.5703125" customWidth="1"/>
    <col min="39" max="39" width="12.7109375" customWidth="1"/>
  </cols>
  <sheetData>
    <row r="1" spans="1:41" x14ac:dyDescent="0.25">
      <c r="A1" s="1" t="s">
        <v>49</v>
      </c>
      <c r="B1" s="1"/>
      <c r="C1" s="1"/>
      <c r="D1" s="1"/>
    </row>
    <row r="2" spans="1:41" x14ac:dyDescent="0.25">
      <c r="T2" s="6"/>
      <c r="AL2" s="1" t="s">
        <v>9</v>
      </c>
      <c r="AM2" s="1"/>
    </row>
    <row r="3" spans="1:41" ht="15.75" x14ac:dyDescent="0.25">
      <c r="A3" s="2" t="s">
        <v>0</v>
      </c>
      <c r="B3" s="3">
        <v>41364</v>
      </c>
      <c r="C3" s="3">
        <v>41729</v>
      </c>
      <c r="D3" s="3">
        <v>42094</v>
      </c>
      <c r="E3" s="3">
        <v>42460</v>
      </c>
      <c r="F3" s="3">
        <v>42825</v>
      </c>
      <c r="G3" s="3">
        <v>43190</v>
      </c>
      <c r="H3" s="3">
        <v>43555</v>
      </c>
      <c r="I3" s="3">
        <v>43921</v>
      </c>
      <c r="J3" s="3">
        <v>44286</v>
      </c>
      <c r="K3" s="3">
        <v>44651</v>
      </c>
      <c r="N3" s="79"/>
      <c r="O3" s="79"/>
      <c r="P3" s="79"/>
      <c r="Q3" s="79"/>
      <c r="R3" s="89" t="s">
        <v>130</v>
      </c>
      <c r="S3" s="89"/>
      <c r="T3" s="82"/>
      <c r="U3" s="79"/>
      <c r="V3" s="79"/>
      <c r="AJ3" s="8"/>
      <c r="AK3" s="7" t="s">
        <v>50</v>
      </c>
      <c r="AL3" s="7" t="s">
        <v>51</v>
      </c>
      <c r="AM3" s="7" t="s">
        <v>50</v>
      </c>
      <c r="AN3" s="7" t="s">
        <v>51</v>
      </c>
      <c r="AO3" s="6"/>
    </row>
    <row r="4" spans="1:41" ht="15.75" x14ac:dyDescent="0.25">
      <c r="A4" s="4" t="s">
        <v>1</v>
      </c>
      <c r="B4" s="71">
        <v>1.43</v>
      </c>
      <c r="C4" s="71">
        <v>1.77</v>
      </c>
      <c r="D4" s="71">
        <v>2.79</v>
      </c>
      <c r="E4" s="71">
        <v>6.52</v>
      </c>
      <c r="F4" s="71">
        <v>4.33</v>
      </c>
      <c r="G4" s="71">
        <v>1.86</v>
      </c>
      <c r="H4" s="71">
        <v>1.21</v>
      </c>
      <c r="I4" s="71">
        <v>0.68</v>
      </c>
      <c r="J4" s="71">
        <v>0.8</v>
      </c>
      <c r="K4" s="71">
        <v>1.23</v>
      </c>
      <c r="N4" s="88">
        <v>2014</v>
      </c>
      <c r="O4" s="88">
        <v>2015</v>
      </c>
      <c r="P4" s="78">
        <v>2016</v>
      </c>
      <c r="Q4" s="78">
        <v>2017</v>
      </c>
      <c r="R4" s="78">
        <v>2018</v>
      </c>
      <c r="S4" s="78">
        <v>2019</v>
      </c>
      <c r="T4" s="78">
        <v>2020</v>
      </c>
      <c r="U4" s="78">
        <v>2021</v>
      </c>
      <c r="V4" s="78">
        <v>2022</v>
      </c>
      <c r="AJ4" s="11" t="s">
        <v>52</v>
      </c>
      <c r="AK4" s="12" t="s">
        <v>53</v>
      </c>
      <c r="AL4" s="12" t="s">
        <v>54</v>
      </c>
      <c r="AM4" s="12" t="s">
        <v>18</v>
      </c>
      <c r="AN4" s="13" t="s">
        <v>21</v>
      </c>
      <c r="AO4" s="6" t="s">
        <v>19</v>
      </c>
    </row>
    <row r="5" spans="1:41" x14ac:dyDescent="0.25">
      <c r="A5" s="4" t="s">
        <v>2</v>
      </c>
      <c r="B5" s="71">
        <v>0.01</v>
      </c>
      <c r="C5" s="71">
        <v>0.01</v>
      </c>
      <c r="D5" s="71">
        <v>-0.06</v>
      </c>
      <c r="E5" s="71">
        <v>-0.06</v>
      </c>
      <c r="F5" s="71">
        <v>7.0000000000000007E-2</v>
      </c>
      <c r="G5" s="71">
        <v>0.17</v>
      </c>
      <c r="H5" s="71">
        <v>0.12</v>
      </c>
      <c r="I5" s="71">
        <v>0.32</v>
      </c>
      <c r="J5" s="71">
        <v>0.08</v>
      </c>
      <c r="K5" s="71">
        <v>-0.03</v>
      </c>
      <c r="N5" s="77" t="s">
        <v>125</v>
      </c>
      <c r="O5" s="77" t="s">
        <v>125</v>
      </c>
      <c r="P5" s="77" t="s">
        <v>125</v>
      </c>
      <c r="Q5" s="77" t="s">
        <v>125</v>
      </c>
      <c r="R5" s="77">
        <v>9.5897000000000006</v>
      </c>
      <c r="S5" s="77">
        <v>9.3817000000000004</v>
      </c>
      <c r="T5" s="77">
        <v>10.5565</v>
      </c>
      <c r="U5" s="77">
        <v>8.6882999999999999</v>
      </c>
      <c r="V5" s="77">
        <v>10.2948</v>
      </c>
      <c r="AJ5" s="14">
        <v>44925</v>
      </c>
      <c r="AK5" s="15">
        <v>65.45</v>
      </c>
      <c r="AL5" s="15">
        <v>60840.74</v>
      </c>
      <c r="AM5" s="8">
        <f>(AK5-AK6)/AK6</f>
        <v>-1.3564431047475381E-2</v>
      </c>
      <c r="AN5" s="16">
        <f>(AL5-AL6)/AL6</f>
        <v>-4.7950498152579133E-3</v>
      </c>
      <c r="AO5" s="6">
        <f>SLOPE(AM5:AM246,AN5:AN246)</f>
        <v>0.32922105965388121</v>
      </c>
    </row>
    <row r="6" spans="1:41" x14ac:dyDescent="0.25">
      <c r="A6" s="4" t="s">
        <v>5</v>
      </c>
      <c r="B6" s="71">
        <v>10</v>
      </c>
      <c r="C6" s="71">
        <v>2.4999999999999998E-2</v>
      </c>
      <c r="D6" s="71">
        <v>-0.15</v>
      </c>
      <c r="E6" s="71">
        <v>-0.1276595744680851</v>
      </c>
      <c r="F6" s="71">
        <v>0.125</v>
      </c>
      <c r="G6" s="71">
        <v>0.30357142857142855</v>
      </c>
      <c r="H6" s="71">
        <v>0.21428571428571425</v>
      </c>
      <c r="I6" s="71">
        <v>0.5714285714285714</v>
      </c>
      <c r="J6" s="71">
        <v>0.14285714285714285</v>
      </c>
      <c r="K6" s="71">
        <v>-5.3571428571428562E-2</v>
      </c>
      <c r="T6" s="6"/>
      <c r="AJ6" s="14">
        <v>44924</v>
      </c>
      <c r="AK6" s="15">
        <v>66.349999999999994</v>
      </c>
      <c r="AL6" s="15">
        <v>61133.88</v>
      </c>
      <c r="AM6" s="8">
        <f t="shared" ref="AM6:AN69" si="0">(AK6-AK7)/AK7</f>
        <v>-7.0728291316526762E-2</v>
      </c>
      <c r="AN6" s="16">
        <f t="shared" si="0"/>
        <v>3.67097310995777E-3</v>
      </c>
      <c r="AO6" s="6"/>
    </row>
    <row r="7" spans="1:41" x14ac:dyDescent="0.25">
      <c r="A7" s="4" t="s">
        <v>3</v>
      </c>
      <c r="B7" s="71" t="s">
        <v>24</v>
      </c>
      <c r="C7" s="71" t="s">
        <v>24</v>
      </c>
      <c r="D7" s="71" t="s">
        <v>24</v>
      </c>
      <c r="E7" s="71">
        <v>-104.575</v>
      </c>
      <c r="F7" s="71">
        <v>131.6</v>
      </c>
      <c r="G7" s="71">
        <v>45.129411764705885</v>
      </c>
      <c r="H7" s="71">
        <v>71.40000000000002</v>
      </c>
      <c r="I7" s="71">
        <v>46.025000000000006</v>
      </c>
      <c r="J7" s="71">
        <v>80.850000000000009</v>
      </c>
      <c r="K7" s="71">
        <v>-224.00000000000003</v>
      </c>
      <c r="T7" s="6"/>
      <c r="AJ7" s="14">
        <v>44923</v>
      </c>
      <c r="AK7" s="15">
        <v>71.400000000000006</v>
      </c>
      <c r="AL7" s="15">
        <v>60910.28</v>
      </c>
      <c r="AM7" s="8">
        <f t="shared" si="0"/>
        <v>2.1052631578948166E-3</v>
      </c>
      <c r="AN7" s="16">
        <f t="shared" si="0"/>
        <v>-2.8148241276550569E-4</v>
      </c>
      <c r="AO7" s="6"/>
    </row>
    <row r="8" spans="1:41" x14ac:dyDescent="0.25">
      <c r="A8" s="4" t="s">
        <v>4</v>
      </c>
      <c r="B8" s="71">
        <v>0</v>
      </c>
      <c r="C8" s="71">
        <v>14.435028248587571</v>
      </c>
      <c r="D8" s="71">
        <v>3.924731182795699</v>
      </c>
      <c r="E8" s="71">
        <v>7.2776073619631907</v>
      </c>
      <c r="F8" s="71">
        <v>15.173210161662817</v>
      </c>
      <c r="G8" s="71">
        <v>27.473118279569892</v>
      </c>
      <c r="H8" s="71">
        <v>48.264462809917362</v>
      </c>
      <c r="I8" s="71">
        <v>21.470588235294116</v>
      </c>
      <c r="J8" s="71">
        <v>241.81249999999997</v>
      </c>
      <c r="K8" s="71">
        <v>2.9674796747967478</v>
      </c>
      <c r="T8" s="6"/>
      <c r="AJ8" s="14">
        <v>44922</v>
      </c>
      <c r="AK8" s="15">
        <v>71.25</v>
      </c>
      <c r="AL8" s="15">
        <v>60927.43</v>
      </c>
      <c r="AM8" s="8">
        <f t="shared" si="0"/>
        <v>2.2972002871500277E-2</v>
      </c>
      <c r="AN8" s="16">
        <f t="shared" si="0"/>
        <v>5.9605636258507943E-3</v>
      </c>
      <c r="AO8" s="6"/>
    </row>
    <row r="9" spans="1:41" x14ac:dyDescent="0.25">
      <c r="A9" s="4" t="s">
        <v>8</v>
      </c>
      <c r="B9" s="71">
        <v>0.5</v>
      </c>
      <c r="C9" s="71">
        <v>2.4813895781637721E-3</v>
      </c>
      <c r="D9" s="71">
        <v>-1.5113350125944584E-2</v>
      </c>
      <c r="E9" s="71">
        <v>-1.0968921389396709E-2</v>
      </c>
      <c r="F9" s="71">
        <v>1.2635379061371842E-2</v>
      </c>
      <c r="G9" s="71">
        <v>2.9824561403508774E-2</v>
      </c>
      <c r="H9" s="71">
        <v>2.0618556701030927E-2</v>
      </c>
      <c r="I9" s="71">
        <v>5.2117263843648204E-2</v>
      </c>
      <c r="J9" s="71">
        <v>1.2861736334405146E-2</v>
      </c>
      <c r="K9" s="71">
        <v>-4.8465266558966073E-3</v>
      </c>
      <c r="T9" s="6"/>
      <c r="AJ9" s="14">
        <v>44921</v>
      </c>
      <c r="AK9" s="15">
        <v>69.650000000000006</v>
      </c>
      <c r="AL9" s="15">
        <v>60566.42</v>
      </c>
      <c r="AM9" s="8">
        <f t="shared" si="0"/>
        <v>-4.9999999999999186E-3</v>
      </c>
      <c r="AN9" s="16">
        <f t="shared" si="0"/>
        <v>1.2049904010825202E-2</v>
      </c>
      <c r="AO9" s="6"/>
    </row>
    <row r="10" spans="1:41" x14ac:dyDescent="0.25">
      <c r="A10" s="4" t="s">
        <v>7</v>
      </c>
      <c r="B10" s="71"/>
      <c r="C10" s="71">
        <v>9.8765432098765465E-3</v>
      </c>
      <c r="D10" s="71">
        <v>-1.5000000000000001E-2</v>
      </c>
      <c r="E10" s="71">
        <v>-1.6949152542372878E-2</v>
      </c>
      <c r="F10" s="71">
        <v>1.998183469573115E-2</v>
      </c>
      <c r="G10" s="71">
        <v>4.2704626334519567E-2</v>
      </c>
      <c r="H10" s="71">
        <v>2.7777777777777776E-2</v>
      </c>
      <c r="I10" s="71">
        <v>7.1906354515050161E-2</v>
      </c>
      <c r="J10" s="71">
        <v>1.7799352750809058E-2</v>
      </c>
      <c r="K10" s="71">
        <v>6.4464141821112004E-3</v>
      </c>
      <c r="T10" s="6"/>
      <c r="AJ10" s="14">
        <v>44918</v>
      </c>
      <c r="AK10" s="15">
        <v>70</v>
      </c>
      <c r="AL10" s="15">
        <v>59845.29</v>
      </c>
      <c r="AM10" s="8">
        <f t="shared" si="0"/>
        <v>-1.61630358397752E-2</v>
      </c>
      <c r="AN10" s="16">
        <f t="shared" si="0"/>
        <v>-1.612676243896136E-2</v>
      </c>
      <c r="AO10" s="6"/>
    </row>
    <row r="11" spans="1:41" x14ac:dyDescent="0.25">
      <c r="A11" s="4" t="s">
        <v>124</v>
      </c>
      <c r="B11" s="71" t="s">
        <v>125</v>
      </c>
      <c r="C11" s="71" t="s">
        <v>125</v>
      </c>
      <c r="D11" s="71" t="s">
        <v>125</v>
      </c>
      <c r="E11" s="93" t="s">
        <v>125</v>
      </c>
      <c r="F11" s="93" t="s">
        <v>125</v>
      </c>
      <c r="G11" s="93">
        <v>-0.76060000000000005</v>
      </c>
      <c r="H11" s="93">
        <v>0</v>
      </c>
      <c r="I11" s="93">
        <v>-6.4999999999999997E-3</v>
      </c>
      <c r="J11" s="93">
        <v>-1.14E-2</v>
      </c>
      <c r="K11" s="93">
        <v>-0.4</v>
      </c>
      <c r="T11" s="6"/>
      <c r="AJ11" s="14">
        <v>44917</v>
      </c>
      <c r="AK11" s="15">
        <v>71.150000000000006</v>
      </c>
      <c r="AL11" s="15">
        <v>60826.22</v>
      </c>
      <c r="AM11" s="8">
        <f t="shared" si="0"/>
        <v>-2.0646937370956641E-2</v>
      </c>
      <c r="AN11" s="16">
        <f t="shared" si="0"/>
        <v>-3.9467970060542579E-3</v>
      </c>
      <c r="AO11" s="6"/>
    </row>
    <row r="12" spans="1:41" x14ac:dyDescent="0.25">
      <c r="A12" s="4" t="s">
        <v>135</v>
      </c>
      <c r="B12" s="71" t="s">
        <v>125</v>
      </c>
      <c r="C12" s="71" t="s">
        <v>125</v>
      </c>
      <c r="D12" s="71" t="s">
        <v>125</v>
      </c>
      <c r="E12" s="71" t="s">
        <v>125</v>
      </c>
      <c r="F12" s="71" t="s">
        <v>125</v>
      </c>
      <c r="G12" s="71" t="s">
        <v>125</v>
      </c>
      <c r="H12" s="71" t="s">
        <v>125</v>
      </c>
      <c r="I12" s="71" t="s">
        <v>125</v>
      </c>
      <c r="J12" s="71" t="s">
        <v>125</v>
      </c>
      <c r="K12" s="71" t="s">
        <v>125</v>
      </c>
      <c r="T12" s="6"/>
      <c r="AJ12" s="14">
        <v>44916</v>
      </c>
      <c r="AK12" s="15">
        <v>72.650000000000006</v>
      </c>
      <c r="AL12" s="15">
        <v>61067.24</v>
      </c>
      <c r="AM12" s="8">
        <f t="shared" si="0"/>
        <v>-1.374570446735317E-3</v>
      </c>
      <c r="AN12" s="16">
        <f t="shared" si="0"/>
        <v>-1.029216257613782E-2</v>
      </c>
      <c r="AO12" s="6"/>
    </row>
    <row r="13" spans="1:41" ht="15.75" x14ac:dyDescent="0.25">
      <c r="A13" s="4" t="s">
        <v>139</v>
      </c>
      <c r="B13" s="71" t="s">
        <v>125</v>
      </c>
      <c r="C13" s="71" t="s">
        <v>125</v>
      </c>
      <c r="D13" s="71" t="s">
        <v>125</v>
      </c>
      <c r="E13" s="71" t="s">
        <v>125</v>
      </c>
      <c r="F13" s="71" t="s">
        <v>125</v>
      </c>
      <c r="G13" s="71" t="s">
        <v>125</v>
      </c>
      <c r="H13" s="71" t="s">
        <v>125</v>
      </c>
      <c r="I13" s="71" t="s">
        <v>125</v>
      </c>
      <c r="J13" s="71" t="s">
        <v>125</v>
      </c>
      <c r="K13" s="71" t="s">
        <v>125</v>
      </c>
      <c r="T13" s="6"/>
      <c r="Y13" s="79"/>
      <c r="Z13" s="79"/>
      <c r="AA13" s="79"/>
      <c r="AB13" s="79"/>
      <c r="AC13" s="80" t="s">
        <v>133</v>
      </c>
      <c r="AD13" s="79"/>
      <c r="AE13" s="79"/>
      <c r="AF13" s="79"/>
      <c r="AG13" s="79"/>
      <c r="AJ13" s="14">
        <v>44915</v>
      </c>
      <c r="AK13" s="15">
        <v>72.75</v>
      </c>
      <c r="AL13" s="15">
        <v>61702.29</v>
      </c>
      <c r="AM13" s="8">
        <f t="shared" si="0"/>
        <v>-1.1548913043478184E-2</v>
      </c>
      <c r="AN13" s="16">
        <f t="shared" si="0"/>
        <v>-1.681061395306869E-3</v>
      </c>
      <c r="AO13" s="6"/>
    </row>
    <row r="14" spans="1:41" ht="15.75" x14ac:dyDescent="0.25">
      <c r="B14" s="94"/>
      <c r="C14" s="94"/>
      <c r="D14" s="94"/>
      <c r="E14" s="94"/>
      <c r="F14" s="94"/>
      <c r="G14" s="94"/>
      <c r="H14" s="94"/>
      <c r="I14" s="94"/>
      <c r="J14" s="94"/>
      <c r="K14" s="94"/>
      <c r="T14" s="6"/>
      <c r="Y14" s="88">
        <v>2014</v>
      </c>
      <c r="Z14" s="78">
        <v>2015</v>
      </c>
      <c r="AA14" s="78">
        <v>2016</v>
      </c>
      <c r="AB14" s="78">
        <v>2017</v>
      </c>
      <c r="AC14" s="78">
        <v>2018</v>
      </c>
      <c r="AD14" s="78">
        <v>2019</v>
      </c>
      <c r="AE14" s="78">
        <v>2020</v>
      </c>
      <c r="AF14" s="78">
        <v>2021</v>
      </c>
      <c r="AG14" s="78" t="s">
        <v>128</v>
      </c>
      <c r="AJ14" s="14">
        <v>44914</v>
      </c>
      <c r="AK14" s="15">
        <v>73.599999999999994</v>
      </c>
      <c r="AL14" s="15">
        <v>61806.19</v>
      </c>
      <c r="AM14" s="8">
        <f t="shared" si="0"/>
        <v>-5.405405405405482E-3</v>
      </c>
      <c r="AN14" s="16">
        <f t="shared" si="0"/>
        <v>7.6360730844483148E-3</v>
      </c>
      <c r="AO14" s="6"/>
    </row>
    <row r="15" spans="1:41" x14ac:dyDescent="0.25">
      <c r="T15" s="6"/>
      <c r="Y15" s="77" t="s">
        <v>125</v>
      </c>
      <c r="Z15" s="77" t="s">
        <v>125</v>
      </c>
      <c r="AA15" s="77" t="s">
        <v>125</v>
      </c>
      <c r="AB15" s="77" t="s">
        <v>125</v>
      </c>
      <c r="AC15" s="77" t="s">
        <v>125</v>
      </c>
      <c r="AD15" s="77" t="s">
        <v>125</v>
      </c>
      <c r="AE15" s="77" t="s">
        <v>125</v>
      </c>
      <c r="AF15" s="77" t="s">
        <v>125</v>
      </c>
      <c r="AG15" s="77" t="s">
        <v>125</v>
      </c>
      <c r="AJ15" s="14">
        <v>44911</v>
      </c>
      <c r="AK15" s="15">
        <v>74</v>
      </c>
      <c r="AL15" s="15">
        <v>61337.81</v>
      </c>
      <c r="AM15" s="8">
        <f t="shared" si="0"/>
        <v>-2.0229265003372308E-3</v>
      </c>
      <c r="AN15" s="16">
        <f t="shared" si="0"/>
        <v>-7.4632239373336635E-3</v>
      </c>
      <c r="AO15" s="6"/>
    </row>
    <row r="16" spans="1:41" x14ac:dyDescent="0.25">
      <c r="T16" s="6"/>
      <c r="AJ16" s="14">
        <v>44910</v>
      </c>
      <c r="AK16" s="15">
        <v>74.150000000000006</v>
      </c>
      <c r="AL16" s="15">
        <v>61799.03</v>
      </c>
      <c r="AM16" s="8">
        <f t="shared" si="0"/>
        <v>-8.0267558528427339E-3</v>
      </c>
      <c r="AN16" s="16">
        <f t="shared" si="0"/>
        <v>-1.4022165065810341E-2</v>
      </c>
      <c r="AO16" s="6"/>
    </row>
    <row r="17" spans="1:41" x14ac:dyDescent="0.25">
      <c r="A17" s="1" t="s">
        <v>30</v>
      </c>
      <c r="T17" s="6"/>
      <c r="AJ17" s="14">
        <v>44909</v>
      </c>
      <c r="AK17" s="15">
        <v>74.75</v>
      </c>
      <c r="AL17" s="15">
        <v>62677.91</v>
      </c>
      <c r="AM17" s="8">
        <f t="shared" si="0"/>
        <v>6.0565275908479521E-3</v>
      </c>
      <c r="AN17" s="16">
        <f t="shared" si="0"/>
        <v>2.312527885142805E-3</v>
      </c>
      <c r="AO17" s="6"/>
    </row>
    <row r="18" spans="1:41" x14ac:dyDescent="0.25">
      <c r="T18" s="6"/>
      <c r="AJ18" s="14">
        <v>44908</v>
      </c>
      <c r="AK18" s="15">
        <v>74.3</v>
      </c>
      <c r="AL18" s="15">
        <v>62533.3</v>
      </c>
      <c r="AM18" s="8">
        <f t="shared" si="0"/>
        <v>5.4127198917454863E-3</v>
      </c>
      <c r="AN18" s="16">
        <f t="shared" si="0"/>
        <v>6.4819942904113578E-3</v>
      </c>
      <c r="AO18" s="6"/>
    </row>
    <row r="19" spans="1:41" x14ac:dyDescent="0.25">
      <c r="T19" s="6"/>
      <c r="AJ19" s="14">
        <v>44907</v>
      </c>
      <c r="AK19" s="15">
        <v>73.900000000000006</v>
      </c>
      <c r="AL19" s="15">
        <v>62130.57</v>
      </c>
      <c r="AM19" s="8">
        <f t="shared" si="0"/>
        <v>4.0760869565218943E-3</v>
      </c>
      <c r="AN19" s="16">
        <f t="shared" si="0"/>
        <v>-8.2178558407965802E-4</v>
      </c>
      <c r="AO19" s="6"/>
    </row>
    <row r="20" spans="1:41" x14ac:dyDescent="0.25">
      <c r="T20" s="6"/>
      <c r="AJ20" s="14">
        <v>44904</v>
      </c>
      <c r="AK20" s="15">
        <v>73.599999999999994</v>
      </c>
      <c r="AL20" s="15">
        <v>62181.67</v>
      </c>
      <c r="AM20" s="8">
        <f t="shared" si="0"/>
        <v>-6.7476383265856954E-3</v>
      </c>
      <c r="AN20" s="16">
        <f t="shared" si="0"/>
        <v>-6.2171291729609147E-3</v>
      </c>
      <c r="AO20" s="6"/>
    </row>
    <row r="21" spans="1:41" x14ac:dyDescent="0.25">
      <c r="T21" s="6"/>
      <c r="AJ21" s="14">
        <v>44903</v>
      </c>
      <c r="AK21" s="15">
        <v>74.099999999999994</v>
      </c>
      <c r="AL21" s="15">
        <v>62570.68</v>
      </c>
      <c r="AM21" s="8">
        <f t="shared" si="0"/>
        <v>1.3513513513512744E-3</v>
      </c>
      <c r="AN21" s="16">
        <f t="shared" si="0"/>
        <v>2.5636637831858264E-3</v>
      </c>
      <c r="AO21" s="6"/>
    </row>
    <row r="22" spans="1:41" x14ac:dyDescent="0.25">
      <c r="F22" t="s">
        <v>25</v>
      </c>
      <c r="G22" t="s">
        <v>48</v>
      </c>
      <c r="T22" s="6"/>
      <c r="AJ22" s="14">
        <v>44902</v>
      </c>
      <c r="AK22" s="15">
        <v>74</v>
      </c>
      <c r="AL22" s="15">
        <v>62410.68</v>
      </c>
      <c r="AM22" s="8">
        <f t="shared" si="0"/>
        <v>2.7100271002710413E-3</v>
      </c>
      <c r="AN22" s="16">
        <f t="shared" si="0"/>
        <v>-3.4439172259093502E-3</v>
      </c>
      <c r="AO22" s="6"/>
    </row>
    <row r="23" spans="1:41" x14ac:dyDescent="0.25">
      <c r="F23">
        <v>43.12</v>
      </c>
      <c r="G23">
        <v>56.88</v>
      </c>
      <c r="T23" s="6"/>
      <c r="AJ23" s="14">
        <v>44901</v>
      </c>
      <c r="AK23" s="15">
        <v>73.8</v>
      </c>
      <c r="AL23" s="15">
        <v>62626.36</v>
      </c>
      <c r="AM23" s="8">
        <f t="shared" si="0"/>
        <v>-1.5343562374916686E-2</v>
      </c>
      <c r="AN23" s="16">
        <f t="shared" si="0"/>
        <v>-3.3140976468378565E-3</v>
      </c>
      <c r="AO23" s="6"/>
    </row>
    <row r="24" spans="1:41" x14ac:dyDescent="0.25">
      <c r="T24" s="6"/>
      <c r="AJ24" s="14">
        <v>44900</v>
      </c>
      <c r="AK24" s="15">
        <v>74.95</v>
      </c>
      <c r="AL24" s="15">
        <v>62834.6</v>
      </c>
      <c r="AM24" s="8">
        <f t="shared" si="0"/>
        <v>-8.5978835978834864E-3</v>
      </c>
      <c r="AN24" s="16">
        <f t="shared" si="0"/>
        <v>-5.392207544318928E-4</v>
      </c>
      <c r="AO24" s="6"/>
    </row>
    <row r="25" spans="1:41" x14ac:dyDescent="0.25">
      <c r="T25" s="6"/>
      <c r="AJ25" s="14">
        <v>44897</v>
      </c>
      <c r="AK25" s="15">
        <v>75.599999999999994</v>
      </c>
      <c r="AL25" s="15">
        <v>62868.5</v>
      </c>
      <c r="AM25" s="8">
        <f t="shared" si="0"/>
        <v>-1.3210039630120016E-3</v>
      </c>
      <c r="AN25" s="16">
        <f t="shared" si="0"/>
        <v>-6.5686232216925315E-3</v>
      </c>
      <c r="AO25" s="6"/>
    </row>
    <row r="26" spans="1:41" x14ac:dyDescent="0.25">
      <c r="T26" s="6"/>
      <c r="AJ26" s="14">
        <v>44896</v>
      </c>
      <c r="AK26" s="15">
        <v>75.7</v>
      </c>
      <c r="AL26" s="15">
        <v>63284.19</v>
      </c>
      <c r="AM26" s="8">
        <f t="shared" si="0"/>
        <v>4.6449900464500139E-3</v>
      </c>
      <c r="AN26" s="16">
        <f t="shared" si="0"/>
        <v>2.9245804057550376E-3</v>
      </c>
      <c r="AO26" s="6"/>
    </row>
    <row r="27" spans="1:41" x14ac:dyDescent="0.25">
      <c r="T27" s="6"/>
      <c r="AJ27" s="14">
        <v>44895</v>
      </c>
      <c r="AK27" s="15">
        <v>75.349999999999994</v>
      </c>
      <c r="AL27" s="15">
        <v>63099.65</v>
      </c>
      <c r="AM27" s="8">
        <f t="shared" si="0"/>
        <v>8.7014725568941298E-3</v>
      </c>
      <c r="AN27" s="16">
        <f t="shared" si="0"/>
        <v>6.6655669329426992E-3</v>
      </c>
      <c r="AO27" s="6"/>
    </row>
    <row r="28" spans="1:41" ht="15.75" x14ac:dyDescent="0.25">
      <c r="N28" s="79"/>
      <c r="O28" s="79"/>
      <c r="P28" s="79"/>
      <c r="Q28" s="79"/>
      <c r="R28" s="80" t="s">
        <v>131</v>
      </c>
      <c r="S28" s="79"/>
      <c r="T28" s="79"/>
      <c r="U28" s="79"/>
      <c r="V28" s="79"/>
      <c r="Y28" s="80" t="s">
        <v>129</v>
      </c>
      <c r="Z28" s="76"/>
      <c r="AA28" s="76" t="s">
        <v>134</v>
      </c>
      <c r="AB28" s="98" t="s">
        <v>198</v>
      </c>
      <c r="AC28" s="76" t="s">
        <v>198</v>
      </c>
      <c r="AD28" s="99" t="s">
        <v>198</v>
      </c>
      <c r="AE28" s="76"/>
      <c r="AF28" s="76"/>
      <c r="AJ28" s="14">
        <v>44894</v>
      </c>
      <c r="AK28" s="15">
        <v>74.7</v>
      </c>
      <c r="AL28" s="15">
        <v>62681.84</v>
      </c>
      <c r="AM28" s="8">
        <f t="shared" si="0"/>
        <v>3.3579583613163196E-3</v>
      </c>
      <c r="AN28" s="16">
        <f t="shared" si="0"/>
        <v>2.8324224699542051E-3</v>
      </c>
      <c r="AO28" s="6"/>
    </row>
    <row r="29" spans="1:41" ht="15.75" x14ac:dyDescent="0.25">
      <c r="N29" s="88">
        <v>2014</v>
      </c>
      <c r="O29" s="88">
        <v>2015</v>
      </c>
      <c r="P29" s="78">
        <v>2016</v>
      </c>
      <c r="Q29" s="78">
        <v>2017</v>
      </c>
      <c r="R29" s="78">
        <v>2018</v>
      </c>
      <c r="S29" s="78">
        <v>2019</v>
      </c>
      <c r="T29" s="78">
        <v>2020</v>
      </c>
      <c r="U29" s="78">
        <v>2021</v>
      </c>
      <c r="V29" s="78">
        <v>2022</v>
      </c>
      <c r="Y29" s="57" t="s">
        <v>193</v>
      </c>
      <c r="Z29" s="57"/>
      <c r="AA29" s="57"/>
      <c r="AB29" s="57"/>
      <c r="AC29" s="57"/>
      <c r="AD29" s="57"/>
      <c r="AE29" s="57"/>
      <c r="AF29" s="57"/>
      <c r="AJ29" s="14">
        <v>44893</v>
      </c>
      <c r="AK29" s="15">
        <v>74.45</v>
      </c>
      <c r="AL29" s="15">
        <v>62504.800000000003</v>
      </c>
      <c r="AM29" s="8">
        <f t="shared" si="0"/>
        <v>1.846785225718206E-2</v>
      </c>
      <c r="AN29" s="16">
        <f t="shared" si="0"/>
        <v>3.3897521480524095E-3</v>
      </c>
      <c r="AO29" s="6"/>
    </row>
    <row r="30" spans="1:41" x14ac:dyDescent="0.25">
      <c r="N30" s="77" t="s">
        <v>125</v>
      </c>
      <c r="O30" s="77" t="s">
        <v>125</v>
      </c>
      <c r="P30" s="77" t="s">
        <v>125</v>
      </c>
      <c r="Q30" s="77" t="s">
        <v>125</v>
      </c>
      <c r="R30" s="77">
        <v>9.5897000000000006</v>
      </c>
      <c r="S30" s="77">
        <v>9.3817000000000004</v>
      </c>
      <c r="T30" s="77">
        <v>10.5565</v>
      </c>
      <c r="U30" s="77">
        <v>8.6882999999999999</v>
      </c>
      <c r="V30" s="77">
        <v>10.2948</v>
      </c>
      <c r="Y30" s="57"/>
      <c r="Z30" s="57"/>
      <c r="AA30" s="57"/>
      <c r="AB30" s="57"/>
      <c r="AC30" s="57"/>
      <c r="AD30" s="57"/>
      <c r="AE30" s="57"/>
      <c r="AF30" s="57"/>
      <c r="AJ30" s="14">
        <v>44890</v>
      </c>
      <c r="AK30" s="15">
        <v>73.099999999999994</v>
      </c>
      <c r="AL30" s="15">
        <v>62293.64</v>
      </c>
      <c r="AM30" s="8">
        <f t="shared" si="0"/>
        <v>-4.0871934604906181E-3</v>
      </c>
      <c r="AN30" s="16">
        <f t="shared" si="0"/>
        <v>3.3658419711499692E-4</v>
      </c>
      <c r="AO30" s="6"/>
    </row>
    <row r="31" spans="1:41" x14ac:dyDescent="0.25">
      <c r="T31" s="6"/>
      <c r="Y31" s="57" t="s">
        <v>194</v>
      </c>
      <c r="Z31" s="57"/>
      <c r="AA31" s="57"/>
      <c r="AB31" s="57"/>
      <c r="AC31" s="57"/>
      <c r="AD31" s="57"/>
      <c r="AE31" s="57"/>
      <c r="AF31" s="57"/>
      <c r="AJ31" s="14">
        <v>44889</v>
      </c>
      <c r="AK31" s="15">
        <v>73.400000000000006</v>
      </c>
      <c r="AL31" s="15">
        <v>62272.68</v>
      </c>
      <c r="AM31" s="8">
        <f t="shared" si="0"/>
        <v>1.6620498614958488E-2</v>
      </c>
      <c r="AN31" s="16">
        <f t="shared" si="0"/>
        <v>1.2389738480762148E-2</v>
      </c>
      <c r="AO31" s="6"/>
    </row>
    <row r="32" spans="1:41" x14ac:dyDescent="0.25">
      <c r="T32" s="6"/>
      <c r="Y32" s="57" t="s">
        <v>195</v>
      </c>
      <c r="Z32" s="57"/>
      <c r="AA32" s="57"/>
      <c r="AB32" s="57"/>
      <c r="AC32" s="57"/>
      <c r="AD32" s="57"/>
      <c r="AE32" s="57"/>
      <c r="AF32" s="57"/>
      <c r="AJ32" s="14">
        <v>44888</v>
      </c>
      <c r="AK32" s="15">
        <v>72.2</v>
      </c>
      <c r="AL32" s="15">
        <v>61510.58</v>
      </c>
      <c r="AM32" s="8">
        <f t="shared" si="0"/>
        <v>-6.920415224913101E-4</v>
      </c>
      <c r="AN32" s="16">
        <f t="shared" si="0"/>
        <v>1.4917217745139713E-3</v>
      </c>
      <c r="AO32" s="6"/>
    </row>
    <row r="33" spans="20:41" x14ac:dyDescent="0.25">
      <c r="T33" s="6"/>
      <c r="Y33" s="57"/>
      <c r="Z33" s="57"/>
      <c r="AA33" s="57"/>
      <c r="AB33" s="57"/>
      <c r="AC33" s="57"/>
      <c r="AD33" s="57"/>
      <c r="AE33" s="57"/>
      <c r="AF33" s="57"/>
      <c r="AJ33" s="14">
        <v>44887</v>
      </c>
      <c r="AK33" s="15">
        <v>72.25</v>
      </c>
      <c r="AL33" s="15">
        <v>61418.96</v>
      </c>
      <c r="AM33" s="8">
        <f t="shared" si="0"/>
        <v>-3.4482758620689655E-3</v>
      </c>
      <c r="AN33" s="16">
        <f t="shared" si="0"/>
        <v>4.4831256406918825E-3</v>
      </c>
      <c r="AO33" s="6"/>
    </row>
    <row r="34" spans="20:41" x14ac:dyDescent="0.25">
      <c r="T34" s="6"/>
      <c r="Y34" s="57" t="s">
        <v>196</v>
      </c>
      <c r="Z34" s="57"/>
      <c r="AA34" s="57"/>
      <c r="AB34" s="57"/>
      <c r="AC34" s="57"/>
      <c r="AD34" s="57"/>
      <c r="AE34" s="57"/>
      <c r="AF34" s="57"/>
      <c r="AJ34" s="14">
        <v>44886</v>
      </c>
      <c r="AK34" s="15">
        <v>72.5</v>
      </c>
      <c r="AL34" s="15">
        <v>61144.84</v>
      </c>
      <c r="AM34" s="8">
        <f t="shared" si="0"/>
        <v>-4.120879120879082E-3</v>
      </c>
      <c r="AN34" s="16">
        <f t="shared" si="0"/>
        <v>-8.4108130128239065E-3</v>
      </c>
      <c r="AO34" s="6"/>
    </row>
    <row r="35" spans="20:41" x14ac:dyDescent="0.25">
      <c r="T35" s="6"/>
      <c r="Y35" s="57" t="s">
        <v>197</v>
      </c>
      <c r="Z35" s="57"/>
      <c r="AA35" s="57"/>
      <c r="AB35" s="57"/>
      <c r="AC35" s="57"/>
      <c r="AD35" s="57"/>
      <c r="AE35" s="57"/>
      <c r="AF35" s="57"/>
      <c r="AJ35" s="14">
        <v>44883</v>
      </c>
      <c r="AK35" s="15">
        <v>72.8</v>
      </c>
      <c r="AL35" s="15">
        <v>61663.48</v>
      </c>
      <c r="AM35" s="8">
        <f t="shared" si="0"/>
        <v>-4.784688995215427E-3</v>
      </c>
      <c r="AN35" s="16">
        <f t="shared" si="0"/>
        <v>-1.4108364938963402E-3</v>
      </c>
      <c r="AO35" s="6"/>
    </row>
    <row r="36" spans="20:41" x14ac:dyDescent="0.25">
      <c r="T36" s="6"/>
      <c r="Y36" s="97"/>
      <c r="Z36" s="97"/>
      <c r="AA36" s="97"/>
      <c r="AB36" s="97"/>
      <c r="AC36" s="97"/>
      <c r="AD36" s="97"/>
      <c r="AE36" s="97"/>
      <c r="AF36" s="97"/>
      <c r="AJ36" s="14">
        <v>44882</v>
      </c>
      <c r="AK36" s="15">
        <v>73.150000000000006</v>
      </c>
      <c r="AL36" s="15">
        <v>61750.6</v>
      </c>
      <c r="AM36" s="8">
        <f t="shared" si="0"/>
        <v>-1.2820512820512667E-2</v>
      </c>
      <c r="AN36" s="16">
        <f t="shared" si="0"/>
        <v>-3.7127674541373931E-3</v>
      </c>
      <c r="AO36" s="6"/>
    </row>
    <row r="37" spans="20:41" x14ac:dyDescent="0.25">
      <c r="T37" s="6"/>
      <c r="Y37" s="97"/>
      <c r="AA37" s="97"/>
      <c r="AB37" s="97"/>
      <c r="AC37" s="97"/>
      <c r="AD37" s="97"/>
      <c r="AE37" s="97"/>
      <c r="AF37" s="97"/>
      <c r="AJ37" s="14">
        <v>44881</v>
      </c>
      <c r="AK37" s="15">
        <v>74.099999999999994</v>
      </c>
      <c r="AL37" s="15">
        <v>61980.72</v>
      </c>
      <c r="AM37" s="8">
        <f t="shared" si="0"/>
        <v>7.477906186267807E-3</v>
      </c>
      <c r="AN37" s="16">
        <f t="shared" si="0"/>
        <v>1.7411474700027138E-3</v>
      </c>
      <c r="AO37" s="6"/>
    </row>
    <row r="38" spans="20:41" x14ac:dyDescent="0.25">
      <c r="T38" s="6"/>
      <c r="Z38" s="97"/>
      <c r="AA38" s="97"/>
      <c r="AB38" s="97"/>
      <c r="AC38" s="97"/>
      <c r="AD38" s="97"/>
      <c r="AE38" s="97"/>
      <c r="AF38" s="97"/>
      <c r="AJ38" s="14">
        <v>44880</v>
      </c>
      <c r="AK38" s="15">
        <v>73.55</v>
      </c>
      <c r="AL38" s="15">
        <v>61872.99</v>
      </c>
      <c r="AM38" s="8">
        <f t="shared" si="0"/>
        <v>-1.1424731182795812E-2</v>
      </c>
      <c r="AN38" s="16">
        <f t="shared" si="0"/>
        <v>4.0380272993622872E-3</v>
      </c>
      <c r="AO38" s="6"/>
    </row>
    <row r="39" spans="20:41" x14ac:dyDescent="0.25">
      <c r="T39" s="6"/>
      <c r="Z39" s="97"/>
      <c r="AA39" s="97"/>
      <c r="AB39" s="97"/>
      <c r="AC39" s="97"/>
      <c r="AD39" s="97"/>
      <c r="AE39" s="97"/>
      <c r="AF39" s="97"/>
      <c r="AJ39" s="14">
        <v>44879</v>
      </c>
      <c r="AK39" s="15">
        <v>74.400000000000006</v>
      </c>
      <c r="AL39" s="15">
        <v>61624.15</v>
      </c>
      <c r="AM39" s="8">
        <f t="shared" si="0"/>
        <v>-1.3422818791945545E-3</v>
      </c>
      <c r="AN39" s="16">
        <f t="shared" si="0"/>
        <v>-2.765432306541098E-3</v>
      </c>
      <c r="AO39" s="6"/>
    </row>
    <row r="40" spans="20:41" x14ac:dyDescent="0.25">
      <c r="T40" s="6"/>
      <c r="Z40" s="97"/>
      <c r="AA40" s="97"/>
      <c r="AB40" s="97"/>
      <c r="AC40" s="97"/>
      <c r="AD40" s="97"/>
      <c r="AE40" s="97"/>
      <c r="AF40" s="97"/>
      <c r="AJ40" s="14">
        <v>44876</v>
      </c>
      <c r="AK40" s="15">
        <v>74.5</v>
      </c>
      <c r="AL40" s="15">
        <v>61795.040000000001</v>
      </c>
      <c r="AM40" s="8">
        <f t="shared" si="0"/>
        <v>6.7567567567567571E-3</v>
      </c>
      <c r="AN40" s="16">
        <f t="shared" si="0"/>
        <v>1.9489653329197918E-2</v>
      </c>
      <c r="AO40" s="6"/>
    </row>
    <row r="41" spans="20:41" x14ac:dyDescent="0.25">
      <c r="T41" s="6"/>
      <c r="Z41" s="97"/>
      <c r="AA41" s="97"/>
      <c r="AB41" s="97"/>
      <c r="AC41" s="97"/>
      <c r="AD41" s="97"/>
      <c r="AE41" s="97"/>
      <c r="AF41" s="97"/>
      <c r="AJ41" s="14">
        <v>44875</v>
      </c>
      <c r="AK41" s="15">
        <v>74</v>
      </c>
      <c r="AL41" s="15">
        <v>60613.7</v>
      </c>
      <c r="AM41" s="8">
        <f t="shared" si="0"/>
        <v>-6.7521944632001568E-4</v>
      </c>
      <c r="AN41" s="16">
        <f t="shared" si="0"/>
        <v>-6.87900343335765E-3</v>
      </c>
      <c r="AO41" s="6"/>
    </row>
    <row r="42" spans="20:41" x14ac:dyDescent="0.25">
      <c r="T42" s="6"/>
      <c r="Z42" s="97"/>
      <c r="AA42" s="97"/>
      <c r="AB42" s="97"/>
      <c r="AC42" s="97"/>
      <c r="AD42" s="97"/>
      <c r="AE42" s="97"/>
      <c r="AF42" s="97"/>
      <c r="AJ42" s="14">
        <v>44874</v>
      </c>
      <c r="AK42" s="15">
        <v>74.05</v>
      </c>
      <c r="AL42" s="15">
        <v>61033.55</v>
      </c>
      <c r="AM42" s="8">
        <f t="shared" si="0"/>
        <v>-4.0349697377269293E-3</v>
      </c>
      <c r="AN42" s="16">
        <f t="shared" si="0"/>
        <v>-2.4777253957863721E-3</v>
      </c>
      <c r="AO42" s="6"/>
    </row>
    <row r="43" spans="20:41" x14ac:dyDescent="0.25">
      <c r="T43" s="6"/>
      <c r="Z43" s="97"/>
      <c r="AA43" s="97"/>
      <c r="AB43" s="97"/>
      <c r="AC43" s="97"/>
      <c r="AD43" s="97"/>
      <c r="AE43" s="97"/>
      <c r="AF43" s="97"/>
      <c r="AJ43" s="14">
        <v>44872</v>
      </c>
      <c r="AK43" s="15">
        <v>74.349999999999994</v>
      </c>
      <c r="AL43" s="15">
        <v>61185.15</v>
      </c>
      <c r="AM43" s="8">
        <f t="shared" si="0"/>
        <v>3.3738191632928477E-3</v>
      </c>
      <c r="AN43" s="16">
        <f t="shared" si="0"/>
        <v>3.8521511603869258E-3</v>
      </c>
      <c r="AO43" s="6"/>
    </row>
    <row r="44" spans="20:41" x14ac:dyDescent="0.25">
      <c r="T44" s="6"/>
      <c r="Z44" s="97"/>
      <c r="AA44" s="97"/>
      <c r="AB44" s="97"/>
      <c r="AC44" s="97"/>
      <c r="AD44" s="97"/>
      <c r="AE44" s="97"/>
      <c r="AF44" s="97"/>
      <c r="AJ44" s="14">
        <v>44869</v>
      </c>
      <c r="AK44" s="15">
        <v>74.099999999999994</v>
      </c>
      <c r="AL44" s="15">
        <v>60950.36</v>
      </c>
      <c r="AM44" s="8">
        <f t="shared" si="0"/>
        <v>2.7063599458726469E-3</v>
      </c>
      <c r="AN44" s="16">
        <f t="shared" si="0"/>
        <v>1.8730559544851034E-3</v>
      </c>
      <c r="AO44" s="6"/>
    </row>
    <row r="45" spans="20:41" x14ac:dyDescent="0.25">
      <c r="T45" s="6"/>
      <c r="Z45" s="97"/>
      <c r="AA45" s="97"/>
      <c r="AB45" s="97"/>
      <c r="AC45" s="97"/>
      <c r="AD45" s="97"/>
      <c r="AE45" s="97"/>
      <c r="AF45" s="97"/>
      <c r="AJ45" s="14">
        <v>44868</v>
      </c>
      <c r="AK45" s="15">
        <v>73.900000000000006</v>
      </c>
      <c r="AL45" s="15">
        <v>60836.41</v>
      </c>
      <c r="AM45" s="8">
        <f t="shared" si="0"/>
        <v>-1.3513513513512744E-3</v>
      </c>
      <c r="AN45" s="16">
        <f t="shared" si="0"/>
        <v>-1.144056366120252E-3</v>
      </c>
      <c r="AO45" s="6"/>
    </row>
    <row r="46" spans="20:41" x14ac:dyDescent="0.25">
      <c r="T46" s="6"/>
      <c r="Z46" s="97"/>
      <c r="AA46" s="97"/>
      <c r="AB46" s="97"/>
      <c r="AC46" s="97"/>
      <c r="AD46" s="97"/>
      <c r="AE46" s="97"/>
      <c r="AF46" s="97"/>
      <c r="AJ46" s="14">
        <v>44867</v>
      </c>
      <c r="AK46" s="15">
        <v>74</v>
      </c>
      <c r="AL46" s="15">
        <v>60906.09</v>
      </c>
      <c r="AM46" s="8">
        <f t="shared" si="0"/>
        <v>-1.4647137150465971E-2</v>
      </c>
      <c r="AN46" s="16">
        <f t="shared" si="0"/>
        <v>-3.5218462942981795E-3</v>
      </c>
      <c r="AO46" s="6"/>
    </row>
    <row r="47" spans="20:41" x14ac:dyDescent="0.25">
      <c r="T47" s="6"/>
      <c r="Z47" s="97"/>
      <c r="AA47" s="97"/>
      <c r="AB47" s="97"/>
      <c r="AC47" s="97"/>
      <c r="AD47" s="97"/>
      <c r="AE47" s="97"/>
      <c r="AF47" s="97"/>
      <c r="AJ47" s="14">
        <v>44866</v>
      </c>
      <c r="AK47" s="15">
        <v>75.099999999999994</v>
      </c>
      <c r="AL47" s="15">
        <v>61121.35</v>
      </c>
      <c r="AM47" s="8">
        <f t="shared" si="0"/>
        <v>-3.6561898652982788E-2</v>
      </c>
      <c r="AN47" s="16">
        <f t="shared" si="0"/>
        <v>6.1692351784684877E-3</v>
      </c>
      <c r="AO47" s="6"/>
    </row>
    <row r="48" spans="20:41" x14ac:dyDescent="0.25">
      <c r="T48" s="6"/>
      <c r="Z48" s="97"/>
      <c r="AA48" s="97"/>
      <c r="AB48" s="97"/>
      <c r="AC48" s="97"/>
      <c r="AD48" s="97"/>
      <c r="AE48" s="97"/>
      <c r="AF48" s="97"/>
      <c r="AJ48" s="14">
        <v>44865</v>
      </c>
      <c r="AK48" s="15">
        <v>77.95</v>
      </c>
      <c r="AL48" s="15">
        <v>60746.59</v>
      </c>
      <c r="AM48" s="8">
        <f t="shared" si="0"/>
        <v>-1.2040557667934128E-2</v>
      </c>
      <c r="AN48" s="16">
        <f t="shared" si="0"/>
        <v>1.3121113545147261E-2</v>
      </c>
      <c r="AO48" s="6"/>
    </row>
    <row r="49" spans="20:41" x14ac:dyDescent="0.25">
      <c r="T49" s="6"/>
      <c r="Z49" s="97"/>
      <c r="AA49" s="97"/>
      <c r="AB49" s="97"/>
      <c r="AC49" s="97"/>
      <c r="AD49" s="97"/>
      <c r="AE49" s="97"/>
      <c r="AF49" s="97"/>
      <c r="AJ49" s="14">
        <v>44862</v>
      </c>
      <c r="AK49" s="15">
        <v>78.900000000000006</v>
      </c>
      <c r="AL49" s="15">
        <v>59959.85</v>
      </c>
      <c r="AM49" s="8">
        <f t="shared" si="0"/>
        <v>-2.2910216718266183E-2</v>
      </c>
      <c r="AN49" s="16">
        <f t="shared" si="0"/>
        <v>3.3972679947601322E-3</v>
      </c>
      <c r="AO49" s="6"/>
    </row>
    <row r="50" spans="20:41" x14ac:dyDescent="0.25">
      <c r="T50" s="6"/>
      <c r="AJ50" s="14">
        <v>44861</v>
      </c>
      <c r="AK50" s="15">
        <v>80.75</v>
      </c>
      <c r="AL50" s="15">
        <v>59756.84</v>
      </c>
      <c r="AM50" s="8">
        <f t="shared" si="0"/>
        <v>5.603985056039886E-3</v>
      </c>
      <c r="AN50" s="16">
        <f t="shared" si="0"/>
        <v>3.5751737035964251E-3</v>
      </c>
      <c r="AO50" s="6"/>
    </row>
    <row r="51" spans="20:41" x14ac:dyDescent="0.25">
      <c r="T51" s="6"/>
      <c r="AJ51" s="14">
        <v>44859</v>
      </c>
      <c r="AK51" s="15">
        <v>80.3</v>
      </c>
      <c r="AL51" s="15">
        <v>59543.96</v>
      </c>
      <c r="AM51" s="8">
        <f t="shared" si="0"/>
        <v>5.6355666875391721E-3</v>
      </c>
      <c r="AN51" s="16">
        <f t="shared" si="0"/>
        <v>-4.8084910229802139E-3</v>
      </c>
      <c r="AO51" s="6"/>
    </row>
    <row r="52" spans="20:41" x14ac:dyDescent="0.25">
      <c r="T52" s="6"/>
      <c r="AJ52" s="14">
        <v>44858</v>
      </c>
      <c r="AK52" s="15">
        <v>79.849999999999994</v>
      </c>
      <c r="AL52" s="15">
        <v>59831.66</v>
      </c>
      <c r="AM52" s="8">
        <f t="shared" si="0"/>
        <v>8.2070707070705986E-3</v>
      </c>
      <c r="AN52" s="16">
        <f t="shared" si="0"/>
        <v>8.8439589493004133E-3</v>
      </c>
      <c r="AO52" s="6"/>
    </row>
    <row r="53" spans="20:41" x14ac:dyDescent="0.25">
      <c r="T53" s="6"/>
      <c r="AJ53" s="14">
        <v>44855</v>
      </c>
      <c r="AK53" s="15">
        <v>79.2</v>
      </c>
      <c r="AL53" s="15">
        <v>59307.15</v>
      </c>
      <c r="AM53" s="8">
        <f t="shared" si="0"/>
        <v>9.5602294455066923E-3</v>
      </c>
      <c r="AN53" s="16">
        <f t="shared" si="0"/>
        <v>1.7608934697455698E-3</v>
      </c>
      <c r="AO53" s="6"/>
    </row>
    <row r="54" spans="20:41" x14ac:dyDescent="0.25">
      <c r="T54" s="6"/>
      <c r="AJ54" s="14">
        <v>44854</v>
      </c>
      <c r="AK54" s="15">
        <v>78.45</v>
      </c>
      <c r="AL54" s="15">
        <v>59202.9</v>
      </c>
      <c r="AM54" s="8">
        <f t="shared" si="0"/>
        <v>1.1605415860735083E-2</v>
      </c>
      <c r="AN54" s="16">
        <f t="shared" si="0"/>
        <v>1.6192615483835236E-3</v>
      </c>
      <c r="AO54" s="6"/>
    </row>
    <row r="55" spans="20:41" x14ac:dyDescent="0.25">
      <c r="T55" s="6"/>
      <c r="AJ55" s="14">
        <v>44853</v>
      </c>
      <c r="AK55" s="15">
        <v>77.55</v>
      </c>
      <c r="AL55" s="15">
        <v>59107.19</v>
      </c>
      <c r="AM55" s="8">
        <f t="shared" si="0"/>
        <v>1.1741682974559575E-2</v>
      </c>
      <c r="AN55" s="16">
        <f t="shared" si="0"/>
        <v>2.4862365715410594E-3</v>
      </c>
      <c r="AO55" s="6"/>
    </row>
    <row r="56" spans="20:41" x14ac:dyDescent="0.25">
      <c r="T56" s="6"/>
      <c r="AJ56" s="14">
        <v>44852</v>
      </c>
      <c r="AK56" s="15">
        <v>76.650000000000006</v>
      </c>
      <c r="AL56" s="15">
        <v>58960.6</v>
      </c>
      <c r="AM56" s="8">
        <f t="shared" si="0"/>
        <v>3.0934767989240237E-2</v>
      </c>
      <c r="AN56" s="16">
        <f t="shared" si="0"/>
        <v>9.4095322489024386E-3</v>
      </c>
      <c r="AO56" s="6"/>
    </row>
    <row r="57" spans="20:41" x14ac:dyDescent="0.25">
      <c r="T57" s="6"/>
      <c r="AJ57" s="14">
        <v>44851</v>
      </c>
      <c r="AK57" s="15">
        <v>74.349999999999994</v>
      </c>
      <c r="AL57" s="15">
        <v>58410.98</v>
      </c>
      <c r="AM57" s="8">
        <f t="shared" si="0"/>
        <v>6.7704807041299936E-3</v>
      </c>
      <c r="AN57" s="16">
        <f t="shared" si="0"/>
        <v>8.4773869875968862E-3</v>
      </c>
      <c r="AO57" s="6"/>
    </row>
    <row r="58" spans="20:41" x14ac:dyDescent="0.25">
      <c r="T58" s="6"/>
      <c r="AJ58" s="14">
        <v>44848</v>
      </c>
      <c r="AK58" s="15">
        <v>73.849999999999994</v>
      </c>
      <c r="AL58" s="15">
        <v>57919.97</v>
      </c>
      <c r="AM58" s="8">
        <f t="shared" si="0"/>
        <v>8.8797814207649105E-3</v>
      </c>
      <c r="AN58" s="16">
        <f t="shared" si="0"/>
        <v>1.1961842449410171E-2</v>
      </c>
      <c r="AO58" s="6"/>
    </row>
    <row r="59" spans="20:41" x14ac:dyDescent="0.25">
      <c r="T59" s="6"/>
      <c r="AJ59" s="14">
        <v>44847</v>
      </c>
      <c r="AK59" s="15">
        <v>73.2</v>
      </c>
      <c r="AL59" s="15">
        <v>57235.33</v>
      </c>
      <c r="AM59" s="8">
        <f t="shared" si="0"/>
        <v>-1.5467383994619928E-2</v>
      </c>
      <c r="AN59" s="16">
        <f t="shared" si="0"/>
        <v>-6.7778539202244569E-3</v>
      </c>
      <c r="AO59" s="6"/>
    </row>
    <row r="60" spans="20:41" x14ac:dyDescent="0.25">
      <c r="T60" s="6"/>
      <c r="AJ60" s="14">
        <v>44846</v>
      </c>
      <c r="AK60" s="15">
        <v>74.349999999999994</v>
      </c>
      <c r="AL60" s="15">
        <v>57625.91</v>
      </c>
      <c r="AM60" s="8">
        <f t="shared" si="0"/>
        <v>1.7796030116358622E-2</v>
      </c>
      <c r="AN60" s="16">
        <f t="shared" si="0"/>
        <v>8.3746709381997929E-3</v>
      </c>
      <c r="AO60" s="6"/>
    </row>
    <row r="61" spans="20:41" x14ac:dyDescent="0.25">
      <c r="T61" s="6"/>
      <c r="AJ61" s="14">
        <v>44845</v>
      </c>
      <c r="AK61" s="15">
        <v>73.05</v>
      </c>
      <c r="AL61" s="15">
        <v>57147.32</v>
      </c>
      <c r="AM61" s="8">
        <f t="shared" si="0"/>
        <v>-2.0491803278689302E-3</v>
      </c>
      <c r="AN61" s="16">
        <f t="shared" si="0"/>
        <v>-1.4550333663211497E-2</v>
      </c>
      <c r="AO61" s="6"/>
    </row>
    <row r="62" spans="20:41" x14ac:dyDescent="0.25">
      <c r="T62" s="6"/>
      <c r="AJ62" s="14">
        <v>44844</v>
      </c>
      <c r="AK62" s="15">
        <v>73.2</v>
      </c>
      <c r="AL62" s="15">
        <v>57991.11</v>
      </c>
      <c r="AM62" s="8">
        <f t="shared" si="0"/>
        <v>-6.10997963340126E-3</v>
      </c>
      <c r="AN62" s="16">
        <f t="shared" si="0"/>
        <v>-3.4400337232599635E-3</v>
      </c>
      <c r="AO62" s="6"/>
    </row>
    <row r="63" spans="20:41" x14ac:dyDescent="0.25">
      <c r="T63" s="6"/>
      <c r="AJ63" s="14">
        <v>44841</v>
      </c>
      <c r="AK63" s="15">
        <v>73.650000000000006</v>
      </c>
      <c r="AL63" s="15">
        <v>58191.29</v>
      </c>
      <c r="AM63" s="8">
        <f t="shared" si="0"/>
        <v>6.1475409836065963E-3</v>
      </c>
      <c r="AN63" s="16">
        <f t="shared" si="0"/>
        <v>-5.2918050018803289E-4</v>
      </c>
      <c r="AO63" s="6"/>
    </row>
    <row r="64" spans="20:41" x14ac:dyDescent="0.25">
      <c r="T64" s="6"/>
      <c r="AJ64" s="14">
        <v>44840</v>
      </c>
      <c r="AK64" s="15">
        <v>73.2</v>
      </c>
      <c r="AL64" s="15">
        <v>58222.1</v>
      </c>
      <c r="AM64" s="8">
        <f t="shared" si="0"/>
        <v>1.5256588072122173E-2</v>
      </c>
      <c r="AN64" s="16">
        <f t="shared" si="0"/>
        <v>2.6974723531902416E-3</v>
      </c>
      <c r="AO64" s="6"/>
    </row>
    <row r="65" spans="20:41" x14ac:dyDescent="0.25">
      <c r="T65" s="6"/>
      <c r="AJ65" s="14">
        <v>44838</v>
      </c>
      <c r="AK65" s="15">
        <v>72.099999999999994</v>
      </c>
      <c r="AL65" s="15">
        <v>58065.47</v>
      </c>
      <c r="AM65" s="8">
        <f t="shared" si="0"/>
        <v>2.1246458923512748E-2</v>
      </c>
      <c r="AN65" s="16">
        <f t="shared" si="0"/>
        <v>2.2480837333974837E-2</v>
      </c>
      <c r="AO65" s="6"/>
    </row>
    <row r="66" spans="20:41" x14ac:dyDescent="0.25">
      <c r="T66" s="6"/>
      <c r="AJ66" s="14">
        <v>44837</v>
      </c>
      <c r="AK66" s="15">
        <v>70.599999999999994</v>
      </c>
      <c r="AL66" s="15">
        <v>56788.81</v>
      </c>
      <c r="AM66" s="8">
        <f t="shared" si="0"/>
        <v>-3.5285815102328866E-3</v>
      </c>
      <c r="AN66" s="16">
        <f t="shared" si="0"/>
        <v>-1.1111687689327594E-2</v>
      </c>
      <c r="AO66" s="6"/>
    </row>
    <row r="67" spans="20:41" x14ac:dyDescent="0.25">
      <c r="T67" s="6"/>
      <c r="AJ67" s="14">
        <v>44834</v>
      </c>
      <c r="AK67" s="15">
        <v>70.849999999999994</v>
      </c>
      <c r="AL67" s="15">
        <v>57426.92</v>
      </c>
      <c r="AM67" s="8">
        <f t="shared" si="0"/>
        <v>3.8856304985337119E-2</v>
      </c>
      <c r="AN67" s="16">
        <f t="shared" si="0"/>
        <v>1.8028022001788321E-2</v>
      </c>
      <c r="AO67" s="6"/>
    </row>
    <row r="68" spans="20:41" x14ac:dyDescent="0.25">
      <c r="T68" s="6"/>
      <c r="AJ68" s="14">
        <v>44833</v>
      </c>
      <c r="AK68" s="15">
        <v>68.2</v>
      </c>
      <c r="AL68" s="15">
        <v>56409.96</v>
      </c>
      <c r="AM68" s="8">
        <f t="shared" si="0"/>
        <v>1.8670649738610903E-2</v>
      </c>
      <c r="AN68" s="16">
        <f t="shared" si="0"/>
        <v>-3.327309593153709E-3</v>
      </c>
      <c r="AO68" s="6"/>
    </row>
    <row r="69" spans="20:41" x14ac:dyDescent="0.25">
      <c r="T69" s="6"/>
      <c r="AJ69" s="14">
        <v>44832</v>
      </c>
      <c r="AK69" s="15">
        <v>66.95</v>
      </c>
      <c r="AL69" s="15">
        <v>56598.28</v>
      </c>
      <c r="AM69" s="8">
        <f t="shared" si="0"/>
        <v>2.2137404580152713E-2</v>
      </c>
      <c r="AN69" s="16">
        <f t="shared" si="0"/>
        <v>-8.9172144053882574E-3</v>
      </c>
      <c r="AO69" s="6"/>
    </row>
    <row r="70" spans="20:41" x14ac:dyDescent="0.25">
      <c r="T70" s="6"/>
      <c r="AJ70" s="14">
        <v>44831</v>
      </c>
      <c r="AK70" s="15">
        <v>65.5</v>
      </c>
      <c r="AL70" s="15">
        <v>57107.519999999997</v>
      </c>
      <c r="AM70" s="8">
        <f t="shared" ref="AM70:AN133" si="1">(AK70-AK71)/AK71</f>
        <v>2.34375E-2</v>
      </c>
      <c r="AN70" s="16">
        <f t="shared" si="1"/>
        <v>-6.5972272046558515E-4</v>
      </c>
      <c r="AO70" s="6"/>
    </row>
    <row r="71" spans="20:41" x14ac:dyDescent="0.25">
      <c r="T71" s="6"/>
      <c r="AJ71" s="14">
        <v>44830</v>
      </c>
      <c r="AK71" s="15">
        <v>64</v>
      </c>
      <c r="AL71" s="15">
        <v>57145.22</v>
      </c>
      <c r="AM71" s="8">
        <f t="shared" si="1"/>
        <v>-5.4390054390053514E-3</v>
      </c>
      <c r="AN71" s="16">
        <f t="shared" si="1"/>
        <v>-1.6415107199927247E-2</v>
      </c>
      <c r="AO71" s="6"/>
    </row>
    <row r="72" spans="20:41" x14ac:dyDescent="0.25">
      <c r="T72" s="6"/>
      <c r="AJ72" s="14">
        <v>44827</v>
      </c>
      <c r="AK72" s="15">
        <v>64.349999999999994</v>
      </c>
      <c r="AL72" s="15">
        <v>58098.92</v>
      </c>
      <c r="AM72" s="8">
        <f t="shared" si="1"/>
        <v>-4.6403712296985509E-3</v>
      </c>
      <c r="AN72" s="16">
        <f t="shared" si="1"/>
        <v>-1.7266658231804937E-2</v>
      </c>
      <c r="AO72" s="6"/>
    </row>
    <row r="73" spans="20:41" x14ac:dyDescent="0.25">
      <c r="T73" s="6"/>
      <c r="AJ73" s="14">
        <v>44826</v>
      </c>
      <c r="AK73" s="15">
        <v>64.650000000000006</v>
      </c>
      <c r="AL73" s="15">
        <v>59119.72</v>
      </c>
      <c r="AM73" s="8">
        <f t="shared" si="1"/>
        <v>3.440000000000009E-2</v>
      </c>
      <c r="AN73" s="16">
        <f t="shared" si="1"/>
        <v>-5.668991829022656E-3</v>
      </c>
      <c r="AO73" s="6"/>
    </row>
    <row r="74" spans="20:41" x14ac:dyDescent="0.25">
      <c r="T74" s="6"/>
      <c r="AJ74" s="14">
        <v>44825</v>
      </c>
      <c r="AK74" s="15">
        <v>62.5</v>
      </c>
      <c r="AL74" s="15">
        <v>59456.78</v>
      </c>
      <c r="AM74" s="8">
        <f t="shared" si="1"/>
        <v>1.0509296685529483E-2</v>
      </c>
      <c r="AN74" s="16">
        <f t="shared" si="1"/>
        <v>-4.4032341734910286E-3</v>
      </c>
      <c r="AO74" s="6"/>
    </row>
    <row r="75" spans="20:41" x14ac:dyDescent="0.25">
      <c r="T75" s="6"/>
      <c r="AJ75" s="14">
        <v>44824</v>
      </c>
      <c r="AK75" s="15">
        <v>61.85</v>
      </c>
      <c r="AL75" s="15">
        <v>59719.74</v>
      </c>
      <c r="AM75" s="8">
        <f t="shared" si="1"/>
        <v>9.7959183673469626E-3</v>
      </c>
      <c r="AN75" s="16">
        <f t="shared" si="1"/>
        <v>9.7818391670243376E-3</v>
      </c>
      <c r="AO75" s="6"/>
    </row>
    <row r="76" spans="20:41" x14ac:dyDescent="0.25">
      <c r="T76" s="6"/>
      <c r="AJ76" s="14">
        <v>44823</v>
      </c>
      <c r="AK76" s="15">
        <v>61.25</v>
      </c>
      <c r="AL76" s="15">
        <v>59141.23</v>
      </c>
      <c r="AM76" s="8">
        <f t="shared" si="1"/>
        <v>1.9134775374376016E-2</v>
      </c>
      <c r="AN76" s="16">
        <f t="shared" si="1"/>
        <v>5.1059817517746164E-3</v>
      </c>
      <c r="AO76" s="6"/>
    </row>
    <row r="77" spans="20:41" x14ac:dyDescent="0.25">
      <c r="T77" s="6"/>
      <c r="AJ77" s="14">
        <v>44820</v>
      </c>
      <c r="AK77" s="15">
        <v>60.1</v>
      </c>
      <c r="AL77" s="15">
        <v>58840.79</v>
      </c>
      <c r="AM77" s="8">
        <f t="shared" si="1"/>
        <v>-4.1425020712510356E-3</v>
      </c>
      <c r="AN77" s="16">
        <f t="shared" si="1"/>
        <v>-1.8240394727467777E-2</v>
      </c>
      <c r="AO77" s="6"/>
    </row>
    <row r="78" spans="20:41" x14ac:dyDescent="0.25">
      <c r="T78" s="6"/>
      <c r="AJ78" s="14">
        <v>44819</v>
      </c>
      <c r="AK78" s="15">
        <v>60.35</v>
      </c>
      <c r="AL78" s="15">
        <v>59934.01</v>
      </c>
      <c r="AM78" s="8">
        <f t="shared" si="1"/>
        <v>-8.2781456953637679E-4</v>
      </c>
      <c r="AN78" s="16">
        <f t="shared" si="1"/>
        <v>-6.8430941934615628E-3</v>
      </c>
      <c r="AO78" s="6"/>
    </row>
    <row r="79" spans="20:41" x14ac:dyDescent="0.25">
      <c r="T79" s="6"/>
      <c r="AJ79" s="14">
        <v>44818</v>
      </c>
      <c r="AK79" s="15">
        <v>60.4</v>
      </c>
      <c r="AL79" s="15">
        <v>60346.97</v>
      </c>
      <c r="AM79" s="8">
        <f t="shared" si="1"/>
        <v>6.6666666666666428E-3</v>
      </c>
      <c r="AN79" s="16">
        <f t="shared" si="1"/>
        <v>-3.6999505374512155E-3</v>
      </c>
      <c r="AO79" s="6"/>
    </row>
    <row r="80" spans="20:41" x14ac:dyDescent="0.25">
      <c r="T80" s="6"/>
      <c r="AJ80" s="14">
        <v>44817</v>
      </c>
      <c r="AK80" s="15">
        <v>60</v>
      </c>
      <c r="AL80" s="15">
        <v>60571.08</v>
      </c>
      <c r="AM80" s="8">
        <f t="shared" si="1"/>
        <v>1.7811704834605549E-2</v>
      </c>
      <c r="AN80" s="16">
        <f t="shared" si="1"/>
        <v>7.5846130583100196E-3</v>
      </c>
      <c r="AO80" s="6"/>
    </row>
    <row r="81" spans="20:41" x14ac:dyDescent="0.25">
      <c r="T81" s="6"/>
      <c r="AJ81" s="14">
        <v>44816</v>
      </c>
      <c r="AK81" s="15">
        <v>58.95</v>
      </c>
      <c r="AL81" s="15">
        <v>60115.13</v>
      </c>
      <c r="AM81" s="8">
        <f t="shared" si="1"/>
        <v>1.6992353440951813E-3</v>
      </c>
      <c r="AN81" s="16">
        <f t="shared" si="1"/>
        <v>5.3850659122434107E-3</v>
      </c>
      <c r="AO81" s="6"/>
    </row>
    <row r="82" spans="20:41" x14ac:dyDescent="0.25">
      <c r="T82" s="6"/>
      <c r="AJ82" s="14">
        <v>44813</v>
      </c>
      <c r="AK82" s="15">
        <v>58.85</v>
      </c>
      <c r="AL82" s="15">
        <v>59793.14</v>
      </c>
      <c r="AM82" s="8">
        <f t="shared" si="1"/>
        <v>-1.6963528413910334E-3</v>
      </c>
      <c r="AN82" s="16">
        <f t="shared" si="1"/>
        <v>1.757800785481595E-3</v>
      </c>
      <c r="AO82" s="6"/>
    </row>
    <row r="83" spans="20:41" x14ac:dyDescent="0.25">
      <c r="T83" s="6"/>
      <c r="AJ83" s="14">
        <v>44812</v>
      </c>
      <c r="AK83" s="15">
        <v>58.95</v>
      </c>
      <c r="AL83" s="15">
        <v>59688.22</v>
      </c>
      <c r="AM83" s="8">
        <f t="shared" si="1"/>
        <v>4.244031830238737E-2</v>
      </c>
      <c r="AN83" s="16">
        <f t="shared" si="1"/>
        <v>1.1169272819030499E-2</v>
      </c>
      <c r="AO83" s="6"/>
    </row>
    <row r="84" spans="20:41" x14ac:dyDescent="0.25">
      <c r="T84" s="6"/>
      <c r="AJ84" s="14">
        <v>44811</v>
      </c>
      <c r="AK84" s="15">
        <v>56.55</v>
      </c>
      <c r="AL84" s="15">
        <v>59028.91</v>
      </c>
      <c r="AM84" s="8">
        <f t="shared" si="1"/>
        <v>4.6253469010175768E-2</v>
      </c>
      <c r="AN84" s="16">
        <f t="shared" si="1"/>
        <v>-2.8393335539525656E-3</v>
      </c>
      <c r="AO84" s="6"/>
    </row>
    <row r="85" spans="20:41" x14ac:dyDescent="0.25">
      <c r="T85" s="6"/>
      <c r="AJ85" s="14">
        <v>44810</v>
      </c>
      <c r="AK85" s="15">
        <v>54.05</v>
      </c>
      <c r="AL85" s="15">
        <v>59196.99</v>
      </c>
      <c r="AM85" s="8">
        <f t="shared" si="1"/>
        <v>1.5977443609022448E-2</v>
      </c>
      <c r="AN85" s="16">
        <f t="shared" si="1"/>
        <v>-8.2689154605941595E-4</v>
      </c>
      <c r="AO85" s="6"/>
    </row>
    <row r="86" spans="20:41" x14ac:dyDescent="0.25">
      <c r="T86" s="6"/>
      <c r="AJ86" s="14">
        <v>44809</v>
      </c>
      <c r="AK86" s="15">
        <v>53.2</v>
      </c>
      <c r="AL86" s="15">
        <v>59245.98</v>
      </c>
      <c r="AM86" s="8">
        <f t="shared" si="1"/>
        <v>-3.1847133757961783E-2</v>
      </c>
      <c r="AN86" s="16">
        <f t="shared" si="1"/>
        <v>7.5276349145533333E-3</v>
      </c>
      <c r="AO86" s="6"/>
    </row>
    <row r="87" spans="20:41" x14ac:dyDescent="0.25">
      <c r="T87" s="6"/>
      <c r="AJ87" s="14">
        <v>44806</v>
      </c>
      <c r="AK87" s="15">
        <v>54.95</v>
      </c>
      <c r="AL87" s="15">
        <v>58803.33</v>
      </c>
      <c r="AM87" s="8">
        <f t="shared" si="1"/>
        <v>-7.2267389340559818E-3</v>
      </c>
      <c r="AN87" s="16">
        <f t="shared" si="1"/>
        <v>6.2518516047987884E-4</v>
      </c>
      <c r="AO87" s="6"/>
    </row>
    <row r="88" spans="20:41" x14ac:dyDescent="0.25">
      <c r="T88" s="6"/>
      <c r="AJ88" s="14">
        <v>44805</v>
      </c>
      <c r="AK88" s="15">
        <v>55.35</v>
      </c>
      <c r="AL88" s="15">
        <v>58766.59</v>
      </c>
      <c r="AM88" s="8">
        <f t="shared" si="1"/>
        <v>-1.1607142857142832E-2</v>
      </c>
      <c r="AN88" s="16">
        <f t="shared" si="1"/>
        <v>-1.2941181015458153E-2</v>
      </c>
      <c r="AO88" s="6"/>
    </row>
    <row r="89" spans="20:41" x14ac:dyDescent="0.25">
      <c r="T89" s="6"/>
      <c r="AJ89" s="14">
        <v>44803</v>
      </c>
      <c r="AK89" s="15">
        <v>56</v>
      </c>
      <c r="AL89" s="15">
        <v>59537.07</v>
      </c>
      <c r="AM89" s="8">
        <f t="shared" si="1"/>
        <v>9.9188458070333125E-3</v>
      </c>
      <c r="AN89" s="16">
        <f t="shared" si="1"/>
        <v>2.6986015122311136E-2</v>
      </c>
      <c r="AO89" s="6"/>
    </row>
    <row r="90" spans="20:41" x14ac:dyDescent="0.25">
      <c r="T90" s="6"/>
      <c r="AJ90" s="14">
        <v>44802</v>
      </c>
      <c r="AK90" s="15">
        <v>55.45</v>
      </c>
      <c r="AL90" s="15">
        <v>57972.62</v>
      </c>
      <c r="AM90" s="8">
        <f t="shared" si="1"/>
        <v>-3.982683982683978E-2</v>
      </c>
      <c r="AN90" s="16">
        <f t="shared" si="1"/>
        <v>-1.4638676667028703E-2</v>
      </c>
      <c r="AO90" s="6"/>
    </row>
    <row r="91" spans="20:41" x14ac:dyDescent="0.25">
      <c r="T91" s="6"/>
      <c r="AJ91" s="14">
        <v>44799</v>
      </c>
      <c r="AK91" s="15">
        <v>57.75</v>
      </c>
      <c r="AL91" s="15">
        <v>58833.87</v>
      </c>
      <c r="AM91" s="8">
        <f t="shared" si="1"/>
        <v>-1.7286084701815284E-3</v>
      </c>
      <c r="AN91" s="16">
        <f t="shared" si="1"/>
        <v>1.0063850580658055E-3</v>
      </c>
      <c r="AO91" s="6"/>
    </row>
    <row r="92" spans="20:41" x14ac:dyDescent="0.25">
      <c r="T92" s="6"/>
      <c r="AJ92" s="14">
        <v>44798</v>
      </c>
      <c r="AK92" s="15">
        <v>57.85</v>
      </c>
      <c r="AL92" s="15">
        <v>58774.720000000001</v>
      </c>
      <c r="AM92" s="8">
        <f t="shared" si="1"/>
        <v>5.212858384013975E-3</v>
      </c>
      <c r="AN92" s="16">
        <f t="shared" si="1"/>
        <v>-5.2586568296109403E-3</v>
      </c>
      <c r="AO92" s="6"/>
    </row>
    <row r="93" spans="20:41" x14ac:dyDescent="0.25">
      <c r="T93" s="6"/>
      <c r="AJ93" s="14">
        <v>44797</v>
      </c>
      <c r="AK93" s="15">
        <v>57.55</v>
      </c>
      <c r="AL93" s="15">
        <v>59085.43</v>
      </c>
      <c r="AM93" s="8">
        <f t="shared" si="1"/>
        <v>-6.0449050086356032E-3</v>
      </c>
      <c r="AN93" s="16">
        <f t="shared" si="1"/>
        <v>9.1697116614401818E-4</v>
      </c>
      <c r="AO93" s="6"/>
    </row>
    <row r="94" spans="20:41" x14ac:dyDescent="0.25">
      <c r="T94" s="6"/>
      <c r="AJ94" s="14">
        <v>44796</v>
      </c>
      <c r="AK94" s="15">
        <v>57.9</v>
      </c>
      <c r="AL94" s="15">
        <v>59031.3</v>
      </c>
      <c r="AM94" s="8">
        <f t="shared" si="1"/>
        <v>1.5789473684210503E-2</v>
      </c>
      <c r="AN94" s="16">
        <f t="shared" si="1"/>
        <v>4.3800076462550495E-3</v>
      </c>
      <c r="AO94" s="6"/>
    </row>
    <row r="95" spans="20:41" x14ac:dyDescent="0.25">
      <c r="T95" s="6"/>
      <c r="AJ95" s="14">
        <v>44795</v>
      </c>
      <c r="AK95" s="15">
        <v>57</v>
      </c>
      <c r="AL95" s="15">
        <v>58773.87</v>
      </c>
      <c r="AM95" s="8">
        <f t="shared" si="1"/>
        <v>-2.6473099914602855E-2</v>
      </c>
      <c r="AN95" s="16">
        <f t="shared" si="1"/>
        <v>-1.4624246493696556E-2</v>
      </c>
      <c r="AO95" s="6"/>
    </row>
    <row r="96" spans="20:41" x14ac:dyDescent="0.25">
      <c r="T96" s="6"/>
      <c r="AJ96" s="14">
        <v>44792</v>
      </c>
      <c r="AK96" s="15">
        <v>58.55</v>
      </c>
      <c r="AL96" s="15">
        <v>59646.15</v>
      </c>
      <c r="AM96" s="8">
        <f t="shared" si="1"/>
        <v>1.7376194613379671E-2</v>
      </c>
      <c r="AN96" s="16">
        <f t="shared" si="1"/>
        <v>-1.0810474642608354E-2</v>
      </c>
      <c r="AO96" s="6"/>
    </row>
    <row r="97" spans="20:41" x14ac:dyDescent="0.25">
      <c r="T97" s="6"/>
      <c r="AJ97" s="14">
        <v>44791</v>
      </c>
      <c r="AK97" s="15">
        <v>57.55</v>
      </c>
      <c r="AL97" s="15">
        <v>60298</v>
      </c>
      <c r="AM97" s="8">
        <f t="shared" si="1"/>
        <v>2.5846702317290474E-2</v>
      </c>
      <c r="AN97" s="16">
        <f t="shared" si="1"/>
        <v>6.2844205613234855E-4</v>
      </c>
      <c r="AO97" s="6"/>
    </row>
    <row r="98" spans="20:41" x14ac:dyDescent="0.25">
      <c r="T98" s="6"/>
      <c r="AJ98" s="14">
        <v>44790</v>
      </c>
      <c r="AK98" s="15">
        <v>56.1</v>
      </c>
      <c r="AL98" s="15">
        <v>60260.13</v>
      </c>
      <c r="AM98" s="8">
        <f t="shared" si="1"/>
        <v>4.8598130841121523E-2</v>
      </c>
      <c r="AN98" s="16">
        <f t="shared" si="1"/>
        <v>6.9836992985385779E-3</v>
      </c>
      <c r="AO98" s="6"/>
    </row>
    <row r="99" spans="20:41" x14ac:dyDescent="0.25">
      <c r="T99" s="6"/>
      <c r="AJ99" s="14">
        <v>44789</v>
      </c>
      <c r="AK99" s="15">
        <v>53.5</v>
      </c>
      <c r="AL99" s="15">
        <v>59842.21</v>
      </c>
      <c r="AM99" s="8">
        <f t="shared" si="1"/>
        <v>1.9047619047619049E-2</v>
      </c>
      <c r="AN99" s="16">
        <f t="shared" si="1"/>
        <v>6.3809663793048411E-3</v>
      </c>
      <c r="AO99" s="6"/>
    </row>
    <row r="100" spans="20:41" x14ac:dyDescent="0.25">
      <c r="T100" s="6"/>
      <c r="AJ100" s="14">
        <v>44785</v>
      </c>
      <c r="AK100" s="15">
        <v>52.5</v>
      </c>
      <c r="AL100" s="15">
        <v>59462.78</v>
      </c>
      <c r="AM100" s="8">
        <f t="shared" si="1"/>
        <v>3.6525172754195485E-2</v>
      </c>
      <c r="AN100" s="16">
        <f t="shared" si="1"/>
        <v>2.194072061564811E-3</v>
      </c>
      <c r="AO100" s="6"/>
    </row>
    <row r="101" spans="20:41" x14ac:dyDescent="0.25">
      <c r="T101" s="6"/>
      <c r="AJ101" s="14">
        <v>44784</v>
      </c>
      <c r="AK101" s="15">
        <v>50.65</v>
      </c>
      <c r="AL101" s="15">
        <v>59332.6</v>
      </c>
      <c r="AM101" s="8">
        <f t="shared" si="1"/>
        <v>4.9740932642487017E-2</v>
      </c>
      <c r="AN101" s="16">
        <f t="shared" si="1"/>
        <v>8.7611993004097551E-3</v>
      </c>
      <c r="AO101" s="6"/>
    </row>
    <row r="102" spans="20:41" x14ac:dyDescent="0.25">
      <c r="T102" s="6"/>
      <c r="AJ102" s="14">
        <v>44783</v>
      </c>
      <c r="AK102" s="15">
        <v>48.25</v>
      </c>
      <c r="AL102" s="15">
        <v>58817.29</v>
      </c>
      <c r="AM102" s="8">
        <f t="shared" si="1"/>
        <v>-9.240246406570899E-3</v>
      </c>
      <c r="AN102" s="16">
        <f t="shared" si="1"/>
        <v>-6.0795469123358964E-4</v>
      </c>
      <c r="AO102" s="6"/>
    </row>
    <row r="103" spans="20:41" x14ac:dyDescent="0.25">
      <c r="T103" s="6"/>
      <c r="AJ103" s="14">
        <v>44781</v>
      </c>
      <c r="AK103" s="15">
        <v>48.7</v>
      </c>
      <c r="AL103" s="15">
        <v>58853.07</v>
      </c>
      <c r="AM103" s="8">
        <f t="shared" si="1"/>
        <v>7.2388831437435663E-3</v>
      </c>
      <c r="AN103" s="16">
        <f t="shared" si="1"/>
        <v>7.966372501987987E-3</v>
      </c>
      <c r="AO103" s="6"/>
    </row>
    <row r="104" spans="20:41" x14ac:dyDescent="0.25">
      <c r="T104" s="6"/>
      <c r="AJ104" s="14">
        <v>44778</v>
      </c>
      <c r="AK104" s="15">
        <v>48.35</v>
      </c>
      <c r="AL104" s="15">
        <v>58387.93</v>
      </c>
      <c r="AM104" s="8">
        <f t="shared" si="1"/>
        <v>6.2434963579605469E-3</v>
      </c>
      <c r="AN104" s="16">
        <f t="shared" si="1"/>
        <v>1.5288479351204035E-3</v>
      </c>
      <c r="AO104" s="6"/>
    </row>
    <row r="105" spans="20:41" x14ac:dyDescent="0.25">
      <c r="T105" s="6"/>
      <c r="AJ105" s="14">
        <v>44777</v>
      </c>
      <c r="AK105" s="15">
        <v>48.05</v>
      </c>
      <c r="AL105" s="15">
        <v>58298.8</v>
      </c>
      <c r="AM105" s="8">
        <f t="shared" si="1"/>
        <v>1.1578947368420993E-2</v>
      </c>
      <c r="AN105" s="16">
        <f t="shared" si="1"/>
        <v>-8.8653864840638E-4</v>
      </c>
      <c r="AO105" s="6"/>
    </row>
    <row r="106" spans="20:41" x14ac:dyDescent="0.25">
      <c r="T106" s="6"/>
      <c r="AJ106" s="14">
        <v>44776</v>
      </c>
      <c r="AK106" s="15">
        <v>47.5</v>
      </c>
      <c r="AL106" s="15">
        <v>58350.53</v>
      </c>
      <c r="AM106" s="8">
        <f t="shared" si="1"/>
        <v>0</v>
      </c>
      <c r="AN106" s="16">
        <f t="shared" si="1"/>
        <v>3.6839251717857508E-3</v>
      </c>
      <c r="AO106" s="6"/>
    </row>
    <row r="107" spans="20:41" x14ac:dyDescent="0.25">
      <c r="T107" s="6"/>
      <c r="AJ107" s="14">
        <v>44775</v>
      </c>
      <c r="AK107" s="15">
        <v>47.5</v>
      </c>
      <c r="AL107" s="15">
        <v>58136.36</v>
      </c>
      <c r="AM107" s="8">
        <f t="shared" si="1"/>
        <v>1.0638297872340425E-2</v>
      </c>
      <c r="AN107" s="16">
        <f t="shared" si="1"/>
        <v>3.5894038595556403E-4</v>
      </c>
      <c r="AO107" s="6"/>
    </row>
    <row r="108" spans="20:41" x14ac:dyDescent="0.25">
      <c r="T108" s="6"/>
      <c r="AJ108" s="14">
        <v>44774</v>
      </c>
      <c r="AK108" s="15">
        <v>47</v>
      </c>
      <c r="AL108" s="15">
        <v>58115.5</v>
      </c>
      <c r="AM108" s="8">
        <f t="shared" si="1"/>
        <v>2.3965141612200466E-2</v>
      </c>
      <c r="AN108" s="16">
        <f t="shared" si="1"/>
        <v>9.4710375584611851E-3</v>
      </c>
      <c r="AO108" s="6"/>
    </row>
    <row r="109" spans="20:41" x14ac:dyDescent="0.25">
      <c r="T109" s="6"/>
      <c r="AJ109" s="14">
        <v>44771</v>
      </c>
      <c r="AK109" s="15">
        <v>45.9</v>
      </c>
      <c r="AL109" s="15">
        <v>57570.25</v>
      </c>
      <c r="AM109" s="8">
        <f t="shared" si="1"/>
        <v>4.3181818181818148E-2</v>
      </c>
      <c r="AN109" s="16">
        <f t="shared" si="1"/>
        <v>1.2530560895877224E-2</v>
      </c>
      <c r="AO109" s="6"/>
    </row>
    <row r="110" spans="20:41" x14ac:dyDescent="0.25">
      <c r="T110" s="6"/>
      <c r="AJ110" s="14">
        <v>44770</v>
      </c>
      <c r="AK110" s="15">
        <v>44</v>
      </c>
      <c r="AL110" s="15">
        <v>56857.79</v>
      </c>
      <c r="AM110" s="8">
        <f t="shared" si="1"/>
        <v>3.5294117647058823E-2</v>
      </c>
      <c r="AN110" s="16">
        <f t="shared" si="1"/>
        <v>1.8658879696834208E-2</v>
      </c>
      <c r="AO110" s="6"/>
    </row>
    <row r="111" spans="20:41" x14ac:dyDescent="0.25">
      <c r="T111" s="6"/>
      <c r="AJ111" s="14">
        <v>44769</v>
      </c>
      <c r="AK111" s="15">
        <v>42.5</v>
      </c>
      <c r="AL111" s="15">
        <v>55816.32</v>
      </c>
      <c r="AM111" s="8">
        <f t="shared" si="1"/>
        <v>1.4319809069212444E-2</v>
      </c>
      <c r="AN111" s="16">
        <f t="shared" si="1"/>
        <v>9.9121579040788305E-3</v>
      </c>
      <c r="AO111" s="6"/>
    </row>
    <row r="112" spans="20:41" x14ac:dyDescent="0.25">
      <c r="T112" s="6"/>
      <c r="AJ112" s="14">
        <v>44768</v>
      </c>
      <c r="AK112" s="15">
        <v>41.9</v>
      </c>
      <c r="AL112" s="15">
        <v>55268.49</v>
      </c>
      <c r="AM112" s="8">
        <f t="shared" si="1"/>
        <v>-3.6781609195402333E-2</v>
      </c>
      <c r="AN112" s="16">
        <f t="shared" si="1"/>
        <v>-8.9252956359603206E-3</v>
      </c>
      <c r="AO112" s="6"/>
    </row>
    <row r="113" spans="20:41" x14ac:dyDescent="0.25">
      <c r="T113" s="6"/>
      <c r="AJ113" s="14">
        <v>44767</v>
      </c>
      <c r="AK113" s="15">
        <v>43.5</v>
      </c>
      <c r="AL113" s="15">
        <v>55766.22</v>
      </c>
      <c r="AM113" s="8">
        <f t="shared" si="1"/>
        <v>2.2326674500587611E-2</v>
      </c>
      <c r="AN113" s="16">
        <f t="shared" si="1"/>
        <v>-5.4574251817700497E-3</v>
      </c>
      <c r="AO113" s="6"/>
    </row>
    <row r="114" spans="20:41" x14ac:dyDescent="0.25">
      <c r="T114" s="6"/>
      <c r="AJ114" s="14">
        <v>44764</v>
      </c>
      <c r="AK114" s="15">
        <v>42.55</v>
      </c>
      <c r="AL114" s="15">
        <v>56072.23</v>
      </c>
      <c r="AM114" s="8">
        <f t="shared" si="1"/>
        <v>-2.2962112514351322E-2</v>
      </c>
      <c r="AN114" s="16">
        <f t="shared" si="1"/>
        <v>7.0090936111254385E-3</v>
      </c>
      <c r="AO114" s="6"/>
    </row>
    <row r="115" spans="20:41" x14ac:dyDescent="0.25">
      <c r="T115" s="6"/>
      <c r="AJ115" s="14">
        <v>44763</v>
      </c>
      <c r="AK115" s="15">
        <v>43.55</v>
      </c>
      <c r="AL115" s="15">
        <v>55681.95</v>
      </c>
      <c r="AM115" s="8">
        <f t="shared" si="1"/>
        <v>2.3014959723819174E-3</v>
      </c>
      <c r="AN115" s="16">
        <f t="shared" si="1"/>
        <v>5.1341639239149877E-3</v>
      </c>
      <c r="AO115" s="6"/>
    </row>
    <row r="116" spans="20:41" x14ac:dyDescent="0.25">
      <c r="T116" s="6"/>
      <c r="AJ116" s="14">
        <v>44762</v>
      </c>
      <c r="AK116" s="15">
        <v>43.45</v>
      </c>
      <c r="AL116" s="15">
        <v>55397.53</v>
      </c>
      <c r="AM116" s="8">
        <f t="shared" si="1"/>
        <v>1.0465116279069833E-2</v>
      </c>
      <c r="AN116" s="16">
        <f t="shared" si="1"/>
        <v>1.1501503990861684E-2</v>
      </c>
      <c r="AO116" s="6"/>
    </row>
    <row r="117" spans="20:41" x14ac:dyDescent="0.25">
      <c r="T117" s="6"/>
      <c r="AJ117" s="14">
        <v>44761</v>
      </c>
      <c r="AK117" s="15">
        <v>43</v>
      </c>
      <c r="AL117" s="15">
        <v>54767.62</v>
      </c>
      <c r="AM117" s="8">
        <f t="shared" si="1"/>
        <v>2.6252983293556121E-2</v>
      </c>
      <c r="AN117" s="16">
        <f t="shared" si="1"/>
        <v>4.5206309844895267E-3</v>
      </c>
      <c r="AO117" s="6"/>
    </row>
    <row r="118" spans="20:41" x14ac:dyDescent="0.25">
      <c r="T118" s="6"/>
      <c r="AJ118" s="14">
        <v>44760</v>
      </c>
      <c r="AK118" s="15">
        <v>41.9</v>
      </c>
      <c r="AL118" s="15">
        <v>54521.15</v>
      </c>
      <c r="AM118" s="8">
        <f t="shared" si="1"/>
        <v>3.3292231812577101E-2</v>
      </c>
      <c r="AN118" s="16">
        <f t="shared" si="1"/>
        <v>1.4143581994160104E-2</v>
      </c>
      <c r="AO118" s="6"/>
    </row>
    <row r="119" spans="20:41" x14ac:dyDescent="0.25">
      <c r="T119" s="6"/>
      <c r="AJ119" s="14">
        <v>44757</v>
      </c>
      <c r="AK119" s="15">
        <v>40.549999999999997</v>
      </c>
      <c r="AL119" s="15">
        <v>53760.78</v>
      </c>
      <c r="AM119" s="8">
        <f t="shared" si="1"/>
        <v>4.9159120310478623E-2</v>
      </c>
      <c r="AN119" s="16">
        <f t="shared" si="1"/>
        <v>6.4517940735151708E-3</v>
      </c>
      <c r="AO119" s="6"/>
    </row>
    <row r="120" spans="20:41" x14ac:dyDescent="0.25">
      <c r="T120" s="6"/>
      <c r="AJ120" s="14">
        <v>44756</v>
      </c>
      <c r="AK120" s="15">
        <v>38.65</v>
      </c>
      <c r="AL120" s="15">
        <v>53416.15</v>
      </c>
      <c r="AM120" s="8">
        <f t="shared" si="1"/>
        <v>1.9788918205804751E-2</v>
      </c>
      <c r="AN120" s="16">
        <f t="shared" si="1"/>
        <v>-1.8312913500448012E-3</v>
      </c>
      <c r="AO120" s="6"/>
    </row>
    <row r="121" spans="20:41" x14ac:dyDescent="0.25">
      <c r="T121" s="6"/>
      <c r="AJ121" s="14">
        <v>44755</v>
      </c>
      <c r="AK121" s="15">
        <v>37.9</v>
      </c>
      <c r="AL121" s="15">
        <v>53514.15</v>
      </c>
      <c r="AM121" s="8">
        <f t="shared" si="1"/>
        <v>-4.6540880503144692E-2</v>
      </c>
      <c r="AN121" s="16">
        <f t="shared" si="1"/>
        <v>-6.9119211618619012E-3</v>
      </c>
      <c r="AO121" s="6"/>
    </row>
    <row r="122" spans="20:41" x14ac:dyDescent="0.25">
      <c r="T122" s="6"/>
      <c r="AJ122" s="14">
        <v>44754</v>
      </c>
      <c r="AK122" s="15">
        <v>39.75</v>
      </c>
      <c r="AL122" s="15">
        <v>53886.61</v>
      </c>
      <c r="AM122" s="8">
        <f t="shared" si="1"/>
        <v>-4.9043062200956875E-2</v>
      </c>
      <c r="AN122" s="16">
        <f t="shared" si="1"/>
        <v>-9.350452236345036E-3</v>
      </c>
      <c r="AO122" s="6"/>
    </row>
    <row r="123" spans="20:41" x14ac:dyDescent="0.25">
      <c r="T123" s="6"/>
      <c r="AJ123" s="14">
        <v>44753</v>
      </c>
      <c r="AK123" s="15">
        <v>41.8</v>
      </c>
      <c r="AL123" s="15">
        <v>54395.23</v>
      </c>
      <c r="AM123" s="8">
        <f t="shared" si="1"/>
        <v>-5.0000000000000065E-2</v>
      </c>
      <c r="AN123" s="16">
        <f t="shared" si="1"/>
        <v>-1.5897040188068779E-3</v>
      </c>
      <c r="AO123" s="6"/>
    </row>
    <row r="124" spans="20:41" x14ac:dyDescent="0.25">
      <c r="T124" s="6"/>
      <c r="AJ124" s="14">
        <v>44750</v>
      </c>
      <c r="AK124" s="15">
        <v>44</v>
      </c>
      <c r="AL124" s="15">
        <v>54481.84</v>
      </c>
      <c r="AM124" s="8">
        <f t="shared" si="1"/>
        <v>-4.3478260869565216E-2</v>
      </c>
      <c r="AN124" s="16">
        <f t="shared" si="1"/>
        <v>5.599642367095657E-3</v>
      </c>
      <c r="AO124" s="6"/>
    </row>
    <row r="125" spans="20:41" x14ac:dyDescent="0.25">
      <c r="T125" s="6"/>
      <c r="AJ125" s="14">
        <v>44749</v>
      </c>
      <c r="AK125" s="15">
        <v>46</v>
      </c>
      <c r="AL125" s="15">
        <v>54178.46</v>
      </c>
      <c r="AM125" s="8">
        <f t="shared" si="1"/>
        <v>-4.6632124352331605E-2</v>
      </c>
      <c r="AN125" s="16">
        <f t="shared" si="1"/>
        <v>7.9531587988086166E-3</v>
      </c>
      <c r="AO125" s="6"/>
    </row>
    <row r="126" spans="20:41" x14ac:dyDescent="0.25">
      <c r="T126" s="6"/>
      <c r="AJ126" s="14">
        <v>44748</v>
      </c>
      <c r="AK126" s="15">
        <v>48.25</v>
      </c>
      <c r="AL126" s="15">
        <v>53750.97</v>
      </c>
      <c r="AM126" s="8">
        <f t="shared" si="1"/>
        <v>-7.2016460905350082E-3</v>
      </c>
      <c r="AN126" s="16">
        <f t="shared" si="1"/>
        <v>1.1604922239568239E-2</v>
      </c>
      <c r="AO126" s="6"/>
    </row>
    <row r="127" spans="20:41" x14ac:dyDescent="0.25">
      <c r="T127" s="6"/>
      <c r="AJ127" s="14">
        <v>44747</v>
      </c>
      <c r="AK127" s="15">
        <v>48.6</v>
      </c>
      <c r="AL127" s="15">
        <v>53134.35</v>
      </c>
      <c r="AM127" s="8">
        <f t="shared" si="1"/>
        <v>4.9676025917926664E-2</v>
      </c>
      <c r="AN127" s="16">
        <f t="shared" si="1"/>
        <v>-1.8863611132347948E-3</v>
      </c>
      <c r="AO127" s="6"/>
    </row>
    <row r="128" spans="20:41" x14ac:dyDescent="0.25">
      <c r="T128" s="6"/>
      <c r="AJ128" s="14">
        <v>44746</v>
      </c>
      <c r="AK128" s="15">
        <v>46.3</v>
      </c>
      <c r="AL128" s="15">
        <v>53234.77</v>
      </c>
      <c r="AM128" s="8">
        <f t="shared" si="1"/>
        <v>4.9886621315192649E-2</v>
      </c>
      <c r="AN128" s="16">
        <f t="shared" si="1"/>
        <v>6.1775238607898004E-3</v>
      </c>
      <c r="AO128" s="6"/>
    </row>
    <row r="129" spans="20:41" x14ac:dyDescent="0.25">
      <c r="T129" s="6"/>
      <c r="AJ129" s="14">
        <v>44743</v>
      </c>
      <c r="AK129" s="15">
        <v>44.1</v>
      </c>
      <c r="AL129" s="15">
        <v>52907.93</v>
      </c>
      <c r="AM129" s="8">
        <f t="shared" si="1"/>
        <v>5.0000000000000031E-2</v>
      </c>
      <c r="AN129" s="16">
        <f t="shared" si="1"/>
        <v>-2.0937800718007949E-3</v>
      </c>
      <c r="AO129" s="6"/>
    </row>
    <row r="130" spans="20:41" x14ac:dyDescent="0.25">
      <c r="T130" s="6"/>
      <c r="AJ130" s="14">
        <v>44742</v>
      </c>
      <c r="AK130" s="15">
        <v>42</v>
      </c>
      <c r="AL130" s="15">
        <v>53018.94</v>
      </c>
      <c r="AM130" s="8">
        <f t="shared" si="1"/>
        <v>3.9603960396039639E-2</v>
      </c>
      <c r="AN130" s="16">
        <f t="shared" si="1"/>
        <v>-1.514323748839286E-4</v>
      </c>
      <c r="AO130" s="6"/>
    </row>
    <row r="131" spans="20:41" x14ac:dyDescent="0.25">
      <c r="T131" s="6"/>
      <c r="AJ131" s="14">
        <v>44741</v>
      </c>
      <c r="AK131" s="15">
        <v>40.4</v>
      </c>
      <c r="AL131" s="15">
        <v>53026.97</v>
      </c>
      <c r="AM131" s="8">
        <f t="shared" si="1"/>
        <v>4.3927648578811256E-2</v>
      </c>
      <c r="AN131" s="16">
        <f t="shared" si="1"/>
        <v>-2.8297708897285583E-3</v>
      </c>
      <c r="AO131" s="6"/>
    </row>
    <row r="132" spans="20:41" x14ac:dyDescent="0.25">
      <c r="T132" s="6"/>
      <c r="AJ132" s="14">
        <v>44740</v>
      </c>
      <c r="AK132" s="15">
        <v>38.700000000000003</v>
      </c>
      <c r="AL132" s="15">
        <v>53177.45</v>
      </c>
      <c r="AM132" s="8">
        <f t="shared" si="1"/>
        <v>4.8780487804878168E-2</v>
      </c>
      <c r="AN132" s="16">
        <f t="shared" si="1"/>
        <v>3.0416874838224838E-4</v>
      </c>
      <c r="AO132" s="6"/>
    </row>
    <row r="133" spans="20:41" x14ac:dyDescent="0.25">
      <c r="T133" s="6"/>
      <c r="AJ133" s="14">
        <v>44739</v>
      </c>
      <c r="AK133" s="15">
        <v>36.9</v>
      </c>
      <c r="AL133" s="15">
        <v>53161.279999999999</v>
      </c>
      <c r="AM133" s="8">
        <f t="shared" si="1"/>
        <v>4.9786628733997154E-2</v>
      </c>
      <c r="AN133" s="16">
        <f t="shared" si="1"/>
        <v>8.2176483908542597E-3</v>
      </c>
      <c r="AO133" s="6"/>
    </row>
    <row r="134" spans="20:41" x14ac:dyDescent="0.25">
      <c r="T134" s="6"/>
      <c r="AJ134" s="14">
        <v>44736</v>
      </c>
      <c r="AK134" s="15">
        <v>35.15</v>
      </c>
      <c r="AL134" s="15">
        <v>52727.98</v>
      </c>
      <c r="AM134" s="8">
        <f t="shared" ref="AM134:AN197" si="2">(AK134-AK135)/AK135</f>
        <v>3.3823529411764662E-2</v>
      </c>
      <c r="AN134" s="16">
        <f t="shared" si="2"/>
        <v>8.844420396389871E-3</v>
      </c>
      <c r="AO134" s="6"/>
    </row>
    <row r="135" spans="20:41" x14ac:dyDescent="0.25">
      <c r="T135" s="6"/>
      <c r="AJ135" s="14">
        <v>44735</v>
      </c>
      <c r="AK135" s="15">
        <v>34</v>
      </c>
      <c r="AL135" s="15">
        <v>52265.72</v>
      </c>
      <c r="AM135" s="8">
        <f t="shared" si="2"/>
        <v>2.7190332326283945E-2</v>
      </c>
      <c r="AN135" s="16">
        <f t="shared" si="2"/>
        <v>8.5520718498306118E-3</v>
      </c>
      <c r="AO135" s="6"/>
    </row>
    <row r="136" spans="20:41" x14ac:dyDescent="0.25">
      <c r="T136" s="6"/>
      <c r="AJ136" s="14">
        <v>44734</v>
      </c>
      <c r="AK136" s="15">
        <v>33.1</v>
      </c>
      <c r="AL136" s="15">
        <v>51822.53</v>
      </c>
      <c r="AM136" s="8">
        <f t="shared" si="2"/>
        <v>3.7617554858934261E-2</v>
      </c>
      <c r="AN136" s="16">
        <f t="shared" si="2"/>
        <v>-1.3506796895686785E-2</v>
      </c>
      <c r="AO136" s="6"/>
    </row>
    <row r="137" spans="20:41" x14ac:dyDescent="0.25">
      <c r="T137" s="6"/>
      <c r="AJ137" s="14">
        <v>44733</v>
      </c>
      <c r="AK137" s="15">
        <v>31.9</v>
      </c>
      <c r="AL137" s="15">
        <v>52532.07</v>
      </c>
      <c r="AM137" s="8">
        <f t="shared" si="2"/>
        <v>4.4189852700490931E-2</v>
      </c>
      <c r="AN137" s="16">
        <f t="shared" si="2"/>
        <v>1.810599048332262E-2</v>
      </c>
      <c r="AO137" s="6"/>
    </row>
    <row r="138" spans="20:41" x14ac:dyDescent="0.25">
      <c r="T138" s="6"/>
      <c r="AJ138" s="14">
        <v>44732</v>
      </c>
      <c r="AK138" s="15">
        <v>30.55</v>
      </c>
      <c r="AL138" s="15">
        <v>51597.84</v>
      </c>
      <c r="AM138" s="8">
        <f t="shared" si="2"/>
        <v>2.3450586264656591E-2</v>
      </c>
      <c r="AN138" s="16">
        <f t="shared" si="2"/>
        <v>4.6226257495557525E-3</v>
      </c>
      <c r="AO138" s="6"/>
    </row>
    <row r="139" spans="20:41" x14ac:dyDescent="0.25">
      <c r="T139" s="6"/>
      <c r="AJ139" s="14">
        <v>44729</v>
      </c>
      <c r="AK139" s="15">
        <v>29.85</v>
      </c>
      <c r="AL139" s="15">
        <v>51360.42</v>
      </c>
      <c r="AM139" s="8">
        <f t="shared" si="2"/>
        <v>4.0069686411149899E-2</v>
      </c>
      <c r="AN139" s="16">
        <f t="shared" si="2"/>
        <v>-2.6287585839541955E-3</v>
      </c>
      <c r="AO139" s="6"/>
    </row>
    <row r="140" spans="20:41" x14ac:dyDescent="0.25">
      <c r="T140" s="6"/>
      <c r="AJ140" s="14">
        <v>44728</v>
      </c>
      <c r="AK140" s="15">
        <v>28.7</v>
      </c>
      <c r="AL140" s="15">
        <v>51495.79</v>
      </c>
      <c r="AM140" s="8">
        <f t="shared" si="2"/>
        <v>3.0520646319569043E-2</v>
      </c>
      <c r="AN140" s="16">
        <f t="shared" si="2"/>
        <v>-1.9900501300022678E-2</v>
      </c>
      <c r="AO140" s="6"/>
    </row>
    <row r="141" spans="20:41" x14ac:dyDescent="0.25">
      <c r="T141" s="6"/>
      <c r="AJ141" s="14">
        <v>44727</v>
      </c>
      <c r="AK141" s="15">
        <v>27.85</v>
      </c>
      <c r="AL141" s="15">
        <v>52541.39</v>
      </c>
      <c r="AM141" s="8">
        <f t="shared" si="2"/>
        <v>3.5315985130111631E-2</v>
      </c>
      <c r="AN141" s="16">
        <f t="shared" si="2"/>
        <v>-2.8880184052817127E-3</v>
      </c>
      <c r="AO141" s="6"/>
    </row>
    <row r="142" spans="20:41" x14ac:dyDescent="0.25">
      <c r="T142" s="6"/>
      <c r="AJ142" s="14">
        <v>44726</v>
      </c>
      <c r="AK142" s="15">
        <v>26.9</v>
      </c>
      <c r="AL142" s="15">
        <v>52693.57</v>
      </c>
      <c r="AM142" s="8">
        <f t="shared" si="2"/>
        <v>1.7013232514177669E-2</v>
      </c>
      <c r="AN142" s="16">
        <f t="shared" si="2"/>
        <v>-2.8976265310794694E-3</v>
      </c>
      <c r="AO142" s="6"/>
    </row>
    <row r="143" spans="20:41" x14ac:dyDescent="0.25">
      <c r="T143" s="6"/>
      <c r="AJ143" s="14">
        <v>44725</v>
      </c>
      <c r="AK143" s="15">
        <v>26.45</v>
      </c>
      <c r="AL143" s="15">
        <v>52846.7</v>
      </c>
      <c r="AM143" s="8">
        <f t="shared" si="2"/>
        <v>-9.3632958801498131E-3</v>
      </c>
      <c r="AN143" s="16">
        <f t="shared" si="2"/>
        <v>-2.6825924840120721E-2</v>
      </c>
      <c r="AO143" s="6"/>
    </row>
    <row r="144" spans="20:41" x14ac:dyDescent="0.25">
      <c r="T144" s="6"/>
      <c r="AJ144" s="14">
        <v>44722</v>
      </c>
      <c r="AK144" s="15">
        <v>26.7</v>
      </c>
      <c r="AL144" s="15">
        <v>54303.44</v>
      </c>
      <c r="AM144" s="8">
        <f t="shared" si="2"/>
        <v>3.8910505836575876E-2</v>
      </c>
      <c r="AN144" s="16">
        <f t="shared" si="2"/>
        <v>-1.8380962641548388E-2</v>
      </c>
      <c r="AO144" s="6"/>
    </row>
    <row r="145" spans="20:41" x14ac:dyDescent="0.25">
      <c r="T145" s="6"/>
      <c r="AJ145" s="14">
        <v>44721</v>
      </c>
      <c r="AK145" s="15">
        <v>25.7</v>
      </c>
      <c r="AL145" s="15">
        <v>55320.28</v>
      </c>
      <c r="AM145" s="8">
        <f t="shared" si="2"/>
        <v>3.8383838383838353E-2</v>
      </c>
      <c r="AN145" s="16">
        <f t="shared" si="2"/>
        <v>7.7932336463512747E-3</v>
      </c>
      <c r="AO145" s="6"/>
    </row>
    <row r="146" spans="20:41" x14ac:dyDescent="0.25">
      <c r="T146" s="6"/>
      <c r="AJ146" s="14">
        <v>44720</v>
      </c>
      <c r="AK146" s="15">
        <v>24.75</v>
      </c>
      <c r="AL146" s="15">
        <v>54892.49</v>
      </c>
      <c r="AM146" s="8">
        <f t="shared" si="2"/>
        <v>2.9106029106029076E-2</v>
      </c>
      <c r="AN146" s="16">
        <f t="shared" si="2"/>
        <v>-3.8987546849475687E-3</v>
      </c>
      <c r="AO146" s="6"/>
    </row>
    <row r="147" spans="20:41" x14ac:dyDescent="0.25">
      <c r="T147" s="6"/>
      <c r="AJ147" s="14">
        <v>44719</v>
      </c>
      <c r="AK147" s="15">
        <v>24.05</v>
      </c>
      <c r="AL147" s="15">
        <v>55107.34</v>
      </c>
      <c r="AM147" s="8">
        <f t="shared" si="2"/>
        <v>2.5586353944562962E-2</v>
      </c>
      <c r="AN147" s="16">
        <f t="shared" si="2"/>
        <v>-1.0201647695963009E-2</v>
      </c>
      <c r="AO147" s="6"/>
    </row>
    <row r="148" spans="20:41" x14ac:dyDescent="0.25">
      <c r="T148" s="6"/>
      <c r="AJ148" s="14">
        <v>44718</v>
      </c>
      <c r="AK148" s="15">
        <v>23.45</v>
      </c>
      <c r="AL148" s="15">
        <v>55675.32</v>
      </c>
      <c r="AM148" s="8">
        <f t="shared" si="2"/>
        <v>3.9911308203991067E-2</v>
      </c>
      <c r="AN148" s="16">
        <f t="shared" si="2"/>
        <v>-1.6839034715021794E-3</v>
      </c>
      <c r="AO148" s="6"/>
    </row>
    <row r="149" spans="20:41" x14ac:dyDescent="0.25">
      <c r="T149" s="6"/>
      <c r="AJ149" s="14">
        <v>44715</v>
      </c>
      <c r="AK149" s="15">
        <v>22.55</v>
      </c>
      <c r="AL149" s="15">
        <v>55769.23</v>
      </c>
      <c r="AM149" s="8">
        <f t="shared" si="2"/>
        <v>4.4543429844098627E-3</v>
      </c>
      <c r="AN149" s="16">
        <f t="shared" si="2"/>
        <v>-8.7570145244970454E-4</v>
      </c>
      <c r="AO149" s="6"/>
    </row>
    <row r="150" spans="20:41" x14ac:dyDescent="0.25">
      <c r="T150" s="6"/>
      <c r="AJ150" s="14">
        <v>44714</v>
      </c>
      <c r="AK150" s="15">
        <v>22.45</v>
      </c>
      <c r="AL150" s="15">
        <v>55818.11</v>
      </c>
      <c r="AM150" s="8">
        <f t="shared" si="2"/>
        <v>2.2321428571428891E-3</v>
      </c>
      <c r="AN150" s="16">
        <f t="shared" si="2"/>
        <v>7.8896852486143275E-3</v>
      </c>
      <c r="AO150" s="6"/>
    </row>
    <row r="151" spans="20:41" x14ac:dyDescent="0.25">
      <c r="T151" s="6"/>
      <c r="AJ151" s="14">
        <v>44713</v>
      </c>
      <c r="AK151" s="15">
        <v>22.4</v>
      </c>
      <c r="AL151" s="15">
        <v>55381.17</v>
      </c>
      <c r="AM151" s="8">
        <f t="shared" si="2"/>
        <v>1.1286681715575621E-2</v>
      </c>
      <c r="AN151" s="16">
        <f t="shared" si="2"/>
        <v>-3.3336686678157763E-3</v>
      </c>
      <c r="AO151" s="6"/>
    </row>
    <row r="152" spans="20:41" x14ac:dyDescent="0.25">
      <c r="T152" s="6"/>
      <c r="AJ152" s="14">
        <v>44712</v>
      </c>
      <c r="AK152" s="15">
        <v>22.15</v>
      </c>
      <c r="AL152" s="15">
        <v>55566.41</v>
      </c>
      <c r="AM152" s="8">
        <f t="shared" si="2"/>
        <v>-1.8026137899956149E-3</v>
      </c>
      <c r="AN152" s="16">
        <f t="shared" si="2"/>
        <v>-6.4251273206218547E-3</v>
      </c>
      <c r="AO152" s="6"/>
    </row>
    <row r="153" spans="20:41" x14ac:dyDescent="0.25">
      <c r="T153" s="6"/>
      <c r="AJ153" s="14">
        <v>44711</v>
      </c>
      <c r="AK153" s="15">
        <v>22.19</v>
      </c>
      <c r="AL153" s="15">
        <v>55925.74</v>
      </c>
      <c r="AM153" s="8">
        <f t="shared" si="2"/>
        <v>-4.039497307001789E-3</v>
      </c>
      <c r="AN153" s="16">
        <f t="shared" si="2"/>
        <v>1.8968505954122597E-2</v>
      </c>
      <c r="AO153" s="6"/>
    </row>
    <row r="154" spans="20:41" x14ac:dyDescent="0.25">
      <c r="T154" s="6"/>
      <c r="AJ154" s="14">
        <v>44708</v>
      </c>
      <c r="AK154" s="15">
        <v>22.28</v>
      </c>
      <c r="AL154" s="15">
        <v>54884.66</v>
      </c>
      <c r="AM154" s="8">
        <f t="shared" si="2"/>
        <v>-5.3571428571427436E-3</v>
      </c>
      <c r="AN154" s="16">
        <f t="shared" si="2"/>
        <v>1.1651622514194354E-2</v>
      </c>
      <c r="AO154" s="6"/>
    </row>
    <row r="155" spans="20:41" x14ac:dyDescent="0.25">
      <c r="T155" s="6"/>
      <c r="AJ155" s="14">
        <v>44707</v>
      </c>
      <c r="AK155" s="15">
        <v>22.4</v>
      </c>
      <c r="AL155" s="15">
        <v>54252.53</v>
      </c>
      <c r="AM155" s="8">
        <f t="shared" si="2"/>
        <v>8.5547050877981864E-3</v>
      </c>
      <c r="AN155" s="16">
        <f t="shared" si="2"/>
        <v>9.3632916992717075E-3</v>
      </c>
      <c r="AO155" s="6"/>
    </row>
    <row r="156" spans="20:41" x14ac:dyDescent="0.25">
      <c r="T156" s="6"/>
      <c r="AJ156" s="14">
        <v>44706</v>
      </c>
      <c r="AK156" s="15">
        <v>22.21</v>
      </c>
      <c r="AL156" s="15">
        <v>53749.26</v>
      </c>
      <c r="AM156" s="8">
        <f t="shared" si="2"/>
        <v>-1.5514184397163027E-2</v>
      </c>
      <c r="AN156" s="16">
        <f t="shared" si="2"/>
        <v>-5.6121249279174222E-3</v>
      </c>
      <c r="AO156" s="6"/>
    </row>
    <row r="157" spans="20:41" x14ac:dyDescent="0.25">
      <c r="T157" s="6"/>
      <c r="AJ157" s="14">
        <v>44705</v>
      </c>
      <c r="AK157" s="15">
        <v>22.56</v>
      </c>
      <c r="AL157" s="15">
        <v>54052.61</v>
      </c>
      <c r="AM157" s="8">
        <f t="shared" si="2"/>
        <v>3.2967032967032912E-2</v>
      </c>
      <c r="AN157" s="16">
        <f t="shared" si="2"/>
        <v>-4.3471365356379538E-3</v>
      </c>
      <c r="AO157" s="6"/>
    </row>
    <row r="158" spans="20:41" x14ac:dyDescent="0.25">
      <c r="T158" s="6"/>
      <c r="AJ158" s="14">
        <v>44704</v>
      </c>
      <c r="AK158" s="15">
        <v>21.84</v>
      </c>
      <c r="AL158" s="15">
        <v>54288.61</v>
      </c>
      <c r="AM158" s="8">
        <f t="shared" si="2"/>
        <v>3.3112582781456922E-2</v>
      </c>
      <c r="AN158" s="16">
        <f t="shared" si="2"/>
        <v>-6.9542629282009789E-4</v>
      </c>
      <c r="AO158" s="6"/>
    </row>
    <row r="159" spans="20:41" x14ac:dyDescent="0.25">
      <c r="T159" s="6"/>
      <c r="AJ159" s="14">
        <v>44701</v>
      </c>
      <c r="AK159" s="15">
        <v>21.14</v>
      </c>
      <c r="AL159" s="15">
        <v>54326.39</v>
      </c>
      <c r="AM159" s="8">
        <f t="shared" si="2"/>
        <v>4.9652432969215489E-2</v>
      </c>
      <c r="AN159" s="16">
        <f t="shared" si="2"/>
        <v>2.906033709884951E-2</v>
      </c>
      <c r="AO159" s="6"/>
    </row>
    <row r="160" spans="20:41" x14ac:dyDescent="0.25">
      <c r="T160" s="6"/>
      <c r="AJ160" s="14">
        <v>44700</v>
      </c>
      <c r="AK160" s="15">
        <v>20.14</v>
      </c>
      <c r="AL160" s="15">
        <v>52792.23</v>
      </c>
      <c r="AM160" s="8">
        <f t="shared" si="2"/>
        <v>4.9504950495049466E-2</v>
      </c>
      <c r="AN160" s="16">
        <f t="shared" si="2"/>
        <v>-2.6126884458958687E-2</v>
      </c>
      <c r="AO160" s="6"/>
    </row>
    <row r="161" spans="20:41" x14ac:dyDescent="0.25">
      <c r="T161" s="6"/>
      <c r="AJ161" s="14">
        <v>44699</v>
      </c>
      <c r="AK161" s="15">
        <v>19.190000000000001</v>
      </c>
      <c r="AL161" s="15">
        <v>54208.53</v>
      </c>
      <c r="AM161" s="8">
        <f t="shared" si="2"/>
        <v>4.9781181619256022E-2</v>
      </c>
      <c r="AN161" s="16">
        <f t="shared" si="2"/>
        <v>-2.0239892618478085E-3</v>
      </c>
      <c r="AO161" s="6"/>
    </row>
    <row r="162" spans="20:41" x14ac:dyDescent="0.25">
      <c r="T162" s="6"/>
      <c r="AJ162" s="14">
        <v>44698</v>
      </c>
      <c r="AK162" s="15">
        <v>18.28</v>
      </c>
      <c r="AL162" s="15">
        <v>54318.47</v>
      </c>
      <c r="AM162" s="8">
        <f t="shared" si="2"/>
        <v>4.9971280873061519E-2</v>
      </c>
      <c r="AN162" s="16">
        <f t="shared" si="2"/>
        <v>2.5382905977743068E-2</v>
      </c>
      <c r="AO162" s="6"/>
    </row>
    <row r="163" spans="20:41" x14ac:dyDescent="0.25">
      <c r="T163" s="6"/>
      <c r="AJ163" s="14">
        <v>44697</v>
      </c>
      <c r="AK163" s="15">
        <v>17.41</v>
      </c>
      <c r="AL163" s="15">
        <v>52973.84</v>
      </c>
      <c r="AM163" s="8">
        <f t="shared" si="2"/>
        <v>4.0023894862604645E-2</v>
      </c>
      <c r="AN163" s="16">
        <f t="shared" si="2"/>
        <v>3.4136700608898172E-3</v>
      </c>
      <c r="AO163" s="6"/>
    </row>
    <row r="164" spans="20:41" x14ac:dyDescent="0.25">
      <c r="T164" s="6"/>
      <c r="AJ164" s="14">
        <v>44694</v>
      </c>
      <c r="AK164" s="15">
        <v>16.739999999999998</v>
      </c>
      <c r="AL164" s="15">
        <v>52793.62</v>
      </c>
      <c r="AM164" s="8">
        <f t="shared" si="2"/>
        <v>4.0397762585456715E-2</v>
      </c>
      <c r="AN164" s="16">
        <f t="shared" si="2"/>
        <v>-2.5824522849005617E-3</v>
      </c>
      <c r="AO164" s="6"/>
    </row>
    <row r="165" spans="20:41" x14ac:dyDescent="0.25">
      <c r="T165" s="6"/>
      <c r="AJ165" s="14">
        <v>44693</v>
      </c>
      <c r="AK165" s="15">
        <v>16.09</v>
      </c>
      <c r="AL165" s="15">
        <v>52930.31</v>
      </c>
      <c r="AM165" s="8">
        <f t="shared" si="2"/>
        <v>-1.9500304692260835E-2</v>
      </c>
      <c r="AN165" s="16">
        <f t="shared" si="2"/>
        <v>-2.1410879488185944E-2</v>
      </c>
      <c r="AO165" s="6"/>
    </row>
    <row r="166" spans="20:41" x14ac:dyDescent="0.25">
      <c r="T166" s="6"/>
      <c r="AJ166" s="14">
        <v>44692</v>
      </c>
      <c r="AK166" s="15">
        <v>16.41</v>
      </c>
      <c r="AL166" s="15">
        <v>54088.39</v>
      </c>
      <c r="AM166" s="8">
        <f t="shared" si="2"/>
        <v>2.6266416510318944E-2</v>
      </c>
      <c r="AN166" s="16">
        <f t="shared" si="2"/>
        <v>-5.0852710896838512E-3</v>
      </c>
      <c r="AO166" s="6"/>
    </row>
    <row r="167" spans="20:41" x14ac:dyDescent="0.25">
      <c r="T167" s="6"/>
      <c r="AJ167" s="14">
        <v>44691</v>
      </c>
      <c r="AK167" s="15">
        <v>15.99</v>
      </c>
      <c r="AL167" s="15">
        <v>54364.85</v>
      </c>
      <c r="AM167" s="8">
        <f t="shared" si="2"/>
        <v>3.6292935839274176E-2</v>
      </c>
      <c r="AN167" s="16">
        <f t="shared" si="2"/>
        <v>-1.9426968678740268E-3</v>
      </c>
      <c r="AO167" s="6"/>
    </row>
    <row r="168" spans="20:41" x14ac:dyDescent="0.25">
      <c r="T168" s="6"/>
      <c r="AJ168" s="14">
        <v>44690</v>
      </c>
      <c r="AK168" s="15">
        <v>15.43</v>
      </c>
      <c r="AL168" s="15">
        <v>54470.67</v>
      </c>
      <c r="AM168" s="8">
        <f t="shared" si="2"/>
        <v>2.5249169435215879E-2</v>
      </c>
      <c r="AN168" s="16">
        <f t="shared" si="2"/>
        <v>-6.6546209596032996E-3</v>
      </c>
      <c r="AO168" s="6"/>
    </row>
    <row r="169" spans="20:41" x14ac:dyDescent="0.25">
      <c r="T169" s="6"/>
      <c r="AJ169" s="14">
        <v>44687</v>
      </c>
      <c r="AK169" s="15">
        <v>15.05</v>
      </c>
      <c r="AL169" s="15">
        <v>54835.58</v>
      </c>
      <c r="AM169" s="8">
        <f t="shared" si="2"/>
        <v>3.2235939643347096E-2</v>
      </c>
      <c r="AN169" s="16">
        <f t="shared" si="2"/>
        <v>-1.5558623056922521E-2</v>
      </c>
      <c r="AO169" s="6"/>
    </row>
    <row r="170" spans="20:41" x14ac:dyDescent="0.25">
      <c r="T170" s="6"/>
      <c r="AJ170" s="14">
        <v>44686</v>
      </c>
      <c r="AK170" s="15">
        <v>14.58</v>
      </c>
      <c r="AL170" s="15">
        <v>55702.23</v>
      </c>
      <c r="AM170" s="8">
        <f t="shared" si="2"/>
        <v>4.5161290322580705E-2</v>
      </c>
      <c r="AN170" s="16">
        <f t="shared" si="2"/>
        <v>5.9638186618312489E-4</v>
      </c>
      <c r="AO170" s="6"/>
    </row>
    <row r="171" spans="20:41" x14ac:dyDescent="0.25">
      <c r="T171" s="6"/>
      <c r="AJ171" s="14">
        <v>44685</v>
      </c>
      <c r="AK171" s="15">
        <v>13.95</v>
      </c>
      <c r="AL171" s="15">
        <v>55669.03</v>
      </c>
      <c r="AM171" s="8">
        <f t="shared" si="2"/>
        <v>1.4357501794687419E-3</v>
      </c>
      <c r="AN171" s="16">
        <f t="shared" si="2"/>
        <v>-2.2938785267267829E-2</v>
      </c>
      <c r="AO171" s="6"/>
    </row>
    <row r="172" spans="20:41" x14ac:dyDescent="0.25">
      <c r="T172" s="6"/>
      <c r="AJ172" s="14">
        <v>44683</v>
      </c>
      <c r="AK172" s="15">
        <v>13.93</v>
      </c>
      <c r="AL172" s="15">
        <v>56975.99</v>
      </c>
      <c r="AM172" s="8">
        <f t="shared" si="2"/>
        <v>2.158273381294918E-3</v>
      </c>
      <c r="AN172" s="16">
        <f t="shared" si="2"/>
        <v>-1.4875342769923531E-3</v>
      </c>
      <c r="AO172" s="6"/>
    </row>
    <row r="173" spans="20:41" x14ac:dyDescent="0.25">
      <c r="T173" s="6"/>
      <c r="AJ173" s="14">
        <v>44680</v>
      </c>
      <c r="AK173" s="15">
        <v>13.9</v>
      </c>
      <c r="AL173" s="15">
        <v>57060.87</v>
      </c>
      <c r="AM173" s="8">
        <f t="shared" si="2"/>
        <v>2.9629629629629655E-2</v>
      </c>
      <c r="AN173" s="16">
        <f t="shared" si="2"/>
        <v>-8.0003741238425553E-3</v>
      </c>
      <c r="AO173" s="6"/>
    </row>
    <row r="174" spans="20:41" x14ac:dyDescent="0.25">
      <c r="T174" s="6"/>
      <c r="AJ174" s="14">
        <v>44679</v>
      </c>
      <c r="AK174" s="15">
        <v>13.5</v>
      </c>
      <c r="AL174" s="15">
        <v>57521.06</v>
      </c>
      <c r="AM174" s="8">
        <f t="shared" si="2"/>
        <v>3.8461538461538464E-2</v>
      </c>
      <c r="AN174" s="16">
        <f t="shared" si="2"/>
        <v>1.2349129408112235E-2</v>
      </c>
      <c r="AO174" s="6"/>
    </row>
    <row r="175" spans="20:41" x14ac:dyDescent="0.25">
      <c r="T175" s="6"/>
      <c r="AJ175" s="14">
        <v>44678</v>
      </c>
      <c r="AK175" s="15">
        <v>13</v>
      </c>
      <c r="AL175" s="15">
        <v>56819.39</v>
      </c>
      <c r="AM175" s="8">
        <f t="shared" si="2"/>
        <v>-7.6335877862595148E-3</v>
      </c>
      <c r="AN175" s="16">
        <f t="shared" si="2"/>
        <v>-9.3663136646325706E-3</v>
      </c>
      <c r="AO175" s="6"/>
    </row>
    <row r="176" spans="20:41" x14ac:dyDescent="0.25">
      <c r="T176" s="6"/>
      <c r="AJ176" s="14">
        <v>44677</v>
      </c>
      <c r="AK176" s="15">
        <v>13.1</v>
      </c>
      <c r="AL176" s="15">
        <v>57356.61</v>
      </c>
      <c r="AM176" s="8">
        <f t="shared" si="2"/>
        <v>1.1583011583011612E-2</v>
      </c>
      <c r="AN176" s="16">
        <f t="shared" si="2"/>
        <v>1.372784570631016E-2</v>
      </c>
      <c r="AO176" s="6"/>
    </row>
    <row r="177" spans="20:41" x14ac:dyDescent="0.25">
      <c r="T177" s="6"/>
      <c r="AJ177" s="14">
        <v>44676</v>
      </c>
      <c r="AK177" s="15">
        <v>12.95</v>
      </c>
      <c r="AL177" s="15">
        <v>56579.89</v>
      </c>
      <c r="AM177" s="8">
        <f t="shared" si="2"/>
        <v>-2.3112480739600257E-3</v>
      </c>
      <c r="AN177" s="16">
        <f t="shared" si="2"/>
        <v>-1.0791796444403296E-2</v>
      </c>
      <c r="AO177" s="6"/>
    </row>
    <row r="178" spans="20:41" x14ac:dyDescent="0.25">
      <c r="T178" s="6"/>
      <c r="AJ178" s="14">
        <v>44673</v>
      </c>
      <c r="AK178" s="15">
        <v>12.98</v>
      </c>
      <c r="AL178" s="15">
        <v>57197.15</v>
      </c>
      <c r="AM178" s="8">
        <f t="shared" si="2"/>
        <v>3.8400000000000031E-2</v>
      </c>
      <c r="AN178" s="16">
        <f t="shared" si="2"/>
        <v>-1.2338270967100226E-2</v>
      </c>
      <c r="AO178" s="6"/>
    </row>
    <row r="179" spans="20:41" x14ac:dyDescent="0.25">
      <c r="T179" s="6"/>
      <c r="AJ179" s="14">
        <v>44672</v>
      </c>
      <c r="AK179" s="15">
        <v>12.5</v>
      </c>
      <c r="AL179" s="15">
        <v>57911.68</v>
      </c>
      <c r="AM179" s="8">
        <f t="shared" si="2"/>
        <v>-8.7232355273591938E-3</v>
      </c>
      <c r="AN179" s="16">
        <f t="shared" si="2"/>
        <v>1.5326408064869608E-2</v>
      </c>
      <c r="AO179" s="6"/>
    </row>
    <row r="180" spans="20:41" x14ac:dyDescent="0.25">
      <c r="T180" s="6"/>
      <c r="AJ180" s="14">
        <v>44671</v>
      </c>
      <c r="AK180" s="15">
        <v>12.61</v>
      </c>
      <c r="AL180" s="15">
        <v>57037.5</v>
      </c>
      <c r="AM180" s="8">
        <f t="shared" si="2"/>
        <v>2.5203252032520218E-2</v>
      </c>
      <c r="AN180" s="16">
        <f t="shared" si="2"/>
        <v>1.0172121109077311E-2</v>
      </c>
      <c r="AO180" s="6"/>
    </row>
    <row r="181" spans="20:41" x14ac:dyDescent="0.25">
      <c r="T181" s="6"/>
      <c r="AJ181" s="14">
        <v>44670</v>
      </c>
      <c r="AK181" s="15">
        <v>12.3</v>
      </c>
      <c r="AL181" s="15">
        <v>56463.15</v>
      </c>
      <c r="AM181" s="8">
        <f t="shared" si="2"/>
        <v>0</v>
      </c>
      <c r="AN181" s="16">
        <f t="shared" si="2"/>
        <v>-1.2307681004724015E-2</v>
      </c>
      <c r="AO181" s="6"/>
    </row>
    <row r="182" spans="20:41" x14ac:dyDescent="0.25">
      <c r="T182" s="6"/>
      <c r="AJ182" s="14">
        <v>44669</v>
      </c>
      <c r="AK182" s="15">
        <v>12.3</v>
      </c>
      <c r="AL182" s="15">
        <v>57166.74</v>
      </c>
      <c r="AM182" s="8">
        <f t="shared" si="2"/>
        <v>1.6528925619834798E-2</v>
      </c>
      <c r="AN182" s="16">
        <f t="shared" si="2"/>
        <v>-2.0092757957679414E-2</v>
      </c>
      <c r="AO182" s="6"/>
    </row>
    <row r="183" spans="20:41" x14ac:dyDescent="0.25">
      <c r="T183" s="6"/>
      <c r="AJ183" s="14">
        <v>44664</v>
      </c>
      <c r="AK183" s="15">
        <v>12.1</v>
      </c>
      <c r="AL183" s="15">
        <v>58338.93</v>
      </c>
      <c r="AM183" s="8">
        <f t="shared" si="2"/>
        <v>-1.2244897959183702E-2</v>
      </c>
      <c r="AN183" s="16">
        <f t="shared" si="2"/>
        <v>-4.0535116805633792E-3</v>
      </c>
      <c r="AO183" s="6"/>
    </row>
    <row r="184" spans="20:41" x14ac:dyDescent="0.25">
      <c r="T184" s="6"/>
      <c r="AJ184" s="14">
        <v>44663</v>
      </c>
      <c r="AK184" s="15">
        <v>12.25</v>
      </c>
      <c r="AL184" s="15">
        <v>58576.37</v>
      </c>
      <c r="AM184" s="8">
        <f t="shared" si="2"/>
        <v>-4.6692607003891023E-2</v>
      </c>
      <c r="AN184" s="16">
        <f t="shared" si="2"/>
        <v>-6.5836145332696756E-3</v>
      </c>
      <c r="AO184" s="6"/>
    </row>
    <row r="185" spans="20:41" x14ac:dyDescent="0.25">
      <c r="T185" s="6"/>
      <c r="AJ185" s="14">
        <v>44662</v>
      </c>
      <c r="AK185" s="15">
        <v>12.85</v>
      </c>
      <c r="AL185" s="15">
        <v>58964.57</v>
      </c>
      <c r="AM185" s="8">
        <f t="shared" si="2"/>
        <v>2.2275258552108143E-2</v>
      </c>
      <c r="AN185" s="16">
        <f t="shared" si="2"/>
        <v>-8.1182993036843891E-3</v>
      </c>
      <c r="AO185" s="6"/>
    </row>
    <row r="186" spans="20:41" x14ac:dyDescent="0.25">
      <c r="T186" s="6"/>
      <c r="AJ186" s="14">
        <v>44659</v>
      </c>
      <c r="AK186" s="15">
        <v>12.57</v>
      </c>
      <c r="AL186" s="15">
        <v>59447.18</v>
      </c>
      <c r="AM186" s="8">
        <f t="shared" si="2"/>
        <v>4.8373644703919937E-2</v>
      </c>
      <c r="AN186" s="16">
        <f t="shared" si="2"/>
        <v>6.9828127236493502E-3</v>
      </c>
      <c r="AO186" s="6"/>
    </row>
    <row r="187" spans="20:41" x14ac:dyDescent="0.25">
      <c r="T187" s="6"/>
      <c r="AJ187" s="14">
        <v>44658</v>
      </c>
      <c r="AK187" s="15">
        <v>11.99</v>
      </c>
      <c r="AL187" s="15">
        <v>59034.95</v>
      </c>
      <c r="AM187" s="8">
        <f t="shared" si="2"/>
        <v>-4.2332268370606982E-2</v>
      </c>
      <c r="AN187" s="16">
        <f t="shared" si="2"/>
        <v>-9.6536829724876306E-3</v>
      </c>
      <c r="AO187" s="6"/>
    </row>
    <row r="188" spans="20:41" x14ac:dyDescent="0.25">
      <c r="T188" s="6"/>
      <c r="AJ188" s="14">
        <v>44655</v>
      </c>
      <c r="AK188" s="15">
        <v>12.52</v>
      </c>
      <c r="AL188" s="15">
        <v>59610.41</v>
      </c>
      <c r="AM188" s="8">
        <f t="shared" si="2"/>
        <v>4.33333333333333E-2</v>
      </c>
      <c r="AN188" s="16">
        <f t="shared" si="2"/>
        <v>-9.4071606025607421E-3</v>
      </c>
      <c r="AO188" s="6"/>
    </row>
    <row r="189" spans="20:41" x14ac:dyDescent="0.25">
      <c r="T189" s="6"/>
      <c r="AJ189" s="14">
        <v>44651</v>
      </c>
      <c r="AK189" s="15">
        <v>12</v>
      </c>
      <c r="AL189" s="15">
        <v>60176.5</v>
      </c>
      <c r="AM189" s="8">
        <f t="shared" si="2"/>
        <v>-2.4390243902439081E-2</v>
      </c>
      <c r="AN189" s="16">
        <f t="shared" si="2"/>
        <v>-7.1807870884419084E-3</v>
      </c>
      <c r="AO189" s="6"/>
    </row>
    <row r="190" spans="20:41" x14ac:dyDescent="0.25">
      <c r="T190" s="6"/>
      <c r="AJ190" s="14">
        <v>44649</v>
      </c>
      <c r="AK190" s="15">
        <v>12.3</v>
      </c>
      <c r="AL190" s="15">
        <v>60611.74</v>
      </c>
      <c r="AM190" s="8">
        <f t="shared" si="2"/>
        <v>-4.6511627906976716E-2</v>
      </c>
      <c r="AN190" s="16">
        <f t="shared" si="2"/>
        <v>2.2522343943293655E-2</v>
      </c>
      <c r="AO190" s="6"/>
    </row>
    <row r="191" spans="20:41" x14ac:dyDescent="0.25">
      <c r="T191" s="6"/>
      <c r="AJ191" s="14">
        <v>44648</v>
      </c>
      <c r="AK191" s="15">
        <v>12.9</v>
      </c>
      <c r="AL191" s="15">
        <v>59276.69</v>
      </c>
      <c r="AM191" s="8">
        <f t="shared" si="2"/>
        <v>1.5748031496063079E-2</v>
      </c>
      <c r="AN191" s="16">
        <f t="shared" si="2"/>
        <v>1.2091480558409293E-2</v>
      </c>
      <c r="AO191" s="6"/>
    </row>
    <row r="192" spans="20:41" x14ac:dyDescent="0.25">
      <c r="T192" s="6"/>
      <c r="AJ192" s="14">
        <v>44644</v>
      </c>
      <c r="AK192" s="15">
        <v>12.7</v>
      </c>
      <c r="AL192" s="15">
        <v>58568.51</v>
      </c>
      <c r="AM192" s="8">
        <f t="shared" si="2"/>
        <v>3.9279869067102999E-2</v>
      </c>
      <c r="AN192" s="16">
        <f t="shared" si="2"/>
        <v>-1.9678280226003027E-3</v>
      </c>
      <c r="AO192" s="6"/>
    </row>
    <row r="193" spans="20:41" x14ac:dyDescent="0.25">
      <c r="T193" s="6"/>
      <c r="AJ193" s="14">
        <v>44643</v>
      </c>
      <c r="AK193" s="15">
        <v>12.22</v>
      </c>
      <c r="AL193" s="15">
        <v>58683.99</v>
      </c>
      <c r="AM193" s="8">
        <f t="shared" si="2"/>
        <v>-4.9027237354085526E-2</v>
      </c>
      <c r="AN193" s="16">
        <f t="shared" si="2"/>
        <v>1.2776896174127734E-2</v>
      </c>
      <c r="AO193" s="6"/>
    </row>
    <row r="194" spans="20:41" x14ac:dyDescent="0.25">
      <c r="T194" s="6"/>
      <c r="AJ194" s="14">
        <v>44642</v>
      </c>
      <c r="AK194" s="15">
        <v>12.85</v>
      </c>
      <c r="AL194" s="15">
        <v>57943.65</v>
      </c>
      <c r="AM194" s="8">
        <f t="shared" si="2"/>
        <v>4.4715447154471455E-2</v>
      </c>
      <c r="AN194" s="16">
        <f t="shared" si="2"/>
        <v>6.0798538168116483E-3</v>
      </c>
      <c r="AO194" s="6"/>
    </row>
    <row r="195" spans="20:41" x14ac:dyDescent="0.25">
      <c r="T195" s="6"/>
      <c r="AJ195" s="14">
        <v>44641</v>
      </c>
      <c r="AK195" s="15">
        <v>12.3</v>
      </c>
      <c r="AL195" s="15">
        <v>57593.49</v>
      </c>
      <c r="AM195" s="8">
        <f t="shared" si="2"/>
        <v>4.2372881355932202E-2</v>
      </c>
      <c r="AN195" s="16">
        <f t="shared" si="2"/>
        <v>4.0320977926230316E-3</v>
      </c>
      <c r="AO195" s="6"/>
    </row>
    <row r="196" spans="20:41" x14ac:dyDescent="0.25">
      <c r="T196" s="6"/>
      <c r="AJ196" s="14">
        <v>44637</v>
      </c>
      <c r="AK196" s="15">
        <v>11.8</v>
      </c>
      <c r="AL196" s="15">
        <v>57362.2</v>
      </c>
      <c r="AM196" s="8">
        <f t="shared" si="2"/>
        <v>4.9822064056939543E-2</v>
      </c>
      <c r="AN196" s="16">
        <f t="shared" si="2"/>
        <v>-4.0537762554414356E-3</v>
      </c>
      <c r="AO196" s="6"/>
    </row>
    <row r="197" spans="20:41" x14ac:dyDescent="0.25">
      <c r="T197" s="6"/>
      <c r="AJ197" s="14">
        <v>44636</v>
      </c>
      <c r="AK197" s="15">
        <v>11.24</v>
      </c>
      <c r="AL197" s="15">
        <v>57595.68</v>
      </c>
      <c r="AM197" s="8">
        <f t="shared" si="2"/>
        <v>-4.7457627118644104E-2</v>
      </c>
      <c r="AN197" s="16">
        <f t="shared" si="2"/>
        <v>-1.5452938918765703E-3</v>
      </c>
      <c r="AO197" s="6"/>
    </row>
    <row r="198" spans="20:41" x14ac:dyDescent="0.25">
      <c r="T198" s="6"/>
      <c r="AJ198" s="14">
        <v>44635</v>
      </c>
      <c r="AK198" s="15">
        <v>11.8</v>
      </c>
      <c r="AL198" s="15">
        <v>57684.82</v>
      </c>
      <c r="AM198" s="8">
        <f t="shared" ref="AM198:AN246" si="3">(AK198-AK199)/AK199</f>
        <v>-4.8387096774193519E-2</v>
      </c>
      <c r="AN198" s="16">
        <f t="shared" si="3"/>
        <v>-5.250623821981007E-3</v>
      </c>
      <c r="AO198" s="6"/>
    </row>
    <row r="199" spans="20:41" x14ac:dyDescent="0.25">
      <c r="T199" s="6"/>
      <c r="AJ199" s="14">
        <v>44634</v>
      </c>
      <c r="AK199" s="15">
        <v>12.4</v>
      </c>
      <c r="AL199" s="15">
        <v>57989.3</v>
      </c>
      <c r="AM199" s="8">
        <f t="shared" si="3"/>
        <v>-2.3622047244094405E-2</v>
      </c>
      <c r="AN199" s="16">
        <f t="shared" si="3"/>
        <v>1.2162327034485759E-2</v>
      </c>
      <c r="AO199" s="6"/>
    </row>
    <row r="200" spans="20:41" x14ac:dyDescent="0.25">
      <c r="T200" s="6"/>
      <c r="AJ200" s="14">
        <v>44631</v>
      </c>
      <c r="AK200" s="15">
        <v>12.7</v>
      </c>
      <c r="AL200" s="15">
        <v>57292.49</v>
      </c>
      <c r="AM200" s="8">
        <f t="shared" si="3"/>
        <v>4.9586776859504106E-2</v>
      </c>
      <c r="AN200" s="16">
        <f t="shared" si="3"/>
        <v>-9.8755822495983654E-3</v>
      </c>
      <c r="AO200" s="6"/>
    </row>
    <row r="201" spans="20:41" x14ac:dyDescent="0.25">
      <c r="T201" s="6"/>
      <c r="AJ201" s="14">
        <v>44630</v>
      </c>
      <c r="AK201" s="15">
        <v>12.1</v>
      </c>
      <c r="AL201" s="15">
        <v>57863.93</v>
      </c>
      <c r="AM201" s="8">
        <f t="shared" si="3"/>
        <v>1.6806722689075571E-2</v>
      </c>
      <c r="AN201" s="16">
        <f t="shared" si="3"/>
        <v>1.8432624943568458E-2</v>
      </c>
      <c r="AO201" s="6"/>
    </row>
    <row r="202" spans="20:41" x14ac:dyDescent="0.25">
      <c r="T202" s="6"/>
      <c r="AJ202" s="14">
        <v>44629</v>
      </c>
      <c r="AK202" s="15">
        <v>11.9</v>
      </c>
      <c r="AL202" s="15">
        <v>56816.65</v>
      </c>
      <c r="AM202" s="8">
        <f t="shared" si="3"/>
        <v>3.4782608695652202E-2</v>
      </c>
      <c r="AN202" s="16">
        <f t="shared" si="3"/>
        <v>1.8642142752772931E-2</v>
      </c>
      <c r="AO202" s="6"/>
    </row>
    <row r="203" spans="20:41" x14ac:dyDescent="0.25">
      <c r="T203" s="6"/>
      <c r="AJ203" s="14">
        <v>44628</v>
      </c>
      <c r="AK203" s="15">
        <v>11.5</v>
      </c>
      <c r="AL203" s="15">
        <v>55776.85</v>
      </c>
      <c r="AM203" s="8">
        <f t="shared" si="3"/>
        <v>2.6155187445509468E-3</v>
      </c>
      <c r="AN203" s="16">
        <f t="shared" si="3"/>
        <v>-1.2554787892650222E-2</v>
      </c>
      <c r="AO203" s="6"/>
    </row>
    <row r="204" spans="20:41" x14ac:dyDescent="0.25">
      <c r="T204" s="6"/>
      <c r="AJ204" s="14">
        <v>44627</v>
      </c>
      <c r="AK204" s="15">
        <v>11.47</v>
      </c>
      <c r="AL204" s="15">
        <v>56486.02</v>
      </c>
      <c r="AM204" s="8">
        <f t="shared" si="3"/>
        <v>-4.4166666666666611E-2</v>
      </c>
      <c r="AN204" s="16">
        <f t="shared" si="3"/>
        <v>1.6844553494760495E-2</v>
      </c>
      <c r="AO204" s="6"/>
    </row>
    <row r="205" spans="20:41" x14ac:dyDescent="0.25">
      <c r="T205" s="6"/>
      <c r="AJ205" s="14">
        <v>44624</v>
      </c>
      <c r="AK205" s="15">
        <v>12</v>
      </c>
      <c r="AL205" s="15">
        <v>55550.3</v>
      </c>
      <c r="AM205" s="8">
        <f t="shared" si="3"/>
        <v>-1.2345679012345708E-2</v>
      </c>
      <c r="AN205" s="16">
        <f t="shared" si="3"/>
        <v>1.5489217496127423E-3</v>
      </c>
      <c r="AO205" s="6"/>
    </row>
    <row r="206" spans="20:41" x14ac:dyDescent="0.25">
      <c r="T206" s="6"/>
      <c r="AJ206" s="14">
        <v>44623</v>
      </c>
      <c r="AK206" s="15">
        <v>12.15</v>
      </c>
      <c r="AL206" s="15">
        <v>55464.39</v>
      </c>
      <c r="AM206" s="8">
        <f t="shared" si="3"/>
        <v>-4.6310832025117731E-2</v>
      </c>
      <c r="AN206" s="16">
        <f t="shared" si="3"/>
        <v>1.4951508152365315E-2</v>
      </c>
      <c r="AO206" s="6"/>
    </row>
    <row r="207" spans="20:41" x14ac:dyDescent="0.25">
      <c r="T207" s="6"/>
      <c r="AJ207" s="14">
        <v>44622</v>
      </c>
      <c r="AK207" s="15">
        <v>12.74</v>
      </c>
      <c r="AL207" s="15">
        <v>54647.33</v>
      </c>
      <c r="AM207" s="8">
        <f t="shared" si="3"/>
        <v>3.7459283387622222E-2</v>
      </c>
      <c r="AN207" s="16">
        <f t="shared" si="3"/>
        <v>2.2896786824071414E-2</v>
      </c>
      <c r="AO207" s="6"/>
    </row>
    <row r="208" spans="20:41" x14ac:dyDescent="0.25">
      <c r="T208" s="6"/>
      <c r="AJ208" s="14">
        <v>44620</v>
      </c>
      <c r="AK208" s="15">
        <v>12.28</v>
      </c>
      <c r="AL208" s="15">
        <v>53424.09</v>
      </c>
      <c r="AM208" s="8">
        <f t="shared" si="3"/>
        <v>4.9572649572649584E-2</v>
      </c>
      <c r="AN208" s="16">
        <f t="shared" si="3"/>
        <v>1.1001319954014439E-2</v>
      </c>
      <c r="AO208" s="6"/>
    </row>
    <row r="209" spans="20:41" x14ac:dyDescent="0.25">
      <c r="T209" s="6"/>
      <c r="AJ209" s="14">
        <v>44617</v>
      </c>
      <c r="AK209" s="15">
        <v>11.7</v>
      </c>
      <c r="AL209" s="15">
        <v>52842.75</v>
      </c>
      <c r="AM209" s="8">
        <f t="shared" si="3"/>
        <v>-4.8780487804878161E-2</v>
      </c>
      <c r="AN209" s="16">
        <f t="shared" si="3"/>
        <v>-2.7442581331955145E-2</v>
      </c>
      <c r="AO209" s="6"/>
    </row>
    <row r="210" spans="20:41" x14ac:dyDescent="0.25">
      <c r="T210" s="6"/>
      <c r="AJ210" s="14">
        <v>44616</v>
      </c>
      <c r="AK210" s="15">
        <v>12.3</v>
      </c>
      <c r="AL210" s="15">
        <v>54333.81</v>
      </c>
      <c r="AM210" s="8">
        <f t="shared" si="3"/>
        <v>-4.0485829959513312E-3</v>
      </c>
      <c r="AN210" s="16">
        <f t="shared" si="3"/>
        <v>-1.3953404807170951E-2</v>
      </c>
      <c r="AO210" s="6"/>
    </row>
    <row r="211" spans="20:41" x14ac:dyDescent="0.25">
      <c r="T211" s="6"/>
      <c r="AJ211" s="14">
        <v>44615</v>
      </c>
      <c r="AK211" s="15">
        <v>12.35</v>
      </c>
      <c r="AL211" s="15">
        <v>55102.68</v>
      </c>
      <c r="AM211" s="8">
        <f t="shared" si="3"/>
        <v>-5.0000000000000031E-2</v>
      </c>
      <c r="AN211" s="16">
        <f t="shared" si="3"/>
        <v>-6.6022582023440371E-3</v>
      </c>
      <c r="AO211" s="6"/>
    </row>
    <row r="212" spans="20:41" x14ac:dyDescent="0.25">
      <c r="T212" s="6"/>
      <c r="AJ212" s="14">
        <v>44614</v>
      </c>
      <c r="AK212" s="15">
        <v>13</v>
      </c>
      <c r="AL212" s="15">
        <v>55468.9</v>
      </c>
      <c r="AM212" s="8">
        <f t="shared" si="3"/>
        <v>-3.2017870439314949E-2</v>
      </c>
      <c r="AN212" s="16">
        <f t="shared" si="3"/>
        <v>-1.3838535836755083E-2</v>
      </c>
      <c r="AO212" s="6"/>
    </row>
    <row r="213" spans="20:41" x14ac:dyDescent="0.25">
      <c r="T213" s="6"/>
      <c r="AJ213" s="14">
        <v>44613</v>
      </c>
      <c r="AK213" s="15">
        <v>13.43</v>
      </c>
      <c r="AL213" s="15">
        <v>56247.28</v>
      </c>
      <c r="AM213" s="8">
        <f t="shared" si="3"/>
        <v>4.1085271317829408E-2</v>
      </c>
      <c r="AN213" s="16">
        <f t="shared" si="3"/>
        <v>6.9597261080315423E-3</v>
      </c>
      <c r="AO213" s="6"/>
    </row>
    <row r="214" spans="20:41" x14ac:dyDescent="0.25">
      <c r="T214" s="6"/>
      <c r="AJ214" s="14">
        <v>44610</v>
      </c>
      <c r="AK214" s="15">
        <v>12.9</v>
      </c>
      <c r="AL214" s="15">
        <v>55858.52</v>
      </c>
      <c r="AM214" s="8">
        <f t="shared" si="3"/>
        <v>4.9633848657445176E-2</v>
      </c>
      <c r="AN214" s="16">
        <f t="shared" si="3"/>
        <v>2.4364793560084606E-2</v>
      </c>
      <c r="AO214" s="6"/>
    </row>
    <row r="215" spans="20:41" x14ac:dyDescent="0.25">
      <c r="T215" s="6"/>
      <c r="AJ215" s="14">
        <v>44609</v>
      </c>
      <c r="AK215" s="15">
        <v>12.29</v>
      </c>
      <c r="AL215" s="15">
        <v>54529.91</v>
      </c>
      <c r="AM215" s="8">
        <f t="shared" si="3"/>
        <v>4.9530315969256895E-2</v>
      </c>
      <c r="AN215" s="16">
        <f t="shared" si="3"/>
        <v>-4.7213921707518376E-2</v>
      </c>
      <c r="AO215" s="6"/>
    </row>
    <row r="216" spans="20:41" x14ac:dyDescent="0.25">
      <c r="T216" s="6"/>
      <c r="AJ216" s="14">
        <v>44608</v>
      </c>
      <c r="AK216" s="15">
        <v>11.71</v>
      </c>
      <c r="AL216" s="15">
        <v>57232.06</v>
      </c>
      <c r="AM216" s="8">
        <f t="shared" si="3"/>
        <v>3.4275921165382111E-3</v>
      </c>
      <c r="AN216" s="16">
        <f t="shared" si="3"/>
        <v>-1.1975425073489985E-3</v>
      </c>
      <c r="AO216" s="6"/>
    </row>
    <row r="217" spans="20:41" x14ac:dyDescent="0.25">
      <c r="T217" s="6"/>
      <c r="AJ217" s="14">
        <v>44607</v>
      </c>
      <c r="AK217" s="15">
        <v>11.67</v>
      </c>
      <c r="AL217" s="15">
        <v>57300.68</v>
      </c>
      <c r="AM217" s="8">
        <f t="shared" si="3"/>
        <v>4.5698924731182776E-2</v>
      </c>
      <c r="AN217" s="16">
        <f t="shared" si="3"/>
        <v>-6.6381097293007636E-3</v>
      </c>
      <c r="AO217" s="6"/>
    </row>
    <row r="218" spans="20:41" x14ac:dyDescent="0.25">
      <c r="T218" s="6"/>
      <c r="AJ218" s="14">
        <v>44606</v>
      </c>
      <c r="AK218" s="15">
        <v>11.16</v>
      </c>
      <c r="AL218" s="15">
        <v>57683.59</v>
      </c>
      <c r="AM218" s="8">
        <f t="shared" si="3"/>
        <v>0</v>
      </c>
      <c r="AN218" s="16">
        <f t="shared" si="3"/>
        <v>-2.5829557084826294E-3</v>
      </c>
      <c r="AO218" s="6"/>
    </row>
    <row r="219" spans="20:41" x14ac:dyDescent="0.25">
      <c r="T219" s="6"/>
      <c r="AJ219" s="14">
        <v>44603</v>
      </c>
      <c r="AK219" s="15">
        <v>11.16</v>
      </c>
      <c r="AL219" s="15">
        <v>57832.97</v>
      </c>
      <c r="AM219" s="8">
        <f t="shared" si="3"/>
        <v>-2.6178010471204247E-2</v>
      </c>
      <c r="AN219" s="16">
        <f t="shared" si="3"/>
        <v>-1.0198298521678704E-3</v>
      </c>
      <c r="AO219" s="6"/>
    </row>
    <row r="220" spans="20:41" x14ac:dyDescent="0.25">
      <c r="T220" s="6"/>
      <c r="AJ220" s="14">
        <v>44602</v>
      </c>
      <c r="AK220" s="15">
        <v>11.46</v>
      </c>
      <c r="AL220" s="15">
        <v>57892.01</v>
      </c>
      <c r="AM220" s="8">
        <f t="shared" si="3"/>
        <v>-1.2068965517241275E-2</v>
      </c>
      <c r="AN220" s="16">
        <f t="shared" si="3"/>
        <v>-1.8047584792784388E-3</v>
      </c>
      <c r="AO220" s="6"/>
    </row>
    <row r="221" spans="20:41" x14ac:dyDescent="0.25">
      <c r="T221" s="6"/>
      <c r="AJ221" s="14">
        <v>44601</v>
      </c>
      <c r="AK221" s="15">
        <v>11.6</v>
      </c>
      <c r="AL221" s="15">
        <v>57996.68</v>
      </c>
      <c r="AM221" s="8">
        <f t="shared" si="3"/>
        <v>8.6956521739130124E-3</v>
      </c>
      <c r="AN221" s="16">
        <f t="shared" si="3"/>
        <v>-2.5002558389324529E-3</v>
      </c>
      <c r="AO221" s="6"/>
    </row>
    <row r="222" spans="20:41" x14ac:dyDescent="0.25">
      <c r="T222" s="6"/>
      <c r="AJ222" s="14">
        <v>44600</v>
      </c>
      <c r="AK222" s="15">
        <v>11.5</v>
      </c>
      <c r="AL222" s="15">
        <v>58142.05</v>
      </c>
      <c r="AM222" s="8">
        <f t="shared" si="3"/>
        <v>1.679929266136158E-2</v>
      </c>
      <c r="AN222" s="16">
        <f t="shared" si="3"/>
        <v>3.078067802908363E-2</v>
      </c>
      <c r="AO222" s="6"/>
    </row>
    <row r="223" spans="20:41" x14ac:dyDescent="0.25">
      <c r="T223" s="6"/>
      <c r="AJ223" s="14">
        <v>44599</v>
      </c>
      <c r="AK223" s="15">
        <v>11.31</v>
      </c>
      <c r="AL223" s="15">
        <v>56405.84</v>
      </c>
      <c r="AM223" s="8">
        <f t="shared" si="3"/>
        <v>4.916512059369213E-2</v>
      </c>
      <c r="AN223" s="16">
        <f t="shared" si="3"/>
        <v>-3.0042859412734595E-2</v>
      </c>
      <c r="AO223" s="6"/>
    </row>
    <row r="224" spans="20:41" x14ac:dyDescent="0.25">
      <c r="T224" s="6"/>
      <c r="AJ224" s="14">
        <v>44596</v>
      </c>
      <c r="AK224" s="15">
        <v>10.78</v>
      </c>
      <c r="AL224" s="15">
        <v>58152.92</v>
      </c>
      <c r="AM224" s="8">
        <f t="shared" si="3"/>
        <v>-2.7752081406106507E-3</v>
      </c>
      <c r="AN224" s="16">
        <f t="shared" si="3"/>
        <v>-1.3120008254416607E-2</v>
      </c>
      <c r="AO224" s="6"/>
    </row>
    <row r="225" spans="20:41" x14ac:dyDescent="0.25">
      <c r="T225" s="6"/>
      <c r="AJ225" s="14">
        <v>44595</v>
      </c>
      <c r="AK225" s="15">
        <v>10.81</v>
      </c>
      <c r="AL225" s="15">
        <v>58926.03</v>
      </c>
      <c r="AM225" s="8">
        <f t="shared" si="3"/>
        <v>-4.1666666666666567E-2</v>
      </c>
      <c r="AN225" s="16">
        <f t="shared" si="3"/>
        <v>7.8688508888161389E-3</v>
      </c>
      <c r="AO225" s="6"/>
    </row>
    <row r="226" spans="20:41" x14ac:dyDescent="0.25">
      <c r="T226" s="6"/>
      <c r="AJ226" s="14">
        <v>44594</v>
      </c>
      <c r="AK226" s="15">
        <v>11.28</v>
      </c>
      <c r="AL226" s="15">
        <v>58465.97</v>
      </c>
      <c r="AM226" s="8">
        <f t="shared" si="3"/>
        <v>-2.7586206896551748E-2</v>
      </c>
      <c r="AN226" s="16">
        <f t="shared" si="3"/>
        <v>1.1371841342582699E-2</v>
      </c>
      <c r="AO226" s="6"/>
    </row>
    <row r="227" spans="20:41" x14ac:dyDescent="0.25">
      <c r="T227" s="6"/>
      <c r="AJ227" s="14">
        <v>44593</v>
      </c>
      <c r="AK227" s="15">
        <v>11.6</v>
      </c>
      <c r="AL227" s="15">
        <v>57808.58</v>
      </c>
      <c r="AM227" s="8">
        <f t="shared" si="3"/>
        <v>1.310043668122274E-2</v>
      </c>
      <c r="AN227" s="16">
        <f t="shared" si="3"/>
        <v>3.252102221422352E-3</v>
      </c>
      <c r="AO227" s="6"/>
    </row>
    <row r="228" spans="20:41" x14ac:dyDescent="0.25">
      <c r="T228" s="6"/>
      <c r="AJ228" s="14">
        <v>44592</v>
      </c>
      <c r="AK228" s="15">
        <v>11.45</v>
      </c>
      <c r="AL228" s="15">
        <v>57621.19</v>
      </c>
      <c r="AM228" s="8">
        <f t="shared" si="3"/>
        <v>-8.6580086580087812E-3</v>
      </c>
      <c r="AN228" s="16">
        <f t="shared" si="3"/>
        <v>-1.7454738542977834E-2</v>
      </c>
      <c r="AO228" s="6"/>
    </row>
    <row r="229" spans="20:41" x14ac:dyDescent="0.25">
      <c r="T229" s="6"/>
      <c r="AJ229" s="14">
        <v>44589</v>
      </c>
      <c r="AK229" s="15">
        <v>11.55</v>
      </c>
      <c r="AL229" s="15">
        <v>58644.82</v>
      </c>
      <c r="AM229" s="8">
        <f t="shared" si="3"/>
        <v>2.2123893805309734E-2</v>
      </c>
      <c r="AN229" s="16">
        <f t="shared" si="3"/>
        <v>-2.4358704375482812E-3</v>
      </c>
      <c r="AO229" s="6"/>
    </row>
    <row r="230" spans="20:41" x14ac:dyDescent="0.25">
      <c r="T230" s="6"/>
      <c r="AJ230" s="14">
        <v>44588</v>
      </c>
      <c r="AK230" s="15">
        <v>11.3</v>
      </c>
      <c r="AL230" s="15">
        <v>58788.02</v>
      </c>
      <c r="AM230" s="8">
        <f t="shared" si="3"/>
        <v>4.1474654377880282E-2</v>
      </c>
      <c r="AN230" s="16">
        <f t="shared" si="3"/>
        <v>-1.2933707174126691E-2</v>
      </c>
      <c r="AO230" s="6"/>
    </row>
    <row r="231" spans="20:41" x14ac:dyDescent="0.25">
      <c r="T231" s="6"/>
      <c r="AJ231" s="14">
        <v>44586</v>
      </c>
      <c r="AK231" s="15">
        <v>10.85</v>
      </c>
      <c r="AL231" s="15">
        <v>59558.33</v>
      </c>
      <c r="AM231" s="8">
        <f t="shared" si="3"/>
        <v>4.6296296296295305E-3</v>
      </c>
      <c r="AN231" s="16">
        <f t="shared" si="3"/>
        <v>1.1820075134334128E-2</v>
      </c>
      <c r="AO231" s="6"/>
    </row>
    <row r="232" spans="20:41" x14ac:dyDescent="0.25">
      <c r="T232" s="6"/>
      <c r="AJ232" s="14">
        <v>44585</v>
      </c>
      <c r="AK232" s="15">
        <v>10.8</v>
      </c>
      <c r="AL232" s="15">
        <v>58862.57</v>
      </c>
      <c r="AM232" s="8">
        <f t="shared" si="3"/>
        <v>0</v>
      </c>
      <c r="AN232" s="16">
        <f t="shared" si="3"/>
        <v>1.4624013409137828E-2</v>
      </c>
      <c r="AO232" s="6"/>
    </row>
    <row r="233" spans="20:41" x14ac:dyDescent="0.25">
      <c r="T233" s="6"/>
      <c r="AJ233" s="14">
        <v>44582</v>
      </c>
      <c r="AK233" s="15">
        <v>10.8</v>
      </c>
      <c r="AL233" s="15">
        <v>58014.17</v>
      </c>
      <c r="AM233" s="8">
        <f t="shared" si="3"/>
        <v>-3.1390134529147948E-2</v>
      </c>
      <c r="AN233" s="16">
        <f t="shared" si="3"/>
        <v>1.4229663062543542E-2</v>
      </c>
      <c r="AO233" s="6"/>
    </row>
    <row r="234" spans="20:41" x14ac:dyDescent="0.25">
      <c r="T234" s="6"/>
      <c r="AJ234" s="14">
        <v>44581</v>
      </c>
      <c r="AK234" s="15">
        <v>11.15</v>
      </c>
      <c r="AL234" s="15">
        <v>57200.23</v>
      </c>
      <c r="AM234" s="8">
        <f t="shared" si="3"/>
        <v>-3.463203463203466E-2</v>
      </c>
      <c r="AN234" s="16">
        <f t="shared" si="3"/>
        <v>-1.3392824407169642E-3</v>
      </c>
      <c r="AO234" s="6"/>
    </row>
    <row r="235" spans="20:41" x14ac:dyDescent="0.25">
      <c r="T235" s="6"/>
      <c r="AJ235" s="14">
        <v>44580</v>
      </c>
      <c r="AK235" s="15">
        <v>11.55</v>
      </c>
      <c r="AL235" s="15">
        <v>57276.94</v>
      </c>
      <c r="AM235" s="8">
        <f t="shared" si="3"/>
        <v>-2.5316455696202441E-2</v>
      </c>
      <c r="AN235" s="16">
        <f t="shared" si="3"/>
        <v>-1.004543007337772E-2</v>
      </c>
      <c r="AO235" s="6"/>
    </row>
    <row r="236" spans="20:41" x14ac:dyDescent="0.25">
      <c r="T236" s="6"/>
      <c r="AJ236" s="14">
        <v>44579</v>
      </c>
      <c r="AK236" s="15">
        <v>11.85</v>
      </c>
      <c r="AL236" s="15">
        <v>57858.15</v>
      </c>
      <c r="AM236" s="8">
        <f t="shared" si="3"/>
        <v>-7.7821011673151752E-2</v>
      </c>
      <c r="AN236" s="16">
        <f t="shared" si="3"/>
        <v>6.3772894467374296E-3</v>
      </c>
      <c r="AO236" s="6"/>
    </row>
    <row r="237" spans="20:41" x14ac:dyDescent="0.25">
      <c r="T237" s="6"/>
      <c r="AJ237" s="14">
        <v>44578</v>
      </c>
      <c r="AK237" s="15">
        <v>12.85</v>
      </c>
      <c r="AL237" s="15">
        <v>57491.51</v>
      </c>
      <c r="AM237" s="8">
        <f t="shared" si="3"/>
        <v>-5.514705882352941E-2</v>
      </c>
      <c r="AN237" s="16">
        <f t="shared" si="3"/>
        <v>-2.6181297954949716E-2</v>
      </c>
      <c r="AO237" s="6"/>
    </row>
    <row r="238" spans="20:41" x14ac:dyDescent="0.25">
      <c r="T238" s="6"/>
      <c r="AJ238" s="14">
        <v>44575</v>
      </c>
      <c r="AK238" s="15">
        <v>13.6</v>
      </c>
      <c r="AL238" s="15">
        <v>59037.18</v>
      </c>
      <c r="AM238" s="8">
        <f t="shared" si="3"/>
        <v>-7.1672354948805514E-2</v>
      </c>
      <c r="AN238" s="16">
        <f t="shared" si="3"/>
        <v>-7.1881397711782624E-3</v>
      </c>
      <c r="AO238" s="6"/>
    </row>
    <row r="239" spans="20:41" x14ac:dyDescent="0.25">
      <c r="T239" s="6"/>
      <c r="AJ239" s="14">
        <v>44574</v>
      </c>
      <c r="AK239" s="15">
        <v>14.65</v>
      </c>
      <c r="AL239" s="15">
        <v>59464.62</v>
      </c>
      <c r="AM239" s="8">
        <f t="shared" si="3"/>
        <v>-7.8616352201257858E-2</v>
      </c>
      <c r="AN239" s="16">
        <f t="shared" si="3"/>
        <v>-1.0552619835131489E-2</v>
      </c>
      <c r="AO239" s="6"/>
    </row>
    <row r="240" spans="20:41" x14ac:dyDescent="0.25">
      <c r="T240" s="6"/>
      <c r="AJ240" s="14">
        <v>44573</v>
      </c>
      <c r="AK240" s="15">
        <v>15.9</v>
      </c>
      <c r="AL240" s="15">
        <v>60098.82</v>
      </c>
      <c r="AM240" s="8">
        <f t="shared" si="3"/>
        <v>-3.9274924471299114E-2</v>
      </c>
      <c r="AN240" s="16">
        <f t="shared" si="3"/>
        <v>-1.0798148493799523E-2</v>
      </c>
      <c r="AO240" s="6"/>
    </row>
    <row r="241" spans="20:41" x14ac:dyDescent="0.25">
      <c r="T241" s="6"/>
      <c r="AJ241" s="14">
        <v>44572</v>
      </c>
      <c r="AK241" s="15">
        <v>16.55</v>
      </c>
      <c r="AL241" s="15">
        <v>60754.86</v>
      </c>
      <c r="AM241" s="8">
        <f t="shared" si="3"/>
        <v>4.0880503144654107E-2</v>
      </c>
      <c r="AN241" s="16">
        <f t="shared" si="3"/>
        <v>-9.0370225143458407E-3</v>
      </c>
      <c r="AO241" s="6"/>
    </row>
    <row r="242" spans="20:41" x14ac:dyDescent="0.25">
      <c r="T242" s="6"/>
      <c r="AJ242" s="14">
        <v>44571</v>
      </c>
      <c r="AK242" s="15">
        <v>15.9</v>
      </c>
      <c r="AL242" s="15">
        <v>61308.91</v>
      </c>
      <c r="AM242" s="8">
        <f t="shared" si="3"/>
        <v>6.0000000000000026E-2</v>
      </c>
      <c r="AN242" s="16">
        <f t="shared" si="3"/>
        <v>1.4027401126668292E-3</v>
      </c>
      <c r="AO242" s="6"/>
    </row>
    <row r="243" spans="20:41" x14ac:dyDescent="0.25">
      <c r="T243" s="6"/>
      <c r="AJ243" s="14">
        <v>44568</v>
      </c>
      <c r="AK243" s="15">
        <v>15</v>
      </c>
      <c r="AL243" s="15">
        <v>61223.03</v>
      </c>
      <c r="AM243" s="8">
        <f t="shared" si="3"/>
        <v>3.4482758620689655E-2</v>
      </c>
      <c r="AN243" s="16">
        <f t="shared" si="3"/>
        <v>-2.0037462052123652E-4</v>
      </c>
      <c r="AO243" s="6"/>
    </row>
    <row r="244" spans="20:41" x14ac:dyDescent="0.25">
      <c r="T244" s="6"/>
      <c r="AJ244" s="14">
        <v>44567</v>
      </c>
      <c r="AK244" s="15">
        <v>14.5</v>
      </c>
      <c r="AL244" s="15">
        <v>61235.3</v>
      </c>
      <c r="AM244" s="8">
        <f t="shared" si="3"/>
        <v>-8.8050314465408827E-2</v>
      </c>
      <c r="AN244" s="16">
        <f t="shared" si="3"/>
        <v>1.3942754575467496E-3</v>
      </c>
      <c r="AO244" s="6"/>
    </row>
    <row r="245" spans="20:41" x14ac:dyDescent="0.25">
      <c r="T245" s="6"/>
      <c r="AJ245" s="14">
        <v>44566</v>
      </c>
      <c r="AK245" s="15">
        <v>15.9</v>
      </c>
      <c r="AL245" s="15">
        <v>61150.04</v>
      </c>
      <c r="AM245" s="8">
        <f t="shared" si="3"/>
        <v>3.9215686274509776E-2</v>
      </c>
      <c r="AN245" s="16">
        <f t="shared" si="3"/>
        <v>8.7954033933446835E-3</v>
      </c>
      <c r="AO245" s="6"/>
    </row>
    <row r="246" spans="20:41" x14ac:dyDescent="0.25">
      <c r="T246" s="6"/>
      <c r="AJ246" s="14">
        <v>44565</v>
      </c>
      <c r="AK246" s="15">
        <v>15.3</v>
      </c>
      <c r="AL246" s="15">
        <v>60616.89</v>
      </c>
      <c r="AM246" s="8">
        <f t="shared" si="3"/>
        <v>-6.4935064935064705E-3</v>
      </c>
      <c r="AN246" s="16">
        <f t="shared" si="3"/>
        <v>3.6635100917070001E-3</v>
      </c>
      <c r="AO246" s="6"/>
    </row>
    <row r="247" spans="20:41" x14ac:dyDescent="0.25">
      <c r="AJ247" s="17">
        <v>44564</v>
      </c>
      <c r="AK247" s="18">
        <v>15.4</v>
      </c>
      <c r="AL247" s="18">
        <v>60395.63</v>
      </c>
      <c r="AM247" s="19"/>
      <c r="AN247" s="20"/>
      <c r="AO247" s="6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B897-FC66-406C-A51B-E2C46AFA9C07}">
  <dimension ref="A1:AM64"/>
  <sheetViews>
    <sheetView showGridLines="0" topLeftCell="V21" zoomScale="80" zoomScaleNormal="80" workbookViewId="0">
      <selection activeCell="AA43" sqref="AA43"/>
    </sheetView>
  </sheetViews>
  <sheetFormatPr defaultRowHeight="15" x14ac:dyDescent="0.25"/>
  <cols>
    <col min="1" max="1" width="17.5703125" customWidth="1"/>
    <col min="6" max="6" width="12.42578125" customWidth="1"/>
    <col min="7" max="7" width="10.85546875" customWidth="1"/>
    <col min="9" max="9" width="10.5703125" customWidth="1"/>
    <col min="13" max="13" width="11.28515625" customWidth="1"/>
    <col min="16" max="16" width="11" customWidth="1"/>
    <col min="17" max="17" width="12" customWidth="1"/>
    <col min="39" max="39" width="12" customWidth="1"/>
  </cols>
  <sheetData>
    <row r="1" spans="1:39" x14ac:dyDescent="0.25">
      <c r="A1" s="1" t="s">
        <v>55</v>
      </c>
      <c r="B1" s="1"/>
      <c r="C1" s="1"/>
    </row>
    <row r="2" spans="1:39" ht="15.75" x14ac:dyDescent="0.25">
      <c r="A2" s="2" t="s">
        <v>0</v>
      </c>
      <c r="B2" s="21">
        <v>2013</v>
      </c>
      <c r="C2" s="21">
        <f>B2+1</f>
        <v>2014</v>
      </c>
      <c r="D2" s="21">
        <f t="shared" ref="D2:K2" si="0">C2+1</f>
        <v>2015</v>
      </c>
      <c r="E2" s="21">
        <f t="shared" si="0"/>
        <v>2016</v>
      </c>
      <c r="F2" s="21">
        <f t="shared" si="0"/>
        <v>2017</v>
      </c>
      <c r="G2" s="21">
        <f t="shared" si="0"/>
        <v>2018</v>
      </c>
      <c r="H2" s="21">
        <f t="shared" si="0"/>
        <v>2019</v>
      </c>
      <c r="I2" s="21">
        <f t="shared" si="0"/>
        <v>2020</v>
      </c>
      <c r="J2" s="21">
        <f t="shared" si="0"/>
        <v>2021</v>
      </c>
      <c r="K2" s="21">
        <f t="shared" si="0"/>
        <v>2022</v>
      </c>
      <c r="N2" s="79"/>
      <c r="O2" s="79"/>
      <c r="P2" s="79"/>
      <c r="Q2" s="79"/>
      <c r="R2" s="89" t="s">
        <v>130</v>
      </c>
      <c r="S2" s="89"/>
      <c r="T2" s="82"/>
      <c r="U2" s="79"/>
      <c r="V2" s="79"/>
      <c r="X2" s="79"/>
      <c r="Y2" s="79"/>
      <c r="Z2" s="79"/>
      <c r="AA2" s="79"/>
      <c r="AB2" s="80" t="s">
        <v>133</v>
      </c>
      <c r="AC2" s="79"/>
      <c r="AD2" s="79"/>
      <c r="AE2" s="79"/>
      <c r="AF2" s="79"/>
      <c r="AJ2" t="s">
        <v>56</v>
      </c>
    </row>
    <row r="3" spans="1:39" ht="15.75" x14ac:dyDescent="0.25">
      <c r="A3" s="4" t="s">
        <v>1</v>
      </c>
      <c r="B3" s="8">
        <v>728.32</v>
      </c>
      <c r="C3" s="8">
        <v>676.3</v>
      </c>
      <c r="D3" s="8">
        <v>811.88</v>
      </c>
      <c r="E3" s="8">
        <v>1602.12</v>
      </c>
      <c r="F3" s="8">
        <v>2266.61</v>
      </c>
      <c r="G3" s="8">
        <v>2316.92</v>
      </c>
      <c r="H3" s="8">
        <v>2238.9899999999998</v>
      </c>
      <c r="I3" s="8">
        <v>2371.87</v>
      </c>
      <c r="J3" s="8">
        <v>1729.96</v>
      </c>
      <c r="K3" s="8">
        <v>2013.3</v>
      </c>
      <c r="N3" s="88">
        <v>2014</v>
      </c>
      <c r="O3" s="88">
        <v>2015</v>
      </c>
      <c r="P3" s="78">
        <v>2016</v>
      </c>
      <c r="Q3" s="78">
        <v>2017</v>
      </c>
      <c r="R3" s="78">
        <v>2018</v>
      </c>
      <c r="S3" s="78">
        <v>2019</v>
      </c>
      <c r="T3" s="78">
        <v>2020</v>
      </c>
      <c r="U3" s="78">
        <v>2021</v>
      </c>
      <c r="V3" s="78">
        <v>2022</v>
      </c>
      <c r="X3" s="88">
        <v>2014</v>
      </c>
      <c r="Y3" s="78">
        <v>2015</v>
      </c>
      <c r="Z3" s="78">
        <v>2016</v>
      </c>
      <c r="AA3" s="78">
        <v>2017</v>
      </c>
      <c r="AB3" s="78">
        <v>2018</v>
      </c>
      <c r="AC3" s="78">
        <v>2019</v>
      </c>
      <c r="AD3" s="78">
        <v>2020</v>
      </c>
      <c r="AE3" s="78">
        <v>2021</v>
      </c>
      <c r="AF3" s="78" t="s">
        <v>128</v>
      </c>
      <c r="AH3" s="5"/>
      <c r="AI3" s="54" t="s">
        <v>57</v>
      </c>
      <c r="AJ3" s="54" t="s">
        <v>17</v>
      </c>
      <c r="AK3" s="54" t="s">
        <v>57</v>
      </c>
      <c r="AL3" s="54" t="s">
        <v>17</v>
      </c>
    </row>
    <row r="4" spans="1:39" x14ac:dyDescent="0.25">
      <c r="A4" s="4" t="s">
        <v>2</v>
      </c>
      <c r="B4" s="8">
        <v>90.92</v>
      </c>
      <c r="C4" s="8">
        <v>87.03</v>
      </c>
      <c r="D4" s="8">
        <v>81.23</v>
      </c>
      <c r="E4" s="8">
        <v>86.81</v>
      </c>
      <c r="F4" s="8">
        <v>148.58000000000001</v>
      </c>
      <c r="G4" s="8">
        <v>132.37</v>
      </c>
      <c r="H4" s="8">
        <v>60.42</v>
      </c>
      <c r="I4" s="8">
        <v>-132.06</v>
      </c>
      <c r="J4" s="8">
        <v>-13.08</v>
      </c>
      <c r="K4" s="8">
        <v>67.510000000000005</v>
      </c>
      <c r="N4" s="77" t="s">
        <v>125</v>
      </c>
      <c r="O4" s="77" t="s">
        <v>125</v>
      </c>
      <c r="P4" s="77">
        <v>12.0611</v>
      </c>
      <c r="Q4" s="77">
        <v>10.729100000000001</v>
      </c>
      <c r="R4" s="77">
        <v>11.056699999999999</v>
      </c>
      <c r="S4" s="77">
        <v>11.5962</v>
      </c>
      <c r="T4" s="77">
        <v>16.544699999999999</v>
      </c>
      <c r="U4" s="77">
        <v>9.3074999999999992</v>
      </c>
      <c r="V4" s="77">
        <v>10.0177</v>
      </c>
      <c r="X4" s="77" t="s">
        <v>125</v>
      </c>
      <c r="Y4" s="77" t="s">
        <v>125</v>
      </c>
      <c r="Z4" s="77">
        <v>6.3350999999999997</v>
      </c>
      <c r="AA4" s="77">
        <v>5.9856999999999996</v>
      </c>
      <c r="AB4" s="77">
        <v>6.2481</v>
      </c>
      <c r="AC4" s="77">
        <v>6.1471</v>
      </c>
      <c r="AD4" s="77">
        <v>3.2570000000000001</v>
      </c>
      <c r="AE4" s="77">
        <v>3.2765</v>
      </c>
      <c r="AF4" s="77">
        <v>5.5019</v>
      </c>
      <c r="AH4" s="5" t="s">
        <v>14</v>
      </c>
      <c r="AI4" s="5" t="s">
        <v>15</v>
      </c>
      <c r="AJ4" s="5" t="s">
        <v>20</v>
      </c>
      <c r="AK4" s="5" t="s">
        <v>18</v>
      </c>
      <c r="AL4" s="5" t="s">
        <v>21</v>
      </c>
      <c r="AM4" s="6" t="s">
        <v>19</v>
      </c>
    </row>
    <row r="5" spans="1:39" x14ac:dyDescent="0.25">
      <c r="A5" s="4" t="s">
        <v>5</v>
      </c>
      <c r="B5" s="8">
        <v>4.7727034120734908</v>
      </c>
      <c r="C5" s="8">
        <v>4.3558558558558556</v>
      </c>
      <c r="D5" s="8">
        <v>4.0655655655655654</v>
      </c>
      <c r="E5" s="8">
        <v>4.3448448448448449</v>
      </c>
      <c r="F5" s="8">
        <v>7.4364364364364368</v>
      </c>
      <c r="G5" s="8">
        <v>6.6118881118881125</v>
      </c>
      <c r="H5" s="8">
        <v>3.0164752870693956</v>
      </c>
      <c r="I5" s="8">
        <v>-6.5931103344982525</v>
      </c>
      <c r="J5" s="8">
        <v>-0.65302046929605584</v>
      </c>
      <c r="K5" s="8">
        <v>3.3654037886340982</v>
      </c>
      <c r="AH5" s="55">
        <v>43101</v>
      </c>
      <c r="AI5" s="5">
        <v>11027.700194999999</v>
      </c>
      <c r="AJ5" s="5">
        <v>220.39999399999999</v>
      </c>
      <c r="AK5" s="5"/>
      <c r="AL5" s="5"/>
      <c r="AM5">
        <f>SLOPE(AK6:AK64,AL6:AL64)</f>
        <v>0.24169362776903791</v>
      </c>
    </row>
    <row r="6" spans="1:39" x14ac:dyDescent="0.25">
      <c r="A6" s="4" t="s">
        <v>58</v>
      </c>
      <c r="B6" s="8">
        <v>23.927738671359439</v>
      </c>
      <c r="C6" s="8">
        <v>23.841468459152019</v>
      </c>
      <c r="D6" s="8">
        <v>28.183040748491937</v>
      </c>
      <c r="E6" s="8">
        <v>39.541112775025923</v>
      </c>
      <c r="F6" s="8">
        <v>25.890088841028401</v>
      </c>
      <c r="G6" s="8">
        <v>29.567953463775776</v>
      </c>
      <c r="H6" s="8">
        <v>52.919379344587888</v>
      </c>
      <c r="I6" s="8">
        <v>-14.131418294714525</v>
      </c>
      <c r="J6" s="8">
        <v>-214.80184250764529</v>
      </c>
      <c r="K6" s="8">
        <v>68.164183083987552</v>
      </c>
      <c r="AH6" s="55">
        <v>43132</v>
      </c>
      <c r="AI6" s="5">
        <v>10492.849609000001</v>
      </c>
      <c r="AJ6" s="5">
        <v>193.699997</v>
      </c>
      <c r="AK6" s="5">
        <f>(AI6-AI5)/AI5</f>
        <v>-4.8500646240138258E-2</v>
      </c>
      <c r="AL6" s="5">
        <f>(AJ6-AJ5)/AJ5</f>
        <v>-0.12114336536687927</v>
      </c>
    </row>
    <row r="7" spans="1:39" x14ac:dyDescent="0.25">
      <c r="A7" s="4" t="s">
        <v>4</v>
      </c>
      <c r="B7" s="8">
        <v>314.62406634446393</v>
      </c>
      <c r="C7" s="8">
        <v>455.84792251959192</v>
      </c>
      <c r="D7" s="8">
        <v>391.74964280435529</v>
      </c>
      <c r="E7" s="8">
        <v>212.88021496517118</v>
      </c>
      <c r="F7" s="8">
        <v>164.24927534953079</v>
      </c>
      <c r="G7" s="8">
        <v>169.37561504065744</v>
      </c>
      <c r="H7" s="8">
        <v>181.29446759476372</v>
      </c>
      <c r="I7" s="8">
        <v>191.58779781353954</v>
      </c>
      <c r="J7" s="8">
        <v>203.7844227612199</v>
      </c>
      <c r="K7" s="8">
        <v>174.86931902846072</v>
      </c>
      <c r="AH7" s="55">
        <v>43160</v>
      </c>
      <c r="AI7" s="5">
        <v>10113.700194999999</v>
      </c>
      <c r="AJ7" s="5">
        <v>195.5</v>
      </c>
      <c r="AK7" s="5">
        <f t="shared" ref="AK7:AL64" si="1">(AI7-AI6)/AI6</f>
        <v>-3.6134074929921288E-2</v>
      </c>
      <c r="AL7" s="5">
        <f t="shared" si="1"/>
        <v>9.2927363339092035E-3</v>
      </c>
    </row>
    <row r="8" spans="1:39" x14ac:dyDescent="0.25">
      <c r="A8" s="4" t="s">
        <v>8</v>
      </c>
      <c r="B8" s="8">
        <v>0.14837056740482057</v>
      </c>
      <c r="C8" s="8">
        <v>0.11440928630585391</v>
      </c>
      <c r="D8" s="8">
        <v>0.11202592745828162</v>
      </c>
      <c r="E8" s="8">
        <v>0.17151042181171591</v>
      </c>
      <c r="F8" s="8">
        <v>0.24871940808195792</v>
      </c>
      <c r="G8" s="8">
        <v>0.18605664488017429</v>
      </c>
      <c r="H8" s="8">
        <v>0.2145825194445431</v>
      </c>
      <c r="I8" s="8">
        <v>-2.8522678185745152</v>
      </c>
      <c r="J8" s="8">
        <v>-0.15446386395843179</v>
      </c>
      <c r="K8" s="8">
        <v>0.27024538649373525</v>
      </c>
      <c r="AH8" s="55">
        <v>43191</v>
      </c>
      <c r="AI8" s="5">
        <v>10739.349609000001</v>
      </c>
      <c r="AJ8" s="5">
        <v>218.46665999999999</v>
      </c>
      <c r="AK8" s="5">
        <f t="shared" si="1"/>
        <v>6.1861574096225364E-2</v>
      </c>
      <c r="AL8" s="5">
        <f t="shared" si="1"/>
        <v>0.11747652173913038</v>
      </c>
    </row>
    <row r="9" spans="1:39" x14ac:dyDescent="0.25">
      <c r="A9" s="4" t="s">
        <v>7</v>
      </c>
      <c r="B9" s="8" t="s">
        <v>125</v>
      </c>
      <c r="C9" s="8">
        <v>0.20422173884765751</v>
      </c>
      <c r="D9" s="8">
        <v>0.14683575703078974</v>
      </c>
      <c r="E9" s="8">
        <v>0.16641662418372052</v>
      </c>
      <c r="F9" s="8">
        <v>0.19858578974271601</v>
      </c>
      <c r="G9" s="8">
        <v>0.20937105722532362</v>
      </c>
      <c r="H9" s="8">
        <v>0.10494856244469847</v>
      </c>
      <c r="I9" s="8">
        <v>0.10379908202999963</v>
      </c>
      <c r="J9" s="8">
        <v>3.688675473356267E-2</v>
      </c>
      <c r="K9" s="8">
        <v>7.9900815340956541E-2</v>
      </c>
      <c r="AH9" s="55">
        <v>43221</v>
      </c>
      <c r="AI9" s="5">
        <v>10736.150390999999</v>
      </c>
      <c r="AJ9" s="5">
        <v>232.23333700000001</v>
      </c>
      <c r="AK9" s="5">
        <f t="shared" si="1"/>
        <v>-2.9789681093168749E-4</v>
      </c>
      <c r="AL9" s="5">
        <f t="shared" si="1"/>
        <v>6.3015001922947955E-2</v>
      </c>
    </row>
    <row r="10" spans="1:39" x14ac:dyDescent="0.25">
      <c r="A10" s="4" t="s">
        <v>124</v>
      </c>
      <c r="B10" s="8" t="s">
        <v>125</v>
      </c>
      <c r="C10" s="8" t="s">
        <v>125</v>
      </c>
      <c r="D10" s="8" t="s">
        <v>125</v>
      </c>
      <c r="E10" s="66">
        <v>-1899.663</v>
      </c>
      <c r="F10" s="66">
        <v>-1528.943</v>
      </c>
      <c r="G10" s="66">
        <v>-2109.3980000000001</v>
      </c>
      <c r="H10" s="66">
        <v>-1741.5930000000001</v>
      </c>
      <c r="I10" s="66">
        <v>-1489.28</v>
      </c>
      <c r="J10" s="66">
        <v>-1205.7750000000001</v>
      </c>
      <c r="K10" s="66">
        <v>-1320.9380000000001</v>
      </c>
      <c r="AH10" s="55">
        <v>43252</v>
      </c>
      <c r="AI10" s="5">
        <v>10714.299805000001</v>
      </c>
      <c r="AJ10" s="5">
        <v>194.633331</v>
      </c>
      <c r="AK10" s="5">
        <f t="shared" si="1"/>
        <v>-2.0352347167487306E-3</v>
      </c>
      <c r="AL10" s="5">
        <f t="shared" si="1"/>
        <v>-0.16190615217314819</v>
      </c>
    </row>
    <row r="11" spans="1:39" x14ac:dyDescent="0.25">
      <c r="A11" s="4" t="s">
        <v>135</v>
      </c>
      <c r="B11" s="8" t="s">
        <v>125</v>
      </c>
      <c r="C11" s="8" t="s">
        <v>125</v>
      </c>
      <c r="D11" s="8" t="s">
        <v>125</v>
      </c>
      <c r="E11" s="66">
        <v>1536.7950000000001</v>
      </c>
      <c r="F11" s="66">
        <v>1088.8219999999999</v>
      </c>
      <c r="G11" s="66">
        <v>-242.37299999999999</v>
      </c>
      <c r="H11" s="66">
        <v>114.301</v>
      </c>
      <c r="I11" s="66">
        <v>2052.1390000000001</v>
      </c>
      <c r="J11" s="66">
        <v>720.43700000000001</v>
      </c>
      <c r="K11" s="66">
        <v>-5238.5240000000003</v>
      </c>
      <c r="AH11" s="55">
        <v>43282</v>
      </c>
      <c r="AI11" s="5">
        <v>11356.5</v>
      </c>
      <c r="AJ11" s="5">
        <v>192.66667200000001</v>
      </c>
      <c r="AK11" s="5">
        <f t="shared" si="1"/>
        <v>5.9938606039407857E-2</v>
      </c>
      <c r="AL11" s="5">
        <f t="shared" si="1"/>
        <v>-1.0104430674312371E-2</v>
      </c>
    </row>
    <row r="12" spans="1:39" x14ac:dyDescent="0.25">
      <c r="A12" s="4" t="s">
        <v>139</v>
      </c>
      <c r="B12" s="8" t="s">
        <v>125</v>
      </c>
      <c r="C12" s="8" t="s">
        <v>125</v>
      </c>
      <c r="D12" s="8" t="s">
        <v>125</v>
      </c>
      <c r="E12" s="69">
        <v>2167.1410000000001</v>
      </c>
      <c r="F12" s="69">
        <v>839.99369999999999</v>
      </c>
      <c r="G12" s="69">
        <v>1416.8317</v>
      </c>
      <c r="H12" s="69">
        <v>1401.0626</v>
      </c>
      <c r="I12" s="69">
        <v>893.21789999999999</v>
      </c>
      <c r="J12" s="69">
        <v>1593.9958999999999</v>
      </c>
      <c r="K12" s="69">
        <v>808.46489999999994</v>
      </c>
      <c r="AH12" s="55">
        <v>43313</v>
      </c>
      <c r="AI12" s="5">
        <v>11680.5</v>
      </c>
      <c r="AJ12" s="5">
        <v>169.800003</v>
      </c>
      <c r="AK12" s="5">
        <f t="shared" si="1"/>
        <v>2.8529916787742703E-2</v>
      </c>
      <c r="AL12" s="5">
        <f t="shared" si="1"/>
        <v>-0.11868512993259156</v>
      </c>
    </row>
    <row r="13" spans="1:39" x14ac:dyDescent="0.25">
      <c r="AH13" s="55">
        <v>43344</v>
      </c>
      <c r="AI13" s="5">
        <v>10930.450194999999</v>
      </c>
      <c r="AJ13" s="5">
        <v>142.96665999999999</v>
      </c>
      <c r="AK13" s="5">
        <f t="shared" si="1"/>
        <v>-6.4213844013526866E-2</v>
      </c>
      <c r="AL13" s="5">
        <f t="shared" si="1"/>
        <v>-0.15802910792645872</v>
      </c>
    </row>
    <row r="14" spans="1:39" x14ac:dyDescent="0.25">
      <c r="AH14" s="55">
        <v>43374</v>
      </c>
      <c r="AI14" s="5">
        <v>10386.599609000001</v>
      </c>
      <c r="AJ14" s="5">
        <v>143</v>
      </c>
      <c r="AK14" s="5">
        <f t="shared" si="1"/>
        <v>-4.9755552268906218E-2</v>
      </c>
      <c r="AL14" s="5">
        <f t="shared" si="1"/>
        <v>2.3320122327827829E-4</v>
      </c>
    </row>
    <row r="15" spans="1:39" x14ac:dyDescent="0.25">
      <c r="AH15" s="55">
        <v>43405</v>
      </c>
      <c r="AI15" s="5">
        <v>10876.75</v>
      </c>
      <c r="AJ15" s="5">
        <v>134.66667200000001</v>
      </c>
      <c r="AK15" s="5">
        <f t="shared" si="1"/>
        <v>4.7190650400664655E-2</v>
      </c>
      <c r="AL15" s="5">
        <f t="shared" si="1"/>
        <v>-5.8275020979020938E-2</v>
      </c>
    </row>
    <row r="16" spans="1:39" x14ac:dyDescent="0.25">
      <c r="AH16" s="55">
        <v>43435</v>
      </c>
      <c r="AI16" s="5">
        <v>10862.549805000001</v>
      </c>
      <c r="AJ16" s="5">
        <v>141.300003</v>
      </c>
      <c r="AK16" s="5">
        <f t="shared" si="1"/>
        <v>-1.3055549681659907E-3</v>
      </c>
      <c r="AL16" s="5">
        <f t="shared" si="1"/>
        <v>4.9257406465053194E-2</v>
      </c>
    </row>
    <row r="17" spans="1:38" x14ac:dyDescent="0.25">
      <c r="A17" s="1" t="s">
        <v>10</v>
      </c>
      <c r="B17" s="1"/>
      <c r="C17" s="1"/>
      <c r="AH17" s="55">
        <v>43466</v>
      </c>
      <c r="AI17" s="5">
        <v>10830.950194999999</v>
      </c>
      <c r="AJ17" s="5">
        <v>137.199997</v>
      </c>
      <c r="AK17" s="5">
        <f t="shared" si="1"/>
        <v>-2.9090416676806315E-3</v>
      </c>
      <c r="AL17" s="5">
        <f t="shared" si="1"/>
        <v>-2.9016319270708066E-2</v>
      </c>
    </row>
    <row r="18" spans="1:38" x14ac:dyDescent="0.25">
      <c r="AH18" s="55">
        <v>43497</v>
      </c>
      <c r="AI18" s="5">
        <v>10792.5</v>
      </c>
      <c r="AJ18" s="5">
        <v>134.199997</v>
      </c>
      <c r="AK18" s="5">
        <f t="shared" si="1"/>
        <v>-3.5500297118667935E-3</v>
      </c>
      <c r="AL18" s="5">
        <f t="shared" si="1"/>
        <v>-2.186588969094511E-2</v>
      </c>
    </row>
    <row r="19" spans="1:38" x14ac:dyDescent="0.25">
      <c r="AH19" s="55">
        <v>43525</v>
      </c>
      <c r="AI19" s="5">
        <v>11623.900390999999</v>
      </c>
      <c r="AJ19" s="5">
        <v>159.633331</v>
      </c>
      <c r="AK19" s="5">
        <f t="shared" si="1"/>
        <v>7.7035014222839857E-2</v>
      </c>
      <c r="AL19" s="5">
        <f t="shared" si="1"/>
        <v>0.189518141345413</v>
      </c>
    </row>
    <row r="20" spans="1:38" x14ac:dyDescent="0.25">
      <c r="AH20" s="55">
        <v>43556</v>
      </c>
      <c r="AI20" s="5">
        <v>11748.150390999999</v>
      </c>
      <c r="AJ20" s="5">
        <v>157.03334000000001</v>
      </c>
      <c r="AK20" s="5">
        <f t="shared" si="1"/>
        <v>1.0689183133073186E-2</v>
      </c>
      <c r="AL20" s="5">
        <f t="shared" si="1"/>
        <v>-1.6287268978932654E-2</v>
      </c>
    </row>
    <row r="21" spans="1:38" x14ac:dyDescent="0.25">
      <c r="AH21" s="55">
        <v>43586</v>
      </c>
      <c r="AI21" s="5">
        <v>11922.799805000001</v>
      </c>
      <c r="AJ21" s="5">
        <v>151.39999399999999</v>
      </c>
      <c r="AK21" s="5">
        <f t="shared" si="1"/>
        <v>1.4866120043355628E-2</v>
      </c>
      <c r="AL21" s="5">
        <f t="shared" si="1"/>
        <v>-3.5873566721563818E-2</v>
      </c>
    </row>
    <row r="22" spans="1:38" x14ac:dyDescent="0.25">
      <c r="AH22" s="55">
        <v>43617</v>
      </c>
      <c r="AI22" s="5">
        <v>11788.849609000001</v>
      </c>
      <c r="AJ22" s="5">
        <v>154.866669</v>
      </c>
      <c r="AK22" s="5">
        <f t="shared" si="1"/>
        <v>-1.1234793688628892E-2</v>
      </c>
      <c r="AL22" s="5">
        <f t="shared" si="1"/>
        <v>2.2897457974800247E-2</v>
      </c>
    </row>
    <row r="23" spans="1:38" x14ac:dyDescent="0.25">
      <c r="F23" s="6" t="s">
        <v>59</v>
      </c>
      <c r="G23" s="6" t="s">
        <v>11</v>
      </c>
      <c r="H23" s="6" t="s">
        <v>31</v>
      </c>
      <c r="I23" s="6" t="s">
        <v>60</v>
      </c>
      <c r="J23" s="6" t="s">
        <v>61</v>
      </c>
      <c r="AH23" s="55">
        <v>43647</v>
      </c>
      <c r="AI23" s="5">
        <v>11118</v>
      </c>
      <c r="AJ23" s="5">
        <v>150.800003</v>
      </c>
      <c r="AK23" s="5">
        <f t="shared" si="1"/>
        <v>-5.6905434478343994E-2</v>
      </c>
      <c r="AL23" s="5">
        <f t="shared" si="1"/>
        <v>-2.6259142953478247E-2</v>
      </c>
    </row>
    <row r="24" spans="1:38" x14ac:dyDescent="0.25">
      <c r="F24" s="6">
        <v>67.08</v>
      </c>
      <c r="G24" s="6">
        <v>7.94</v>
      </c>
      <c r="H24" s="6">
        <v>5.07</v>
      </c>
      <c r="I24" s="6">
        <v>19.54</v>
      </c>
      <c r="J24" s="6">
        <v>0.37</v>
      </c>
      <c r="AH24" s="55">
        <v>43678</v>
      </c>
      <c r="AI24" s="5">
        <v>11023.25</v>
      </c>
      <c r="AJ24" s="5">
        <v>144.39999399999999</v>
      </c>
      <c r="AK24" s="5">
        <f t="shared" si="1"/>
        <v>-8.5222162259399169E-3</v>
      </c>
      <c r="AL24" s="5">
        <f t="shared" si="1"/>
        <v>-4.2440377139780369E-2</v>
      </c>
    </row>
    <row r="25" spans="1:38" ht="15.75" x14ac:dyDescent="0.25">
      <c r="O25" s="79"/>
      <c r="P25" s="79"/>
      <c r="Q25" s="79"/>
      <c r="R25" s="79"/>
      <c r="S25" s="80" t="s">
        <v>131</v>
      </c>
      <c r="T25" s="79"/>
      <c r="U25" s="79"/>
      <c r="V25" s="79"/>
      <c r="W25" s="79"/>
      <c r="Y25" s="76"/>
      <c r="Z25" s="76"/>
      <c r="AA25" s="76" t="s">
        <v>134</v>
      </c>
      <c r="AB25" s="76"/>
      <c r="AC25" s="76"/>
      <c r="AD25" s="76"/>
      <c r="AE25" s="76"/>
      <c r="AF25" s="76"/>
      <c r="AG25" s="98"/>
      <c r="AH25" s="55">
        <v>43709</v>
      </c>
      <c r="AI25" s="5">
        <v>11474.450194999999</v>
      </c>
      <c r="AJ25" s="5">
        <v>158.39999399999999</v>
      </c>
      <c r="AK25" s="5">
        <f t="shared" si="1"/>
        <v>4.0931684847934996E-2</v>
      </c>
      <c r="AL25" s="5">
        <f t="shared" si="1"/>
        <v>9.6952912615771991E-2</v>
      </c>
    </row>
    <row r="26" spans="1:38" ht="15.75" customHeight="1" x14ac:dyDescent="0.25">
      <c r="O26" s="88">
        <v>2014</v>
      </c>
      <c r="P26" s="88">
        <v>2015</v>
      </c>
      <c r="Q26" s="78">
        <v>2016</v>
      </c>
      <c r="R26" s="78">
        <v>2017</v>
      </c>
      <c r="S26" s="78">
        <v>2018</v>
      </c>
      <c r="T26" s="78">
        <v>2019</v>
      </c>
      <c r="U26" s="78">
        <v>2020</v>
      </c>
      <c r="V26" s="78">
        <v>2021</v>
      </c>
      <c r="W26" s="78">
        <v>2022</v>
      </c>
      <c r="Y26" s="111" t="s">
        <v>192</v>
      </c>
      <c r="Z26" s="111"/>
      <c r="AA26" s="111"/>
      <c r="AB26" s="111"/>
      <c r="AC26" s="111"/>
      <c r="AD26" s="111"/>
      <c r="AE26" s="111"/>
      <c r="AF26" s="111"/>
      <c r="AG26" s="111"/>
      <c r="AH26" s="55">
        <v>43739</v>
      </c>
      <c r="AI26" s="5">
        <v>11877.450194999999</v>
      </c>
      <c r="AJ26" s="5">
        <v>144.23333700000001</v>
      </c>
      <c r="AK26" s="5">
        <f t="shared" si="1"/>
        <v>3.5121508495074352E-2</v>
      </c>
      <c r="AL26" s="5">
        <f t="shared" si="1"/>
        <v>-8.9435969296816936E-2</v>
      </c>
    </row>
    <row r="27" spans="1:38" x14ac:dyDescent="0.25">
      <c r="O27" s="77" t="s">
        <v>125</v>
      </c>
      <c r="P27" s="77" t="s">
        <v>125</v>
      </c>
      <c r="Q27" s="77">
        <v>11.1509</v>
      </c>
      <c r="R27" s="77">
        <v>9.9842999999999993</v>
      </c>
      <c r="S27" s="77">
        <v>10.2902</v>
      </c>
      <c r="T27" s="77">
        <v>10.746600000000001</v>
      </c>
      <c r="U27" s="77">
        <v>9.0078999999999994</v>
      </c>
      <c r="V27" s="77">
        <v>6.4688999999999997</v>
      </c>
      <c r="W27" s="77">
        <v>8.3969000000000005</v>
      </c>
      <c r="Y27" s="112"/>
      <c r="Z27" s="112"/>
      <c r="AA27" s="112"/>
      <c r="AB27" s="112"/>
      <c r="AC27" s="112"/>
      <c r="AD27" s="112"/>
      <c r="AE27" s="112"/>
      <c r="AF27" s="112"/>
      <c r="AG27" s="112"/>
      <c r="AH27" s="55">
        <v>43770</v>
      </c>
      <c r="AI27" s="5">
        <v>12056.049805000001</v>
      </c>
      <c r="AJ27" s="5">
        <v>142.66667200000001</v>
      </c>
      <c r="AK27" s="5">
        <f t="shared" si="1"/>
        <v>1.5036864568389052E-2</v>
      </c>
      <c r="AL27" s="5">
        <f t="shared" si="1"/>
        <v>-1.0862017288000488E-2</v>
      </c>
    </row>
    <row r="28" spans="1:38" x14ac:dyDescent="0.25">
      <c r="Y28" s="112"/>
      <c r="Z28" s="112"/>
      <c r="AA28" s="112"/>
      <c r="AB28" s="112"/>
      <c r="AC28" s="112"/>
      <c r="AD28" s="112"/>
      <c r="AE28" s="112"/>
      <c r="AF28" s="112"/>
      <c r="AG28" s="112"/>
      <c r="AH28" s="55">
        <v>43800</v>
      </c>
      <c r="AI28" s="5">
        <v>12168.450194999999</v>
      </c>
      <c r="AJ28" s="5">
        <v>151.53334000000001</v>
      </c>
      <c r="AK28" s="5">
        <f t="shared" si="1"/>
        <v>9.3231524270398353E-3</v>
      </c>
      <c r="AL28" s="5">
        <f t="shared" si="1"/>
        <v>6.2149539732727514E-2</v>
      </c>
    </row>
    <row r="29" spans="1:38" x14ac:dyDescent="0.25">
      <c r="Y29" s="112"/>
      <c r="Z29" s="112"/>
      <c r="AA29" s="112"/>
      <c r="AB29" s="112"/>
      <c r="AC29" s="112"/>
      <c r="AD29" s="112"/>
      <c r="AE29" s="112"/>
      <c r="AF29" s="112"/>
      <c r="AG29" s="112"/>
      <c r="AH29" s="55">
        <v>43831</v>
      </c>
      <c r="AI29" s="5">
        <v>11962.099609000001</v>
      </c>
      <c r="AJ29" s="5">
        <v>159.66667200000001</v>
      </c>
      <c r="AK29" s="5">
        <f t="shared" si="1"/>
        <v>-1.695783626453826E-2</v>
      </c>
      <c r="AL29" s="5">
        <f t="shared" si="1"/>
        <v>5.3673548012602344E-2</v>
      </c>
    </row>
    <row r="30" spans="1:38" x14ac:dyDescent="0.25">
      <c r="Y30" s="112"/>
      <c r="Z30" s="112"/>
      <c r="AA30" s="112"/>
      <c r="AB30" s="112"/>
      <c r="AC30" s="112"/>
      <c r="AD30" s="112"/>
      <c r="AE30" s="112"/>
      <c r="AF30" s="112"/>
      <c r="AG30" s="112"/>
      <c r="AH30" s="55">
        <v>43862</v>
      </c>
      <c r="AI30" s="5">
        <v>11201.75</v>
      </c>
      <c r="AJ30" s="5">
        <v>141.89999399999999</v>
      </c>
      <c r="AK30" s="5">
        <f t="shared" si="1"/>
        <v>-6.3563223334800828E-2</v>
      </c>
      <c r="AL30" s="5">
        <f t="shared" si="1"/>
        <v>-0.11127355369441165</v>
      </c>
    </row>
    <row r="31" spans="1:38" x14ac:dyDescent="0.25">
      <c r="Y31" s="112"/>
      <c r="Z31" s="112"/>
      <c r="AA31" s="112"/>
      <c r="AB31" s="112"/>
      <c r="AC31" s="112"/>
      <c r="AD31" s="112"/>
      <c r="AE31" s="112"/>
      <c r="AF31" s="112"/>
      <c r="AG31" s="112"/>
      <c r="AH31" s="55">
        <v>43891</v>
      </c>
      <c r="AI31" s="5">
        <v>8597.75</v>
      </c>
      <c r="AJ31" s="5">
        <v>93.166663999999997</v>
      </c>
      <c r="AK31" s="5">
        <f t="shared" si="1"/>
        <v>-0.23246367755038275</v>
      </c>
      <c r="AL31" s="5">
        <f t="shared" si="1"/>
        <v>-0.34343433446515859</v>
      </c>
    </row>
    <row r="32" spans="1:38" x14ac:dyDescent="0.25">
      <c r="Y32" s="112"/>
      <c r="Z32" s="112"/>
      <c r="AA32" s="112"/>
      <c r="AB32" s="112"/>
      <c r="AC32" s="112"/>
      <c r="AD32" s="112"/>
      <c r="AE32" s="112"/>
      <c r="AF32" s="112"/>
      <c r="AG32" s="112"/>
      <c r="AH32" s="55">
        <v>43922</v>
      </c>
      <c r="AI32" s="5">
        <v>9859.9003909999992</v>
      </c>
      <c r="AJ32" s="5">
        <v>87.733329999999995</v>
      </c>
      <c r="AK32" s="5">
        <f t="shared" si="1"/>
        <v>0.14680008036986411</v>
      </c>
      <c r="AL32" s="5">
        <f t="shared" si="1"/>
        <v>-5.8318434585143054E-2</v>
      </c>
    </row>
    <row r="33" spans="25:38" x14ac:dyDescent="0.25">
      <c r="Y33" s="112"/>
      <c r="Z33" s="112"/>
      <c r="AA33" s="112"/>
      <c r="AB33" s="112"/>
      <c r="AC33" s="112"/>
      <c r="AD33" s="112"/>
      <c r="AE33" s="112"/>
      <c r="AF33" s="112"/>
      <c r="AG33" s="112"/>
      <c r="AH33" s="55">
        <v>43952</v>
      </c>
      <c r="AI33" s="5">
        <v>9580.2998050000006</v>
      </c>
      <c r="AJ33" s="5">
        <v>111.800003</v>
      </c>
      <c r="AK33" s="5">
        <f t="shared" si="1"/>
        <v>-2.8357343878972121E-2</v>
      </c>
      <c r="AL33" s="5">
        <f t="shared" si="1"/>
        <v>0.27431619203329011</v>
      </c>
    </row>
    <row r="34" spans="25:38" x14ac:dyDescent="0.25">
      <c r="Y34" s="112"/>
      <c r="Z34" s="112"/>
      <c r="AA34" s="112"/>
      <c r="AB34" s="112"/>
      <c r="AC34" s="112"/>
      <c r="AD34" s="112"/>
      <c r="AE34" s="112"/>
      <c r="AF34" s="112"/>
      <c r="AG34" s="112"/>
      <c r="AH34" s="55">
        <v>43983</v>
      </c>
      <c r="AI34" s="5">
        <v>10302.099609000001</v>
      </c>
      <c r="AJ34" s="5">
        <v>111.900002</v>
      </c>
      <c r="AK34" s="5">
        <f t="shared" si="1"/>
        <v>7.534208935959287E-2</v>
      </c>
      <c r="AL34" s="5">
        <f t="shared" si="1"/>
        <v>8.9444541428140064E-4</v>
      </c>
    </row>
    <row r="35" spans="25:38" x14ac:dyDescent="0.25">
      <c r="Y35" s="112"/>
      <c r="Z35" s="112"/>
      <c r="AA35" s="112"/>
      <c r="AB35" s="112"/>
      <c r="AC35" s="112"/>
      <c r="AD35" s="112"/>
      <c r="AE35" s="112"/>
      <c r="AF35" s="112"/>
      <c r="AG35" s="112"/>
      <c r="AH35" s="55">
        <v>44013</v>
      </c>
      <c r="AI35" s="5">
        <v>11073.450194999999</v>
      </c>
      <c r="AJ35" s="5">
        <v>105.133331</v>
      </c>
      <c r="AK35" s="5">
        <f t="shared" si="1"/>
        <v>7.4873143851777582E-2</v>
      </c>
      <c r="AL35" s="5">
        <f t="shared" si="1"/>
        <v>-6.0470695970139501E-2</v>
      </c>
    </row>
    <row r="36" spans="25:38" x14ac:dyDescent="0.25">
      <c r="Y36" s="112"/>
      <c r="Z36" s="112"/>
      <c r="AA36" s="112"/>
      <c r="AB36" s="112"/>
      <c r="AC36" s="112"/>
      <c r="AD36" s="112"/>
      <c r="AE36" s="112"/>
      <c r="AF36" s="112"/>
      <c r="AG36" s="112"/>
      <c r="AH36" s="55">
        <v>44044</v>
      </c>
      <c r="AI36" s="5">
        <v>11387.5</v>
      </c>
      <c r="AJ36" s="5">
        <v>117.333336</v>
      </c>
      <c r="AK36" s="5">
        <f t="shared" si="1"/>
        <v>2.8360610240682135E-2</v>
      </c>
      <c r="AL36" s="5">
        <f t="shared" si="1"/>
        <v>0.1160431699819347</v>
      </c>
    </row>
    <row r="37" spans="25:38" x14ac:dyDescent="0.25">
      <c r="Y37" s="112"/>
      <c r="Z37" s="112"/>
      <c r="AA37" s="112"/>
      <c r="AB37" s="112"/>
      <c r="AC37" s="112"/>
      <c r="AD37" s="112"/>
      <c r="AE37" s="112"/>
      <c r="AF37" s="112"/>
      <c r="AG37" s="112"/>
      <c r="AH37" s="55">
        <v>44075</v>
      </c>
      <c r="AI37" s="5">
        <v>11247.549805000001</v>
      </c>
      <c r="AJ37" s="5">
        <v>112.166664</v>
      </c>
      <c r="AK37" s="5">
        <f t="shared" si="1"/>
        <v>-1.228980856201971E-2</v>
      </c>
      <c r="AL37" s="5">
        <f t="shared" si="1"/>
        <v>-4.4034135362860605E-2</v>
      </c>
    </row>
    <row r="38" spans="25:38" x14ac:dyDescent="0.25">
      <c r="Y38" s="112"/>
      <c r="Z38" s="112"/>
      <c r="AA38" s="112"/>
      <c r="AB38" s="112"/>
      <c r="AC38" s="112"/>
      <c r="AD38" s="112"/>
      <c r="AE38" s="112"/>
      <c r="AF38" s="112"/>
      <c r="AG38" s="112"/>
      <c r="AH38" s="55">
        <v>44105</v>
      </c>
      <c r="AI38" s="5">
        <v>11642.400390999999</v>
      </c>
      <c r="AJ38" s="5">
        <v>111.433334</v>
      </c>
      <c r="AK38" s="5">
        <f t="shared" si="1"/>
        <v>3.510547566764019E-2</v>
      </c>
      <c r="AL38" s="5">
        <f t="shared" si="1"/>
        <v>-6.5378604823265064E-3</v>
      </c>
    </row>
    <row r="39" spans="25:38" x14ac:dyDescent="0.25">
      <c r="Y39" s="112"/>
      <c r="Z39" s="112"/>
      <c r="AA39" s="112"/>
      <c r="AB39" s="112"/>
      <c r="AC39" s="112"/>
      <c r="AD39" s="112"/>
      <c r="AE39" s="112"/>
      <c r="AF39" s="112"/>
      <c r="AG39" s="112"/>
      <c r="AH39" s="55">
        <v>44136</v>
      </c>
      <c r="AI39" s="5">
        <v>12968.950194999999</v>
      </c>
      <c r="AJ39" s="5">
        <v>127.466667</v>
      </c>
      <c r="AK39" s="5">
        <f t="shared" si="1"/>
        <v>0.1139412629225045</v>
      </c>
      <c r="AL39" s="5">
        <f t="shared" si="1"/>
        <v>0.1438827362017186</v>
      </c>
    </row>
    <row r="40" spans="25:38" x14ac:dyDescent="0.25">
      <c r="Y40" s="112"/>
      <c r="Z40" s="112"/>
      <c r="AA40" s="112"/>
      <c r="AB40" s="112"/>
      <c r="AC40" s="112"/>
      <c r="AD40" s="112"/>
      <c r="AE40" s="112"/>
      <c r="AF40" s="112"/>
      <c r="AG40" s="112"/>
      <c r="AH40" s="55">
        <v>44166</v>
      </c>
      <c r="AI40" s="5">
        <v>13981.75</v>
      </c>
      <c r="AJ40" s="5">
        <v>143.5</v>
      </c>
      <c r="AK40" s="5">
        <f t="shared" si="1"/>
        <v>7.8094201132060143E-2</v>
      </c>
      <c r="AL40" s="5">
        <f t="shared" si="1"/>
        <v>0.12578451588445472</v>
      </c>
    </row>
    <row r="41" spans="25:38" x14ac:dyDescent="0.25">
      <c r="Y41" s="112"/>
      <c r="Z41" s="112"/>
      <c r="AA41" s="112"/>
      <c r="AB41" s="112"/>
      <c r="AC41" s="112"/>
      <c r="AD41" s="112"/>
      <c r="AE41" s="112"/>
      <c r="AF41" s="112"/>
      <c r="AG41" s="112"/>
      <c r="AH41" s="55">
        <v>44197</v>
      </c>
      <c r="AI41" s="5">
        <v>13634.599609000001</v>
      </c>
      <c r="AJ41" s="5">
        <v>148.566666</v>
      </c>
      <c r="AK41" s="5">
        <f t="shared" si="1"/>
        <v>-2.4828822643803473E-2</v>
      </c>
      <c r="AL41" s="5">
        <f t="shared" si="1"/>
        <v>3.5307777003484309E-2</v>
      </c>
    </row>
    <row r="42" spans="25:38" x14ac:dyDescent="0.25">
      <c r="Y42" s="96"/>
      <c r="Z42" s="96"/>
      <c r="AA42" s="96"/>
      <c r="AB42" s="96"/>
      <c r="AC42" s="96"/>
      <c r="AD42" s="96"/>
      <c r="AE42" s="96"/>
      <c r="AF42" s="96"/>
      <c r="AH42" s="55">
        <v>44228</v>
      </c>
      <c r="AI42" s="5">
        <v>14529.150390999999</v>
      </c>
      <c r="AJ42" s="5">
        <v>150.73333700000001</v>
      </c>
      <c r="AK42" s="5">
        <f t="shared" si="1"/>
        <v>6.5608877976110022E-2</v>
      </c>
      <c r="AL42" s="5">
        <f t="shared" si="1"/>
        <v>1.4583829995888904E-2</v>
      </c>
    </row>
    <row r="43" spans="25:38" x14ac:dyDescent="0.25">
      <c r="Y43" s="96"/>
      <c r="Z43" s="96"/>
      <c r="AA43" s="96"/>
      <c r="AB43" s="96"/>
      <c r="AC43" s="96"/>
      <c r="AD43" s="96"/>
      <c r="AE43" s="96"/>
      <c r="AF43" s="96"/>
      <c r="AH43" s="55">
        <v>44256</v>
      </c>
      <c r="AI43" s="5">
        <v>14690.700194999999</v>
      </c>
      <c r="AJ43" s="5">
        <v>140.26666299999999</v>
      </c>
      <c r="AK43" s="5">
        <f t="shared" si="1"/>
        <v>1.1119012444118642E-2</v>
      </c>
      <c r="AL43" s="5">
        <f t="shared" si="1"/>
        <v>-6.9438348598359581E-2</v>
      </c>
    </row>
    <row r="44" spans="25:38" x14ac:dyDescent="0.25">
      <c r="Y44" s="96"/>
      <c r="Z44" s="96"/>
      <c r="AA44" s="96"/>
      <c r="AB44" s="96"/>
      <c r="AC44" s="96"/>
      <c r="AD44" s="96"/>
      <c r="AE44" s="96"/>
      <c r="AF44" s="96"/>
      <c r="AH44" s="55">
        <v>44287</v>
      </c>
      <c r="AI44" s="5">
        <v>14631.099609000001</v>
      </c>
      <c r="AJ44" s="5">
        <v>140.46665999999999</v>
      </c>
      <c r="AK44" s="5">
        <f t="shared" si="1"/>
        <v>-4.0570282701898582E-3</v>
      </c>
      <c r="AL44" s="5">
        <f t="shared" si="1"/>
        <v>1.4258341627475391E-3</v>
      </c>
    </row>
    <row r="45" spans="25:38" x14ac:dyDescent="0.25">
      <c r="Y45" s="96"/>
      <c r="Z45" s="96"/>
      <c r="AA45" s="96"/>
      <c r="AB45" s="96"/>
      <c r="AC45" s="96"/>
      <c r="AD45" s="96"/>
      <c r="AE45" s="96"/>
      <c r="AF45" s="96"/>
      <c r="AH45" s="55">
        <v>44317</v>
      </c>
      <c r="AI45" s="5">
        <v>15582.799805000001</v>
      </c>
      <c r="AJ45" s="5">
        <v>173.633331</v>
      </c>
      <c r="AK45" s="5">
        <f t="shared" si="1"/>
        <v>6.5046388954565132E-2</v>
      </c>
      <c r="AL45" s="5">
        <f t="shared" si="1"/>
        <v>0.23611774495100837</v>
      </c>
    </row>
    <row r="46" spans="25:38" x14ac:dyDescent="0.25">
      <c r="Y46" s="96"/>
      <c r="Z46" s="96"/>
      <c r="AA46" s="96"/>
      <c r="AB46" s="96"/>
      <c r="AC46" s="96"/>
      <c r="AD46" s="96"/>
      <c r="AE46" s="96"/>
      <c r="AF46" s="96"/>
      <c r="AH46" s="55">
        <v>44348</v>
      </c>
      <c r="AI46" s="5">
        <v>15721.5</v>
      </c>
      <c r="AJ46" s="5">
        <v>166.699997</v>
      </c>
      <c r="AK46" s="5">
        <f t="shared" si="1"/>
        <v>8.9008520121971382E-3</v>
      </c>
      <c r="AL46" s="5">
        <f t="shared" si="1"/>
        <v>-3.9930893222338761E-2</v>
      </c>
    </row>
    <row r="47" spans="25:38" x14ac:dyDescent="0.25">
      <c r="AH47" s="55">
        <v>44378</v>
      </c>
      <c r="AI47" s="5">
        <v>15763.049805000001</v>
      </c>
      <c r="AJ47" s="5">
        <v>206.33332799999999</v>
      </c>
      <c r="AK47" s="5">
        <f t="shared" si="1"/>
        <v>2.6428651846198237E-3</v>
      </c>
      <c r="AL47" s="5">
        <f t="shared" si="1"/>
        <v>0.23775243979158558</v>
      </c>
    </row>
    <row r="48" spans="25:38" ht="15" customHeight="1" x14ac:dyDescent="0.25">
      <c r="AH48" s="55">
        <v>44409</v>
      </c>
      <c r="AI48" s="5">
        <v>17132.199218999998</v>
      </c>
      <c r="AJ48" s="5">
        <v>211.33332799999999</v>
      </c>
      <c r="AK48" s="5">
        <f t="shared" si="1"/>
        <v>8.6858154414110073E-2</v>
      </c>
      <c r="AL48" s="5">
        <f t="shared" si="1"/>
        <v>2.4232633905851605E-2</v>
      </c>
    </row>
    <row r="49" spans="34:38" x14ac:dyDescent="0.25">
      <c r="AH49" s="55">
        <v>44440</v>
      </c>
      <c r="AI49" s="5">
        <v>17618.150390999999</v>
      </c>
      <c r="AJ49" s="5">
        <v>245.800003</v>
      </c>
      <c r="AK49" s="5">
        <f t="shared" si="1"/>
        <v>2.8364786434485891E-2</v>
      </c>
      <c r="AL49" s="5">
        <f t="shared" si="1"/>
        <v>0.16309152619789347</v>
      </c>
    </row>
    <row r="50" spans="34:38" x14ac:dyDescent="0.25">
      <c r="AH50" s="55">
        <v>44470</v>
      </c>
      <c r="AI50" s="5">
        <v>17671.650390999999</v>
      </c>
      <c r="AJ50" s="5">
        <v>227.89999399999999</v>
      </c>
      <c r="AK50" s="5">
        <f t="shared" si="1"/>
        <v>3.0366411236522179E-3</v>
      </c>
      <c r="AL50" s="5">
        <f t="shared" si="1"/>
        <v>-7.2823469412244116E-2</v>
      </c>
    </row>
    <row r="51" spans="34:38" x14ac:dyDescent="0.25">
      <c r="AH51" s="55">
        <v>44501</v>
      </c>
      <c r="AI51" s="5">
        <v>16983.199218999998</v>
      </c>
      <c r="AJ51" s="5">
        <v>207.39999399999999</v>
      </c>
      <c r="AK51" s="5">
        <f t="shared" si="1"/>
        <v>-3.8957944321409983E-2</v>
      </c>
      <c r="AL51" s="5">
        <f t="shared" si="1"/>
        <v>-8.9951735584512568E-2</v>
      </c>
    </row>
    <row r="52" spans="34:38" x14ac:dyDescent="0.25">
      <c r="AH52" s="55">
        <v>44531</v>
      </c>
      <c r="AI52" s="5">
        <v>17354.050781000002</v>
      </c>
      <c r="AJ52" s="5">
        <v>187.89999399999999</v>
      </c>
      <c r="AK52" s="5">
        <f t="shared" si="1"/>
        <v>2.183637824757495E-2</v>
      </c>
      <c r="AL52" s="5">
        <f t="shared" si="1"/>
        <v>-9.4021217763391063E-2</v>
      </c>
    </row>
    <row r="53" spans="34:38" x14ac:dyDescent="0.25">
      <c r="AH53" s="55">
        <v>44562</v>
      </c>
      <c r="AI53" s="5">
        <v>17339.849609000001</v>
      </c>
      <c r="AJ53" s="5">
        <v>212.75</v>
      </c>
      <c r="AK53" s="5">
        <f t="shared" si="1"/>
        <v>-8.1832029761887267E-4</v>
      </c>
      <c r="AL53" s="5">
        <f t="shared" si="1"/>
        <v>0.13225123360035876</v>
      </c>
    </row>
    <row r="54" spans="34:38" x14ac:dyDescent="0.25">
      <c r="AH54" s="55">
        <v>44593</v>
      </c>
      <c r="AI54" s="5">
        <v>16793.900390999999</v>
      </c>
      <c r="AJ54" s="5">
        <v>210.14999399999999</v>
      </c>
      <c r="AK54" s="5">
        <f t="shared" si="1"/>
        <v>-3.1485233742548406E-2</v>
      </c>
      <c r="AL54" s="5">
        <f t="shared" si="1"/>
        <v>-1.2220944770857851E-2</v>
      </c>
    </row>
    <row r="55" spans="34:38" x14ac:dyDescent="0.25">
      <c r="AH55" s="55">
        <v>44621</v>
      </c>
      <c r="AI55" s="5">
        <v>17464.75</v>
      </c>
      <c r="AJ55" s="5">
        <v>229.39999399999999</v>
      </c>
      <c r="AK55" s="5">
        <f t="shared" si="1"/>
        <v>3.9946027627954434E-2</v>
      </c>
      <c r="AL55" s="5">
        <f t="shared" si="1"/>
        <v>9.1601239826825789E-2</v>
      </c>
    </row>
    <row r="56" spans="34:38" x14ac:dyDescent="0.25">
      <c r="AH56" s="55">
        <v>44652</v>
      </c>
      <c r="AI56" s="5">
        <v>17102.550781000002</v>
      </c>
      <c r="AJ56" s="5">
        <v>255.300003</v>
      </c>
      <c r="AK56" s="5">
        <f t="shared" si="1"/>
        <v>-2.0738872242660116E-2</v>
      </c>
      <c r="AL56" s="5">
        <f t="shared" si="1"/>
        <v>0.11290326799223897</v>
      </c>
    </row>
    <row r="57" spans="34:38" x14ac:dyDescent="0.25">
      <c r="AH57" s="55">
        <v>44682</v>
      </c>
      <c r="AI57" s="5">
        <v>16584.550781000002</v>
      </c>
      <c r="AJ57" s="5">
        <v>221.050003</v>
      </c>
      <c r="AK57" s="5">
        <f t="shared" si="1"/>
        <v>-3.0287879663860998E-2</v>
      </c>
      <c r="AL57" s="5">
        <f t="shared" si="1"/>
        <v>-0.13415589344901027</v>
      </c>
    </row>
    <row r="58" spans="34:38" x14ac:dyDescent="0.25">
      <c r="AH58" s="55">
        <v>44713</v>
      </c>
      <c r="AI58" s="5">
        <v>15780.25</v>
      </c>
      <c r="AJ58" s="5">
        <v>214.39999399999999</v>
      </c>
      <c r="AK58" s="5">
        <f t="shared" si="1"/>
        <v>-4.8496989253483093E-2</v>
      </c>
      <c r="AL58" s="5">
        <f t="shared" si="1"/>
        <v>-3.0083731779003916E-2</v>
      </c>
    </row>
    <row r="59" spans="34:38" x14ac:dyDescent="0.25">
      <c r="AH59" s="55">
        <v>44743</v>
      </c>
      <c r="AI59" s="5">
        <v>17158.25</v>
      </c>
      <c r="AJ59" s="5">
        <v>234.35000600000001</v>
      </c>
      <c r="AK59" s="5">
        <f t="shared" si="1"/>
        <v>8.7324345305049039E-2</v>
      </c>
      <c r="AL59" s="5">
        <f t="shared" si="1"/>
        <v>9.3050431708500955E-2</v>
      </c>
    </row>
    <row r="60" spans="34:38" x14ac:dyDescent="0.25">
      <c r="AH60" s="55">
        <v>44774</v>
      </c>
      <c r="AI60" s="5">
        <v>17759.300781000002</v>
      </c>
      <c r="AJ60" s="5">
        <v>264.10000600000001</v>
      </c>
      <c r="AK60" s="5">
        <f t="shared" si="1"/>
        <v>3.5029841679658572E-2</v>
      </c>
      <c r="AL60" s="5">
        <f t="shared" si="1"/>
        <v>0.12694687108307562</v>
      </c>
    </row>
    <row r="61" spans="34:38" x14ac:dyDescent="0.25">
      <c r="AH61" s="55">
        <v>44805</v>
      </c>
      <c r="AI61" s="5">
        <v>17094.349609000001</v>
      </c>
      <c r="AJ61" s="5">
        <v>279.79998799999998</v>
      </c>
      <c r="AK61" s="5">
        <f t="shared" si="1"/>
        <v>-3.7442418493829829E-2</v>
      </c>
      <c r="AL61" s="5">
        <f t="shared" si="1"/>
        <v>5.9447109592265505E-2</v>
      </c>
    </row>
    <row r="62" spans="34:38" x14ac:dyDescent="0.25">
      <c r="AH62" s="55">
        <v>44835</v>
      </c>
      <c r="AI62" s="5">
        <v>18012.199218999998</v>
      </c>
      <c r="AJ62" s="5">
        <v>285.39999399999999</v>
      </c>
      <c r="AK62" s="5">
        <f t="shared" si="1"/>
        <v>5.3693157738903326E-2</v>
      </c>
      <c r="AL62" s="5">
        <f t="shared" si="1"/>
        <v>2.0014318227919322E-2</v>
      </c>
    </row>
    <row r="63" spans="34:38" x14ac:dyDescent="0.25">
      <c r="AH63" s="55">
        <v>44866</v>
      </c>
      <c r="AI63" s="5">
        <v>18758.349609000001</v>
      </c>
      <c r="AJ63" s="5">
        <v>290.20001200000002</v>
      </c>
      <c r="AK63" s="5">
        <f t="shared" si="1"/>
        <v>4.1424724484111455E-2</v>
      </c>
      <c r="AL63" s="5">
        <f t="shared" si="1"/>
        <v>1.6818563773340595E-2</v>
      </c>
    </row>
    <row r="64" spans="34:38" x14ac:dyDescent="0.25">
      <c r="AH64" s="55">
        <v>44896</v>
      </c>
      <c r="AI64" s="5">
        <v>18191</v>
      </c>
      <c r="AJ64" s="5">
        <v>261.39999399999999</v>
      </c>
      <c r="AK64" s="5">
        <f t="shared" si="1"/>
        <v>-3.0245177258440378E-2</v>
      </c>
      <c r="AL64" s="5">
        <f t="shared" si="1"/>
        <v>-9.9241960058912823E-2</v>
      </c>
    </row>
  </sheetData>
  <mergeCells count="1">
    <mergeCell ref="Y26:AG4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FM project</vt:lpstr>
      <vt:lpstr>LEMON TREE LTD</vt:lpstr>
      <vt:lpstr>THOMAS COOK LTD</vt:lpstr>
      <vt:lpstr>ADVANI HOTELS &amp; RESORTS LTD</vt:lpstr>
      <vt:lpstr>ASIAN HOTELS (NORTH) LTD</vt:lpstr>
      <vt:lpstr>EIH ASSOCIATED</vt:lpstr>
      <vt:lpstr>ROYAL ORCHID HOTELS LTD</vt:lpstr>
      <vt:lpstr>GROWINGTON VENTURES LTD</vt:lpstr>
      <vt:lpstr>MAHINDRA HOLIDAYS AND RESORTS</vt:lpstr>
      <vt:lpstr>INDIAN HOTELS CO LTD</vt:lpstr>
      <vt:lpstr>BENARES HOTELS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saurabh digraje</cp:lastModifiedBy>
  <cp:lastPrinted>2012-12-06T18:14:13Z</cp:lastPrinted>
  <dcterms:created xsi:type="dcterms:W3CDTF">2012-08-17T09:55:37Z</dcterms:created>
  <dcterms:modified xsi:type="dcterms:W3CDTF">2023-01-22T16:57:36Z</dcterms:modified>
</cp:coreProperties>
</file>