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YTHON\PROJECT\New folder\"/>
    </mc:Choice>
  </mc:AlternateContent>
  <xr:revisionPtr revIDLastSave="0" documentId="13_ncr:1_{B04FE3FF-8759-4A4A-BA42-6E96BE1CB41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AGE 1" sheetId="1" r:id="rId1"/>
    <sheet name="PAGE 2" sheetId="2" r:id="rId2"/>
    <sheet name="PAGE 3" sheetId="3" r:id="rId3"/>
  </sheets>
  <calcPr calcId="179021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E9" i="3" l="1"/>
  <c r="D9" i="3"/>
  <c r="E8" i="3"/>
  <c r="D8" i="3"/>
  <c r="E7" i="3"/>
  <c r="D7" i="3"/>
  <c r="E6" i="3"/>
  <c r="D6" i="3"/>
  <c r="K174" i="1"/>
  <c r="K173" i="1"/>
  <c r="J174" i="1"/>
  <c r="I174" i="1"/>
  <c r="H174" i="1"/>
  <c r="J173" i="1"/>
  <c r="I173" i="1"/>
  <c r="H173" i="1"/>
  <c r="B99" i="2" l="1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98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66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K178" i="1"/>
  <c r="J178" i="1"/>
  <c r="I178" i="1"/>
  <c r="H178" i="1"/>
  <c r="K167" i="1" l="1"/>
  <c r="J167" i="1"/>
  <c r="I167" i="1"/>
  <c r="H167" i="1"/>
  <c r="K166" i="1"/>
  <c r="J166" i="1"/>
  <c r="I166" i="1"/>
  <c r="H166" i="1"/>
  <c r="H165" i="1"/>
  <c r="I165" i="1"/>
  <c r="J165" i="1"/>
  <c r="K165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2" i="1"/>
  <c r="J172" i="1"/>
  <c r="I172" i="1"/>
  <c r="H172" i="1"/>
</calcChain>
</file>

<file path=xl/sharedStrings.xml><?xml version="1.0" encoding="utf-8"?>
<sst xmlns="http://schemas.openxmlformats.org/spreadsheetml/2006/main" count="346" uniqueCount="163">
  <si>
    <t>PROJECT I</t>
  </si>
  <si>
    <t>SUBMISSION DATE - 25/05/2022</t>
  </si>
  <si>
    <t>L &amp; B</t>
  </si>
  <si>
    <t>Row Labels</t>
  </si>
  <si>
    <t>Ambur</t>
  </si>
  <si>
    <t>Bengaluru</t>
  </si>
  <si>
    <t>Chennai</t>
  </si>
  <si>
    <t>Erode</t>
  </si>
  <si>
    <t>Madurai</t>
  </si>
  <si>
    <t>Nagercoil</t>
  </si>
  <si>
    <t>Salem</t>
  </si>
  <si>
    <t>Theni</t>
  </si>
  <si>
    <t>Trichy</t>
  </si>
  <si>
    <t>Vellore</t>
  </si>
  <si>
    <t>Grand Total</t>
  </si>
  <si>
    <t>Sum of Mathematics</t>
  </si>
  <si>
    <t>Sum of Physics</t>
  </si>
  <si>
    <t>Sum of Chemistry</t>
  </si>
  <si>
    <t>Sum of Total</t>
  </si>
  <si>
    <t>Count of CityTown</t>
  </si>
  <si>
    <t>Here I had made a Pivot table of CITY TOWN &amp; related SUBJECTS</t>
  </si>
  <si>
    <t>By adding the CITY TOWN in Row &amp; Values Fields I got the Count of City Town</t>
  </si>
  <si>
    <t xml:space="preserve">Then I had sorted the Count Of CityTown column in largetest to smallest </t>
  </si>
  <si>
    <t>And By Observation I come to know that most of the students are from CHENNAI.</t>
  </si>
  <si>
    <t>F</t>
  </si>
  <si>
    <t>M</t>
  </si>
  <si>
    <t>YES, MEAN OF MALE IS 3722/17=218.94 &amp; MEAN OF FEMALE IS 29952/13=227.07</t>
  </si>
  <si>
    <t>Average of Mathematics</t>
  </si>
  <si>
    <t>Average of Physics</t>
  </si>
  <si>
    <t>Average of Chemistry</t>
  </si>
  <si>
    <t>Average of Total</t>
  </si>
  <si>
    <t>Max of Total</t>
  </si>
  <si>
    <t>Max of Chemistry</t>
  </si>
  <si>
    <t>Max of Physics</t>
  </si>
  <si>
    <t>Max of Mathematics</t>
  </si>
  <si>
    <t xml:space="preserve">Findings </t>
  </si>
  <si>
    <t>Mathematics</t>
  </si>
  <si>
    <t>Physics</t>
  </si>
  <si>
    <t>Chemistry</t>
  </si>
  <si>
    <t>Total</t>
  </si>
  <si>
    <t>Mean</t>
  </si>
  <si>
    <t>Median</t>
  </si>
  <si>
    <t>Mode</t>
  </si>
  <si>
    <t>Variance</t>
  </si>
  <si>
    <t>Sandard Deviation</t>
  </si>
  <si>
    <t>Max Value</t>
  </si>
  <si>
    <t xml:space="preserve">Min Value </t>
  </si>
  <si>
    <t>Range</t>
  </si>
  <si>
    <t>IQR - Q1</t>
  </si>
  <si>
    <t>IQR - Q2</t>
  </si>
  <si>
    <t>IQR - Q3</t>
  </si>
  <si>
    <t>StdDev of Mathematics</t>
  </si>
  <si>
    <t>StdDev of Physics</t>
  </si>
  <si>
    <t>StdDev of Chemistry</t>
  </si>
  <si>
    <t>StdDev of Total</t>
  </si>
  <si>
    <t>Var of Mathematics</t>
  </si>
  <si>
    <t>Var of Physics</t>
  </si>
  <si>
    <t>Var of Chemistry</t>
  </si>
  <si>
    <t>Var of Total</t>
  </si>
  <si>
    <t>Min of Mathematics</t>
  </si>
  <si>
    <t>Min of Physics</t>
  </si>
  <si>
    <t>Min of Chemistry</t>
  </si>
  <si>
    <t>Min of Total</t>
  </si>
  <si>
    <t>I had find the above values by their respective formulas</t>
  </si>
  <si>
    <t>While Variance , Standard Deviation , Max &amp; Min Values were getten with the help for Pivot Table</t>
  </si>
  <si>
    <t>IQR</t>
  </si>
  <si>
    <t>AVERAGE</t>
  </si>
  <si>
    <t>STANDARD DEVIATION</t>
  </si>
  <si>
    <t>NORMAL DISTRIBUTION</t>
  </si>
  <si>
    <t>by using formula of norm.dist()</t>
  </si>
  <si>
    <t>CardNo</t>
  </si>
  <si>
    <t>Name</t>
  </si>
  <si>
    <t>Gender</t>
  </si>
  <si>
    <t>DateOfBirth</t>
  </si>
  <si>
    <t>CityTown</t>
  </si>
  <si>
    <t>Bhuvanesh</t>
  </si>
  <si>
    <t>7 Nov</t>
  </si>
  <si>
    <t>Harish</t>
  </si>
  <si>
    <t>3 Jun</t>
  </si>
  <si>
    <t>Shashank</t>
  </si>
  <si>
    <t>4 Jan</t>
  </si>
  <si>
    <t>Rida</t>
  </si>
  <si>
    <t>5 May</t>
  </si>
  <si>
    <t>Ritika</t>
  </si>
  <si>
    <t>17 Nov</t>
  </si>
  <si>
    <t>Akshaya</t>
  </si>
  <si>
    <t>8 Feb</t>
  </si>
  <si>
    <t>Sameer</t>
  </si>
  <si>
    <t>23 Mar</t>
  </si>
  <si>
    <t>Aditya</t>
  </si>
  <si>
    <t>15 Mar</t>
  </si>
  <si>
    <t>Surya</t>
  </si>
  <si>
    <t>28 Feb</t>
  </si>
  <si>
    <t>Clarence</t>
  </si>
  <si>
    <t>6 Dec</t>
  </si>
  <si>
    <t>Kavya</t>
  </si>
  <si>
    <t>12 Jan</t>
  </si>
  <si>
    <t>Rahul</t>
  </si>
  <si>
    <t>30 Apr</t>
  </si>
  <si>
    <t>Srinidhi</t>
  </si>
  <si>
    <t>14 Jan</t>
  </si>
  <si>
    <t>Gopi</t>
  </si>
  <si>
    <t>6 May</t>
  </si>
  <si>
    <t>Sophia</t>
  </si>
  <si>
    <t>23 July</t>
  </si>
  <si>
    <t>Goutami</t>
  </si>
  <si>
    <t>22 Sep</t>
  </si>
  <si>
    <t>Tauseef</t>
  </si>
  <si>
    <t>30 Dec</t>
  </si>
  <si>
    <t>Arshad</t>
  </si>
  <si>
    <t>14 Dec</t>
  </si>
  <si>
    <t>Abirami</t>
  </si>
  <si>
    <t>9 Oct</t>
  </si>
  <si>
    <t>Vetrivel</t>
  </si>
  <si>
    <t>30 Aug</t>
  </si>
  <si>
    <t>Kalyan</t>
  </si>
  <si>
    <t>17 Sep</t>
  </si>
  <si>
    <t>Monika</t>
  </si>
  <si>
    <t>Priya</t>
  </si>
  <si>
    <t>17 Jul</t>
  </si>
  <si>
    <t>Deepika</t>
  </si>
  <si>
    <t>13 May</t>
  </si>
  <si>
    <t>Siddharth</t>
  </si>
  <si>
    <t>26 Dec</t>
  </si>
  <si>
    <t>Geeta</t>
  </si>
  <si>
    <t>16 May</t>
  </si>
  <si>
    <t>JK</t>
  </si>
  <si>
    <t>22 Jul</t>
  </si>
  <si>
    <t>Jagan</t>
  </si>
  <si>
    <t>4 Mar</t>
  </si>
  <si>
    <t>Nisha</t>
  </si>
  <si>
    <t>10 Sep</t>
  </si>
  <si>
    <t>Naveen</t>
  </si>
  <si>
    <t>13 Oct</t>
  </si>
  <si>
    <t>Kurtosis</t>
  </si>
  <si>
    <t>Skewness</t>
  </si>
  <si>
    <t>Subjects</t>
  </si>
  <si>
    <t>Standard Deviation</t>
  </si>
  <si>
    <t>Lower Range</t>
  </si>
  <si>
    <t>Upper Range</t>
  </si>
  <si>
    <t>No of students covered 65% of population</t>
  </si>
  <si>
    <t xml:space="preserve">Mathematics </t>
  </si>
  <si>
    <t xml:space="preserve">Physics </t>
  </si>
  <si>
    <t>Q1</t>
  </si>
  <si>
    <t>Q2</t>
  </si>
  <si>
    <t>Q3</t>
  </si>
  <si>
    <t>74 &amp; 87</t>
  </si>
  <si>
    <t xml:space="preserve">Physcis </t>
  </si>
  <si>
    <t>64 &amp; 92</t>
  </si>
  <si>
    <t>89 ,91 &amp; 92</t>
  </si>
  <si>
    <t>252,240,227,224 &amp; 210</t>
  </si>
  <si>
    <t xml:space="preserve">Median </t>
  </si>
  <si>
    <t>Standard
Deviation</t>
  </si>
  <si>
    <t>Typical value are the measures of Central Tendency.
Mean of overall students is 222
Median of overall students is 223
Mode is 210</t>
  </si>
  <si>
    <r>
      <rPr>
        <sz val="10"/>
        <color rgb="FF000000"/>
        <rFont val="Times New Roman"/>
        <family val="1"/>
      </rPr>
      <t>Dataset varies as follows: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 xml:space="preserve"> Range= Max value - Min Value
Maths = 97-42=55
Physics = 92-45=47
Chemistry = 97-43=54
Total = 281-174=107</t>
    </r>
  </si>
  <si>
    <t>Data set varies</t>
  </si>
  <si>
    <t>No Outliers found in the given data</t>
  </si>
  <si>
    <t>Size of dataset = Male students + Female students = 30</t>
  </si>
  <si>
    <r>
      <rPr>
        <sz val="10"/>
        <color rgb="FF000000"/>
        <rFont val="Times New Roman"/>
        <family val="1"/>
      </rPr>
      <t xml:space="preserve">From the Student performance we can conclued that
</t>
    </r>
    <r>
      <rPr>
        <b/>
        <sz val="10"/>
        <color rgb="FF000000"/>
        <rFont val="Times New Roman"/>
        <family val="1"/>
      </rPr>
      <t xml:space="preserve">* </t>
    </r>
    <r>
      <rPr>
        <sz val="10"/>
        <color rgb="FF000000"/>
        <rFont val="Times New Roman"/>
        <family val="1"/>
      </rPr>
      <t xml:space="preserve"> Students have scored good marks in chemistry subject</t>
    </r>
    <r>
      <rPr>
        <b/>
        <sz val="10"/>
        <color rgb="FF000000"/>
        <rFont val="Times New Roman"/>
        <family val="1"/>
      </rPr>
      <t xml:space="preserve">
* </t>
    </r>
    <r>
      <rPr>
        <sz val="10"/>
        <color rgb="FF000000"/>
        <rFont val="Times New Roman"/>
        <family val="1"/>
      </rPr>
      <t xml:space="preserve">Students from Nagarcoil and Salem have scored less marks </t>
    </r>
    <r>
      <rPr>
        <b/>
        <sz val="10"/>
        <color rgb="FF000000"/>
        <rFont val="Times New Roman"/>
        <family val="1"/>
      </rPr>
      <t xml:space="preserve">
* </t>
    </r>
    <r>
      <rPr>
        <sz val="10"/>
        <color rgb="FF000000"/>
        <rFont val="Times New Roman"/>
        <family val="1"/>
      </rPr>
      <t>While comparing with boy girls scored very good marks</t>
    </r>
    <r>
      <rPr>
        <b/>
        <sz val="10"/>
        <color rgb="FF000000"/>
        <rFont val="Times New Roman"/>
        <family val="1"/>
      </rPr>
      <t xml:space="preserve">
 </t>
    </r>
  </si>
  <si>
    <t>Variance and Standard deviation of different subject and overall is as below:</t>
  </si>
  <si>
    <t>Central tendency of all subjects are as follows:</t>
  </si>
  <si>
    <t>Yes, observations frequently repeated are nothing but Mode.
Mode of all dataset as follows:</t>
  </si>
  <si>
    <t>NAME - SAURABH SUNIL KALAL [BE(COMP ENGG)]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</si>
</sst>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 indent="2"/>
    </xf>
    <xf numFmtId="0" fontId="2" fillId="3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left" vertical="top"/>
    </xf>
    <xf numFmtId="0" fontId="4" fillId="0" borderId="0" xfId="0" pivotButton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indent="1"/>
    </xf>
    <xf numFmtId="0" fontId="4" fillId="6" borderId="0" xfId="0" applyFont="1" applyFill="1" applyBorder="1" applyAlignment="1">
      <alignment horizontal="left" vertical="top" indent="1"/>
    </xf>
    <xf numFmtId="0" fontId="4" fillId="6" borderId="0" xfId="0" applyNumberFormat="1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indent="1"/>
    </xf>
    <xf numFmtId="0" fontId="4" fillId="5" borderId="0" xfId="0" applyNumberFormat="1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 indent="1"/>
    </xf>
    <xf numFmtId="0" fontId="4" fillId="7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indent="1"/>
    </xf>
    <xf numFmtId="0" fontId="4" fillId="8" borderId="0" xfId="0" applyFont="1" applyFill="1" applyBorder="1" applyAlignment="1">
      <alignment horizontal="left" vertical="top" indent="1"/>
    </xf>
    <xf numFmtId="0" fontId="4" fillId="8" borderId="0" xfId="0" applyNumberFormat="1" applyFont="1" applyFill="1" applyBorder="1" applyAlignment="1">
      <alignment horizontal="left" vertical="top"/>
    </xf>
    <xf numFmtId="0" fontId="7" fillId="9" borderId="3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left" vertical="top" wrapText="1" indent="2"/>
    </xf>
    <xf numFmtId="0" fontId="4" fillId="10" borderId="3" xfId="0" applyFont="1" applyFill="1" applyBorder="1" applyAlignment="1">
      <alignment horizontal="left" vertical="top"/>
    </xf>
    <xf numFmtId="1" fontId="4" fillId="10" borderId="3" xfId="0" applyNumberFormat="1" applyFont="1" applyFill="1" applyBorder="1" applyAlignment="1">
      <alignment horizontal="left" vertical="top"/>
    </xf>
    <xf numFmtId="0" fontId="4" fillId="11" borderId="3" xfId="0" applyFont="1" applyFill="1" applyBorder="1" applyAlignment="1">
      <alignment horizontal="left" vertical="top"/>
    </xf>
    <xf numFmtId="4" fontId="3" fillId="11" borderId="3" xfId="0" applyNumberFormat="1" applyFont="1" applyFill="1" applyBorder="1" applyAlignment="1">
      <alignment horizontal="left" vertical="top"/>
    </xf>
    <xf numFmtId="0" fontId="4" fillId="12" borderId="3" xfId="0" applyFont="1" applyFill="1" applyBorder="1" applyAlignment="1">
      <alignment horizontal="left" vertical="top"/>
    </xf>
    <xf numFmtId="0" fontId="3" fillId="12" borderId="3" xfId="0" applyNumberFormat="1" applyFont="1" applyFill="1" applyBorder="1" applyAlignment="1">
      <alignment horizontal="left" vertical="top"/>
    </xf>
    <xf numFmtId="0" fontId="4" fillId="13" borderId="3" xfId="0" applyFont="1" applyFill="1" applyBorder="1" applyAlignment="1">
      <alignment horizontal="left" vertical="top"/>
    </xf>
    <xf numFmtId="4" fontId="4" fillId="0" borderId="0" xfId="0" applyNumberFormat="1" applyFont="1" applyFill="1" applyBorder="1" applyAlignment="1">
      <alignment horizontal="left" vertical="top"/>
    </xf>
    <xf numFmtId="4" fontId="2" fillId="4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left" vertical="top"/>
    </xf>
    <xf numFmtId="4" fontId="2" fillId="4" borderId="0" xfId="0" applyNumberFormat="1" applyFont="1" applyFill="1" applyBorder="1" applyAlignment="1">
      <alignment horizontal="left" vertical="top"/>
    </xf>
    <xf numFmtId="0" fontId="4" fillId="14" borderId="3" xfId="0" applyFont="1" applyFill="1" applyBorder="1" applyAlignment="1">
      <alignment horizontal="left" vertical="top"/>
    </xf>
    <xf numFmtId="0" fontId="4" fillId="14" borderId="3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8" fillId="17" borderId="0" xfId="0" applyFont="1" applyFill="1" applyBorder="1" applyAlignment="1">
      <alignment horizontal="center" vertical="top"/>
    </xf>
    <xf numFmtId="0" fontId="0" fillId="17" borderId="0" xfId="0" applyFill="1" applyBorder="1" applyAlignment="1">
      <alignment horizontal="left" vertical="top"/>
    </xf>
    <xf numFmtId="0" fontId="8" fillId="17" borderId="3" xfId="0" applyFont="1" applyFill="1" applyBorder="1" applyAlignment="1">
      <alignment horizontal="center" vertical="top"/>
    </xf>
    <xf numFmtId="0" fontId="8" fillId="17" borderId="3" xfId="0" applyFont="1" applyFill="1" applyBorder="1" applyAlignment="1">
      <alignment horizontal="left" vertical="top"/>
    </xf>
    <xf numFmtId="0" fontId="8" fillId="17" borderId="3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left" vertical="top"/>
    </xf>
    <xf numFmtId="0" fontId="0" fillId="17" borderId="3" xfId="0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left" vertical="center"/>
    </xf>
    <xf numFmtId="0" fontId="0" fillId="18" borderId="0" xfId="0" applyFill="1" applyBorder="1" applyAlignment="1">
      <alignment horizontal="left" vertical="top"/>
    </xf>
    <xf numFmtId="0" fontId="8" fillId="19" borderId="3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left"/>
    </xf>
    <xf numFmtId="0" fontId="0" fillId="19" borderId="0" xfId="0" applyFill="1" applyBorder="1" applyAlignment="1">
      <alignment horizontal="left" vertical="top"/>
    </xf>
    <xf numFmtId="0" fontId="8" fillId="19" borderId="3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top"/>
    </xf>
    <xf numFmtId="0" fontId="8" fillId="21" borderId="3" xfId="0" applyFont="1" applyFill="1" applyBorder="1" applyAlignment="1">
      <alignment horizontal="left" vertical="top"/>
    </xf>
    <xf numFmtId="0" fontId="8" fillId="21" borderId="3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left" vertical="top"/>
    </xf>
    <xf numFmtId="0" fontId="8" fillId="19" borderId="0" xfId="0" applyFont="1" applyFill="1" applyBorder="1" applyAlignment="1">
      <alignment horizontal="left" vertical="top" wrapText="1"/>
    </xf>
    <xf numFmtId="0" fontId="0" fillId="19" borderId="0" xfId="0" applyFill="1" applyBorder="1" applyAlignment="1">
      <alignment horizontal="left" vertical="top"/>
    </xf>
    <xf numFmtId="0" fontId="9" fillId="20" borderId="0" xfId="0" applyFont="1" applyFill="1" applyBorder="1" applyAlignment="1">
      <alignment horizontal="left" vertical="top" wrapText="1"/>
    </xf>
    <xf numFmtId="0" fontId="8" fillId="20" borderId="0" xfId="0" applyFont="1" applyFill="1" applyBorder="1" applyAlignment="1">
      <alignment horizontal="left" vertical="top" wrapText="1"/>
    </xf>
    <xf numFmtId="0" fontId="8" fillId="16" borderId="0" xfId="0" applyFont="1" applyFill="1" applyBorder="1" applyAlignment="1">
      <alignment horizontal="left" vertical="top" wrapText="1"/>
    </xf>
    <xf numFmtId="0" fontId="9" fillId="16" borderId="0" xfId="0" applyFont="1" applyFill="1" applyBorder="1" applyAlignment="1">
      <alignment horizontal="left" vertical="top"/>
    </xf>
    <xf numFmtId="0" fontId="9" fillId="17" borderId="0" xfId="0" applyFont="1" applyFill="1" applyBorder="1" applyAlignment="1">
      <alignment horizontal="left" vertical="top" wrapText="1"/>
    </xf>
    <xf numFmtId="0" fontId="9" fillId="17" borderId="0" xfId="0" applyFont="1" applyFill="1" applyBorder="1" applyAlignment="1">
      <alignment horizontal="left" vertical="top"/>
    </xf>
    <xf numFmtId="0" fontId="8" fillId="17" borderId="0" xfId="0" applyFont="1" applyFill="1" applyBorder="1" applyAlignment="1">
      <alignment horizontal="left" vertical="center" wrapText="1"/>
    </xf>
    <xf numFmtId="0" fontId="9" fillId="17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left" vertical="top" wrapText="1"/>
    </xf>
    <xf numFmtId="0" fontId="9" fillId="15" borderId="0" xfId="0" applyFont="1" applyFill="1" applyBorder="1" applyAlignment="1">
      <alignment horizontal="left" vertical="top"/>
    </xf>
    <xf numFmtId="0" fontId="8" fillId="17" borderId="0" xfId="0" applyFont="1" applyFill="1" applyBorder="1" applyAlignment="1">
      <alignment horizontal="left" vertical="top" wrapText="1"/>
    </xf>
    <xf numFmtId="0" fontId="8" fillId="18" borderId="0" xfId="0" applyFont="1" applyFill="1" applyBorder="1" applyAlignment="1">
      <alignment horizontal="left" vertical="top" wrapText="1"/>
    </xf>
    <xf numFmtId="0" fontId="9" fillId="18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6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4" formatCode="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theme="9" tint="-0.249977111117893"/>
        </patternFill>
      </fill>
    </dxf>
    <dxf>
      <fill>
        <patternFill>
          <bgColor theme="3" tint="0.39997558519241921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4" formatCode="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4" formatCode="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[SAURABH_KALAL_PROJECT1.xlsx]PAGE 1!PivotTable2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</a:t>
            </a:r>
            <a:r>
              <a:rPr lang="en-IN" baseline="0"/>
              <a:t> &amp; Male Marks Table</a:t>
            </a:r>
            <a:endParaRPr lang="en-IN"/>
          </a:p>
        </c:rich>
      </c:tx>
      <c:layout>
        <c:manualLayout>
          <c:xMode val="edge"/>
          <c:yMode val="edge"/>
          <c:x val="0.35307064252751152"/>
          <c:y val="9.053254752892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1'!$C$49</c:f>
              <c:strCache>
                <c:ptCount val="1"/>
                <c:pt idx="0">
                  <c:v>Sum of 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'PAGE 1'!$B$50:$B$67</c:f>
              <c:multiLvlStrCache>
                <c:ptCount val="15"/>
                <c:lvl>
                  <c:pt idx="0">
                    <c:v>Chennai</c:v>
                  </c:pt>
                  <c:pt idx="1">
                    <c:v>Bengaluru</c:v>
                  </c:pt>
                  <c:pt idx="2">
                    <c:v>Madurai</c:v>
                  </c:pt>
                  <c:pt idx="3">
                    <c:v>Trichy</c:v>
                  </c:pt>
                  <c:pt idx="4">
                    <c:v>Theni</c:v>
                  </c:pt>
                  <c:pt idx="5">
                    <c:v>Erode</c:v>
                  </c:pt>
                  <c:pt idx="6">
                    <c:v>Nagercoil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Chennai</c:v>
                  </c:pt>
                  <c:pt idx="10">
                    <c:v>Madurai</c:v>
                  </c:pt>
                  <c:pt idx="11">
                    <c:v>Trichy</c:v>
                  </c:pt>
                  <c:pt idx="12">
                    <c:v>Ambur</c:v>
                  </c:pt>
                  <c:pt idx="13">
                    <c:v>Erode</c:v>
                  </c:pt>
                  <c:pt idx="14">
                    <c:v>Salem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'PAGE 1'!$C$50:$C$67</c:f>
              <c:numCache>
                <c:formatCode>General</c:formatCode>
                <c:ptCount val="15"/>
                <c:pt idx="0">
                  <c:v>316</c:v>
                </c:pt>
                <c:pt idx="1">
                  <c:v>175</c:v>
                </c:pt>
                <c:pt idx="2">
                  <c:v>161</c:v>
                </c:pt>
                <c:pt idx="3">
                  <c:v>89</c:v>
                </c:pt>
                <c:pt idx="4">
                  <c:v>76</c:v>
                </c:pt>
                <c:pt idx="5">
                  <c:v>72</c:v>
                </c:pt>
                <c:pt idx="6">
                  <c:v>62</c:v>
                </c:pt>
                <c:pt idx="7">
                  <c:v>249</c:v>
                </c:pt>
                <c:pt idx="8">
                  <c:v>234</c:v>
                </c:pt>
                <c:pt idx="9">
                  <c:v>193</c:v>
                </c:pt>
                <c:pt idx="10">
                  <c:v>190</c:v>
                </c:pt>
                <c:pt idx="11">
                  <c:v>143</c:v>
                </c:pt>
                <c:pt idx="12">
                  <c:v>81</c:v>
                </c:pt>
                <c:pt idx="13">
                  <c:v>68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E-43F0-BEA6-136C8F508D23}"/>
            </c:ext>
          </c:extLst>
        </c:ser>
        <c:ser>
          <c:idx val="1"/>
          <c:order val="1"/>
          <c:tx>
            <c:strRef>
              <c:f>'PAGE 1'!$D$49</c:f>
              <c:strCache>
                <c:ptCount val="1"/>
                <c:pt idx="0">
                  <c:v>Sum of 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'PAGE 1'!$B$50:$B$67</c:f>
              <c:multiLvlStrCache>
                <c:ptCount val="15"/>
                <c:lvl>
                  <c:pt idx="0">
                    <c:v>Chennai</c:v>
                  </c:pt>
                  <c:pt idx="1">
                    <c:v>Bengaluru</c:v>
                  </c:pt>
                  <c:pt idx="2">
                    <c:v>Madurai</c:v>
                  </c:pt>
                  <c:pt idx="3">
                    <c:v>Trichy</c:v>
                  </c:pt>
                  <c:pt idx="4">
                    <c:v>Theni</c:v>
                  </c:pt>
                  <c:pt idx="5">
                    <c:v>Erode</c:v>
                  </c:pt>
                  <c:pt idx="6">
                    <c:v>Nagercoil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Chennai</c:v>
                  </c:pt>
                  <c:pt idx="10">
                    <c:v>Madurai</c:v>
                  </c:pt>
                  <c:pt idx="11">
                    <c:v>Trichy</c:v>
                  </c:pt>
                  <c:pt idx="12">
                    <c:v>Ambur</c:v>
                  </c:pt>
                  <c:pt idx="13">
                    <c:v>Erode</c:v>
                  </c:pt>
                  <c:pt idx="14">
                    <c:v>Salem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'PAGE 1'!$D$50:$D$67</c:f>
              <c:numCache>
                <c:formatCode>General</c:formatCode>
                <c:ptCount val="15"/>
                <c:pt idx="0">
                  <c:v>356</c:v>
                </c:pt>
                <c:pt idx="1">
                  <c:v>160</c:v>
                </c:pt>
                <c:pt idx="2">
                  <c:v>147</c:v>
                </c:pt>
                <c:pt idx="3">
                  <c:v>62</c:v>
                </c:pt>
                <c:pt idx="4">
                  <c:v>58</c:v>
                </c:pt>
                <c:pt idx="5">
                  <c:v>92</c:v>
                </c:pt>
                <c:pt idx="6">
                  <c:v>62</c:v>
                </c:pt>
                <c:pt idx="7">
                  <c:v>226</c:v>
                </c:pt>
                <c:pt idx="8">
                  <c:v>244</c:v>
                </c:pt>
                <c:pt idx="9">
                  <c:v>206</c:v>
                </c:pt>
                <c:pt idx="10">
                  <c:v>221</c:v>
                </c:pt>
                <c:pt idx="11">
                  <c:v>164</c:v>
                </c:pt>
                <c:pt idx="12">
                  <c:v>82</c:v>
                </c:pt>
                <c:pt idx="13">
                  <c:v>64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E-43F0-BEA6-136C8F508D23}"/>
            </c:ext>
          </c:extLst>
        </c:ser>
        <c:ser>
          <c:idx val="2"/>
          <c:order val="2"/>
          <c:tx>
            <c:strRef>
              <c:f>'PAGE 1'!$E$49</c:f>
              <c:strCache>
                <c:ptCount val="1"/>
                <c:pt idx="0">
                  <c:v>Sum of 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'PAGE 1'!$B$50:$B$67</c:f>
              <c:multiLvlStrCache>
                <c:ptCount val="15"/>
                <c:lvl>
                  <c:pt idx="0">
                    <c:v>Chennai</c:v>
                  </c:pt>
                  <c:pt idx="1">
                    <c:v>Bengaluru</c:v>
                  </c:pt>
                  <c:pt idx="2">
                    <c:v>Madurai</c:v>
                  </c:pt>
                  <c:pt idx="3">
                    <c:v>Trichy</c:v>
                  </c:pt>
                  <c:pt idx="4">
                    <c:v>Theni</c:v>
                  </c:pt>
                  <c:pt idx="5">
                    <c:v>Erode</c:v>
                  </c:pt>
                  <c:pt idx="6">
                    <c:v>Nagercoil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Chennai</c:v>
                  </c:pt>
                  <c:pt idx="10">
                    <c:v>Madurai</c:v>
                  </c:pt>
                  <c:pt idx="11">
                    <c:v>Trichy</c:v>
                  </c:pt>
                  <c:pt idx="12">
                    <c:v>Ambur</c:v>
                  </c:pt>
                  <c:pt idx="13">
                    <c:v>Erode</c:v>
                  </c:pt>
                  <c:pt idx="14">
                    <c:v>Salem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'PAGE 1'!$E$50:$E$67</c:f>
              <c:numCache>
                <c:formatCode>General</c:formatCode>
                <c:ptCount val="15"/>
                <c:pt idx="0">
                  <c:v>393</c:v>
                </c:pt>
                <c:pt idx="1">
                  <c:v>162</c:v>
                </c:pt>
                <c:pt idx="2">
                  <c:v>172</c:v>
                </c:pt>
                <c:pt idx="3">
                  <c:v>93</c:v>
                </c:pt>
                <c:pt idx="4">
                  <c:v>90</c:v>
                </c:pt>
                <c:pt idx="5">
                  <c:v>97</c:v>
                </c:pt>
                <c:pt idx="6">
                  <c:v>57</c:v>
                </c:pt>
                <c:pt idx="7">
                  <c:v>248</c:v>
                </c:pt>
                <c:pt idx="8">
                  <c:v>216</c:v>
                </c:pt>
                <c:pt idx="9">
                  <c:v>226</c:v>
                </c:pt>
                <c:pt idx="10">
                  <c:v>199</c:v>
                </c:pt>
                <c:pt idx="11">
                  <c:v>105</c:v>
                </c:pt>
                <c:pt idx="12">
                  <c:v>87</c:v>
                </c:pt>
                <c:pt idx="13">
                  <c:v>78</c:v>
                </c:pt>
                <c:pt idx="1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E-43F0-BEA6-136C8F508D23}"/>
            </c:ext>
          </c:extLst>
        </c:ser>
        <c:ser>
          <c:idx val="3"/>
          <c:order val="3"/>
          <c:tx>
            <c:strRef>
              <c:f>'PAGE 1'!$F$49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'PAGE 1'!$B$50:$B$67</c:f>
              <c:multiLvlStrCache>
                <c:ptCount val="15"/>
                <c:lvl>
                  <c:pt idx="0">
                    <c:v>Chennai</c:v>
                  </c:pt>
                  <c:pt idx="1">
                    <c:v>Bengaluru</c:v>
                  </c:pt>
                  <c:pt idx="2">
                    <c:v>Madurai</c:v>
                  </c:pt>
                  <c:pt idx="3">
                    <c:v>Trichy</c:v>
                  </c:pt>
                  <c:pt idx="4">
                    <c:v>Theni</c:v>
                  </c:pt>
                  <c:pt idx="5">
                    <c:v>Erode</c:v>
                  </c:pt>
                  <c:pt idx="6">
                    <c:v>Nagercoil</c:v>
                  </c:pt>
                  <c:pt idx="7">
                    <c:v>Vellore</c:v>
                  </c:pt>
                  <c:pt idx="8">
                    <c:v>Bengaluru</c:v>
                  </c:pt>
                  <c:pt idx="9">
                    <c:v>Chennai</c:v>
                  </c:pt>
                  <c:pt idx="10">
                    <c:v>Madurai</c:v>
                  </c:pt>
                  <c:pt idx="11">
                    <c:v>Trichy</c:v>
                  </c:pt>
                  <c:pt idx="12">
                    <c:v>Ambur</c:v>
                  </c:pt>
                  <c:pt idx="13">
                    <c:v>Erode</c:v>
                  </c:pt>
                  <c:pt idx="14">
                    <c:v>Salem</c:v>
                  </c:pt>
                </c:lvl>
                <c:lvl>
                  <c:pt idx="0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'PAGE 1'!$F$50:$F$67</c:f>
              <c:numCache>
                <c:formatCode>General</c:formatCode>
                <c:ptCount val="15"/>
                <c:pt idx="0">
                  <c:v>1065</c:v>
                </c:pt>
                <c:pt idx="1">
                  <c:v>497</c:v>
                </c:pt>
                <c:pt idx="2">
                  <c:v>480</c:v>
                </c:pt>
                <c:pt idx="3">
                  <c:v>244</c:v>
                </c:pt>
                <c:pt idx="4">
                  <c:v>224</c:v>
                </c:pt>
                <c:pt idx="5">
                  <c:v>261</c:v>
                </c:pt>
                <c:pt idx="6">
                  <c:v>181</c:v>
                </c:pt>
                <c:pt idx="7">
                  <c:v>723</c:v>
                </c:pt>
                <c:pt idx="8">
                  <c:v>694</c:v>
                </c:pt>
                <c:pt idx="9">
                  <c:v>625</c:v>
                </c:pt>
                <c:pt idx="10">
                  <c:v>610</c:v>
                </c:pt>
                <c:pt idx="11">
                  <c:v>412</c:v>
                </c:pt>
                <c:pt idx="12">
                  <c:v>250</c:v>
                </c:pt>
                <c:pt idx="13">
                  <c:v>210</c:v>
                </c:pt>
                <c:pt idx="1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E-43F0-BEA6-136C8F508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034176"/>
        <c:axId val="681037128"/>
      </c:barChart>
      <c:catAx>
        <c:axId val="6810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37128"/>
        <c:crosses val="autoZero"/>
        <c:auto val="1"/>
        <c:lblAlgn val="ctr"/>
        <c:lblOffset val="100"/>
        <c:noMultiLvlLbl val="0"/>
      </c:catAx>
      <c:valAx>
        <c:axId val="6810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[SAURABH_KALAL_PROJECT1.xlsx]PAGE 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'PAGE 1'!$C$123</c:f>
              <c:strCache>
                <c:ptCount val="1"/>
                <c:pt idx="0">
                  <c:v>Var of Mathematics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'PAGE 1'!$B$124:$B$126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1'!$C$124:$C$126</c:f>
              <c:numCache>
                <c:formatCode>#,##0.00</c:formatCode>
                <c:ptCount val="2"/>
                <c:pt idx="0">
                  <c:v>238.97435897435935</c:v>
                </c:pt>
                <c:pt idx="1">
                  <c:v>200.94117647058829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2-493C-BABF-5E7FA27A50A1}"/>
            </c:ext>
          </c:extLst>
        </c:ser>
        <c:ser>
          <c:idx val="1"/>
          <c:order val="1"/>
          <c:tx>
            <c:strRef>
              <c:f>'PAGE 1'!$D$123</c:f>
              <c:strCache>
                <c:ptCount val="1"/>
                <c:pt idx="0">
                  <c:v>Var of 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'PAGE 1'!$B$124:$B$126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1'!$D$124:$D$126</c:f>
              <c:numCache>
                <c:formatCode>#,##0.00</c:formatCode>
                <c:ptCount val="2"/>
                <c:pt idx="0">
                  <c:v>182.07692307692318</c:v>
                </c:pt>
                <c:pt idx="1">
                  <c:v>167.11764705882342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2-493C-BABF-5E7FA27A50A1}"/>
            </c:ext>
          </c:extLst>
        </c:ser>
        <c:ser>
          <c:idx val="2"/>
          <c:order val="2"/>
          <c:tx>
            <c:strRef>
              <c:f>'PAGE 1'!$E$123</c:f>
              <c:strCache>
                <c:ptCount val="1"/>
                <c:pt idx="0">
                  <c:v>Var of Chemistry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'PAGE 1'!$B$124:$B$126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1'!$E$124:$E$126</c:f>
              <c:numCache>
                <c:formatCode>#,##0.00</c:formatCode>
                <c:ptCount val="2"/>
                <c:pt idx="0">
                  <c:v>135.141025641026</c:v>
                </c:pt>
                <c:pt idx="1">
                  <c:v>241.13970588235316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2-493C-BABF-5E7FA27A50A1}"/>
            </c:ext>
          </c:extLst>
        </c:ser>
        <c:ser>
          <c:idx val="3"/>
          <c:order val="3"/>
          <c:tx>
            <c:strRef>
              <c:f>'PAGE 1'!$F$123</c:f>
              <c:strCache>
                <c:ptCount val="1"/>
                <c:pt idx="0">
                  <c:v>Var of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'PAGE 1'!$B$124:$B$126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1'!$F$124:$F$126</c:f>
              <c:numCache>
                <c:formatCode>#,##0.00</c:formatCode>
                <c:ptCount val="2"/>
                <c:pt idx="0">
                  <c:v>1043.2435897435935</c:v>
                </c:pt>
                <c:pt idx="1">
                  <c:v>766.43382352941262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2-493C-BABF-5E7FA27A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42512"/>
        <c:axId val="701433984"/>
      </c:lineChart>
      <c:catAx>
        <c:axId val="7014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33984"/>
        <c:crosses val="autoZero"/>
        <c:auto val="1"/>
        <c:lblAlgn val="ctr"/>
        <c:lblOffset val="100"/>
        <c:noMultiLvlLbl val="0"/>
      </c:catAx>
      <c:valAx>
        <c:axId val="7014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[SAURABH_KALAL_PROJECT1.xlsx]PAGE 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 &amp; MIN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1'!$C$142</c:f>
              <c:strCache>
                <c:ptCount val="1"/>
                <c:pt idx="0">
                  <c:v>Max of 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1'!$B$143:$B$145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1'!$C$143:$C$145</c:f>
              <c:numCache>
                <c:formatCode>General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430-A370-A40D72466ED0}"/>
            </c:ext>
          </c:extLst>
        </c:ser>
        <c:ser>
          <c:idx val="1"/>
          <c:order val="1"/>
          <c:tx>
            <c:strRef>
              <c:f>'PAGE 1'!$D$142</c:f>
              <c:strCache>
                <c:ptCount val="1"/>
                <c:pt idx="0">
                  <c:v>Max of 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'PAGE 1'!$B$143:$B$145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1'!$D$143:$D$145</c:f>
              <c:numCache>
                <c:formatCode>General</c:formatCode>
                <c:ptCount val="2"/>
                <c:pt idx="0">
                  <c:v>92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7-4430-A370-A40D72466ED0}"/>
            </c:ext>
          </c:extLst>
        </c:ser>
        <c:ser>
          <c:idx val="2"/>
          <c:order val="2"/>
          <c:tx>
            <c:strRef>
              <c:f>'PAGE 1'!$E$142</c:f>
              <c:strCache>
                <c:ptCount val="1"/>
                <c:pt idx="0">
                  <c:v>Max of 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'PAGE 1'!$B$143:$B$145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1'!$E$143:$E$145</c:f>
              <c:numCache>
                <c:formatCode>General</c:formatCode>
                <c:ptCount val="2"/>
                <c:pt idx="0">
                  <c:v>97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7-4430-A370-A40D72466ED0}"/>
            </c:ext>
          </c:extLst>
        </c:ser>
        <c:ser>
          <c:idx val="3"/>
          <c:order val="3"/>
          <c:tx>
            <c:strRef>
              <c:f>'PAGE 1'!$F$142</c:f>
              <c:strCache>
                <c:ptCount val="1"/>
                <c:pt idx="0">
                  <c:v>Max of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'PAGE 1'!$B$143:$B$145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1'!$F$143:$F$145</c:f>
              <c:numCache>
                <c:formatCode>General</c:formatCode>
                <c:ptCount val="2"/>
                <c:pt idx="0">
                  <c:v>276</c:v>
                </c:pt>
                <c:pt idx="1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7-4430-A370-A40D7246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335912"/>
        <c:axId val="670330992"/>
      </c:barChart>
      <c:catAx>
        <c:axId val="67033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0992"/>
        <c:crosses val="autoZero"/>
        <c:auto val="1"/>
        <c:lblAlgn val="ctr"/>
        <c:lblOffset val="100"/>
        <c:noMultiLvlLbl val="0"/>
      </c:catAx>
      <c:valAx>
        <c:axId val="6703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[SAURABH_KALAL_PROJECT1.xlsx]PAGE 1!PivotTable8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STANDARD</a:t>
            </a:r>
            <a:r>
              <a:rPr lang="en-IN" baseline="0"/>
              <a:t> DEVIATION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'PAGE 1'!$C$99</c:f>
              <c:strCache>
                <c:ptCount val="1"/>
                <c:pt idx="0">
                  <c:v>StdDev of Mathematics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'PAGE 1'!$B$100:$B$102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1'!$C$100:$C$102</c:f>
              <c:numCache>
                <c:formatCode>#,##0.00</c:formatCode>
                <c:ptCount val="2"/>
                <c:pt idx="0">
                  <c:v>15.458795521461539</c:v>
                </c:pt>
                <c:pt idx="1">
                  <c:v>14.175372181025383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9-4DBB-8C8E-65417E36F46D}"/>
            </c:ext>
          </c:extLst>
        </c:ser>
        <c:ser>
          <c:idx val="1"/>
          <c:order val="1"/>
          <c:tx>
            <c:strRef>
              <c:f>'PAGE 1'!$D$99</c:f>
              <c:strCache>
                <c:ptCount val="1"/>
                <c:pt idx="0">
                  <c:v>StdDev of Physics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'PAGE 1'!$B$100:$B$102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1'!$D$100:$D$102</c:f>
              <c:numCache>
                <c:formatCode>#,##0.00</c:formatCode>
                <c:ptCount val="2"/>
                <c:pt idx="0">
                  <c:v>13.493588220963435</c:v>
                </c:pt>
                <c:pt idx="1">
                  <c:v>12.927399083296818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9-4DBB-8C8E-65417E36F46D}"/>
            </c:ext>
          </c:extLst>
        </c:ser>
        <c:ser>
          <c:idx val="2"/>
          <c:order val="2"/>
          <c:tx>
            <c:strRef>
              <c:f>'PAGE 1'!$E$99</c:f>
              <c:strCache>
                <c:ptCount val="1"/>
                <c:pt idx="0">
                  <c:v>StdDev of Chemistry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'PAGE 1'!$B$100:$B$102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1'!$E$100:$E$102</c:f>
              <c:numCache>
                <c:formatCode>#,##0.00</c:formatCode>
                <c:ptCount val="2"/>
                <c:pt idx="0">
                  <c:v>11.625017231859315</c:v>
                </c:pt>
                <c:pt idx="1">
                  <c:v>15.528673667842762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9-4DBB-8C8E-65417E36F46D}"/>
            </c:ext>
          </c:extLst>
        </c:ser>
        <c:ser>
          <c:idx val="3"/>
          <c:order val="3"/>
          <c:tx>
            <c:strRef>
              <c:f>'PAGE 1'!$F$99</c:f>
              <c:strCache>
                <c:ptCount val="1"/>
                <c:pt idx="0">
                  <c:v>StdDev of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'PAGE 1'!$B$100:$B$102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'PAGE 1'!$F$100:$F$102</c:f>
              <c:numCache>
                <c:formatCode>#,##0.00</c:formatCode>
                <c:ptCount val="2"/>
                <c:pt idx="0">
                  <c:v>32.299281566988348</c:v>
                </c:pt>
                <c:pt idx="1">
                  <c:v>27.684541237474257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9-4DBB-8C8E-65417E3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789168"/>
        <c:axId val="785790152"/>
      </c:lineChart>
      <c:catAx>
        <c:axId val="7857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0152"/>
        <c:crosses val="autoZero"/>
        <c:auto val="1"/>
        <c:lblAlgn val="ctr"/>
        <c:lblOffset val="100"/>
        <c:noMultiLvlLbl val="0"/>
      </c:catAx>
      <c:valAx>
        <c:axId val="7857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STD.DEV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BELL CURVE OF</a:t>
            </a:r>
            <a:r>
              <a:rPr lang="en-IN" baseline="0"/>
              <a:t> MATHEMATICS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2'!$B$1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2'!$A$2:$A$31</c:f>
              <c:numCache>
                <c:formatCode>0</c:formatCode>
                <c:ptCount val="30"/>
                <c:pt idx="0">
                  <c:v>42</c:v>
                </c:pt>
                <c:pt idx="1">
                  <c:v>44</c:v>
                </c:pt>
                <c:pt idx="2">
                  <c:v>52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68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84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89</c:v>
                </c:pt>
                <c:pt idx="27">
                  <c:v>93</c:v>
                </c:pt>
                <c:pt idx="28">
                  <c:v>97</c:v>
                </c:pt>
                <c:pt idx="29">
                  <c:v>97</c:v>
                </c:pt>
              </c:numCache>
            </c:numRef>
          </c:xVal>
          <c:yVal>
            <c:numRef>
              <c:f>'PAGE 2'!$B$2:$B$31</c:f>
              <c:numCache>
                <c:formatCode>General</c:formatCode>
                <c:ptCount val="30"/>
                <c:pt idx="0">
                  <c:v>3.0698904388758168E-3</c:v>
                </c:pt>
                <c:pt idx="1">
                  <c:v>4.0592768224947812E-3</c:v>
                </c:pt>
                <c:pt idx="2">
                  <c:v>1.0259438785563147E-2</c:v>
                </c:pt>
                <c:pt idx="3">
                  <c:v>1.4550708179317173E-2</c:v>
                </c:pt>
                <c:pt idx="4">
                  <c:v>1.5691338731147066E-2</c:v>
                </c:pt>
                <c:pt idx="5">
                  <c:v>2.1308542422239608E-2</c:v>
                </c:pt>
                <c:pt idx="6">
                  <c:v>2.1308542422239608E-2</c:v>
                </c:pt>
                <c:pt idx="7">
                  <c:v>2.1308542422239608E-2</c:v>
                </c:pt>
                <c:pt idx="8">
                  <c:v>2.2332398816785708E-2</c:v>
                </c:pt>
                <c:pt idx="9">
                  <c:v>2.3294387763677881E-2</c:v>
                </c:pt>
                <c:pt idx="10">
                  <c:v>2.4182518030452762E-2</c:v>
                </c:pt>
                <c:pt idx="11">
                  <c:v>2.6294077822470962E-2</c:v>
                </c:pt>
                <c:pt idx="12">
                  <c:v>2.7391954062187383E-2</c:v>
                </c:pt>
                <c:pt idx="13">
                  <c:v>2.7505104107413643E-2</c:v>
                </c:pt>
                <c:pt idx="14">
                  <c:v>2.7505104107413643E-2</c:v>
                </c:pt>
                <c:pt idx="15">
                  <c:v>2.733988807495262E-2</c:v>
                </c:pt>
                <c:pt idx="16">
                  <c:v>2.733988807495262E-2</c:v>
                </c:pt>
                <c:pt idx="17">
                  <c:v>2.733988807495262E-2</c:v>
                </c:pt>
                <c:pt idx="18">
                  <c:v>2.6663511738261231E-2</c:v>
                </c:pt>
                <c:pt idx="19">
                  <c:v>2.5513799598854425E-2</c:v>
                </c:pt>
                <c:pt idx="20">
                  <c:v>2.3044592553904883E-2</c:v>
                </c:pt>
                <c:pt idx="21">
                  <c:v>2.3044592553904883E-2</c:v>
                </c:pt>
                <c:pt idx="22">
                  <c:v>1.9942131454426609E-2</c:v>
                </c:pt>
                <c:pt idx="23">
                  <c:v>1.6534183853876901E-2</c:v>
                </c:pt>
                <c:pt idx="24">
                  <c:v>1.6534183853876901E-2</c:v>
                </c:pt>
                <c:pt idx="25">
                  <c:v>1.6534183853876901E-2</c:v>
                </c:pt>
                <c:pt idx="26">
                  <c:v>1.4249349046527309E-2</c:v>
                </c:pt>
                <c:pt idx="27">
                  <c:v>9.9961112062782725E-3</c:v>
                </c:pt>
                <c:pt idx="28">
                  <c:v>6.4985406330745942E-3</c:v>
                </c:pt>
                <c:pt idx="29">
                  <c:v>6.4985406330745942E-3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F-43F2-BD05-F0A15564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47760"/>
        <c:axId val="696512904"/>
      </c:scatterChart>
      <c:valAx>
        <c:axId val="7014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 OF MATHS 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12904"/>
        <c:crosses val="autoZero"/>
        <c:crossBetween val="midCat"/>
      </c:valAx>
      <c:valAx>
        <c:axId val="6965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29782735491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4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PHYSICS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'PAGE 2'!$B$33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2'!$A$34:$A$63</c:f>
              <c:numCache>
                <c:formatCode>0</c:formatCode>
                <c:ptCount val="30"/>
                <c:pt idx="0">
                  <c:v>45</c:v>
                </c:pt>
                <c:pt idx="1">
                  <c:v>53</c:v>
                </c:pt>
                <c:pt idx="2">
                  <c:v>54</c:v>
                </c:pt>
                <c:pt idx="3">
                  <c:v>58</c:v>
                </c:pt>
                <c:pt idx="4">
                  <c:v>62</c:v>
                </c:pt>
                <c:pt idx="5">
                  <c:v>62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66</c:v>
                </c:pt>
                <c:pt idx="11">
                  <c:v>68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75</c:v>
                </c:pt>
                <c:pt idx="18">
                  <c:v>76</c:v>
                </c:pt>
                <c:pt idx="19">
                  <c:v>78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86</c:v>
                </c:pt>
                <c:pt idx="24">
                  <c:v>88</c:v>
                </c:pt>
                <c:pt idx="25">
                  <c:v>91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</c:numCache>
            </c:numRef>
          </c:xVal>
          <c:yVal>
            <c:numRef>
              <c:f>'PAGE 2'!$B$34:$B$63</c:f>
              <c:numCache>
                <c:formatCode>General</c:formatCode>
                <c:ptCount val="30"/>
                <c:pt idx="0">
                  <c:v>3.0069155244860702E-3</c:v>
                </c:pt>
                <c:pt idx="1">
                  <c:v>9.4029398576079386E-3</c:v>
                </c:pt>
                <c:pt idx="2">
                  <c:v>1.0556876017576385E-2</c:v>
                </c:pt>
                <c:pt idx="3">
                  <c:v>1.5805125063415151E-2</c:v>
                </c:pt>
                <c:pt idx="4">
                  <c:v>2.1514992307849038E-2</c:v>
                </c:pt>
                <c:pt idx="5">
                  <c:v>2.1514992307849038E-2</c:v>
                </c:pt>
                <c:pt idx="6">
                  <c:v>2.4222451943851923E-2</c:v>
                </c:pt>
                <c:pt idx="7">
                  <c:v>2.4222451943851923E-2</c:v>
                </c:pt>
                <c:pt idx="8">
                  <c:v>2.4222451943851923E-2</c:v>
                </c:pt>
                <c:pt idx="9">
                  <c:v>2.4222451943851923E-2</c:v>
                </c:pt>
                <c:pt idx="10">
                  <c:v>2.6629633938502432E-2</c:v>
                </c:pt>
                <c:pt idx="11">
                  <c:v>2.8587914579042719E-2</c:v>
                </c:pt>
                <c:pt idx="12">
                  <c:v>2.935738950950904E-2</c:v>
                </c:pt>
                <c:pt idx="13">
                  <c:v>3.041165064540895E-2</c:v>
                </c:pt>
                <c:pt idx="14">
                  <c:v>3.0678038733537673E-2</c:v>
                </c:pt>
                <c:pt idx="15">
                  <c:v>3.0678038733537673E-2</c:v>
                </c:pt>
                <c:pt idx="16">
                  <c:v>3.0763286948684368E-2</c:v>
                </c:pt>
                <c:pt idx="17">
                  <c:v>3.038754855074181E-2</c:v>
                </c:pt>
                <c:pt idx="18">
                  <c:v>2.9933220854731216E-2</c:v>
                </c:pt>
                <c:pt idx="19">
                  <c:v>2.8531306411861627E-2</c:v>
                </c:pt>
                <c:pt idx="20">
                  <c:v>2.5392506245498592E-2</c:v>
                </c:pt>
                <c:pt idx="21">
                  <c:v>2.413618526904673E-2</c:v>
                </c:pt>
                <c:pt idx="22">
                  <c:v>2.2806006308820095E-2</c:v>
                </c:pt>
                <c:pt idx="23">
                  <c:v>1.8565059550306306E-2</c:v>
                </c:pt>
                <c:pt idx="24">
                  <c:v>1.5711421617898628E-2</c:v>
                </c:pt>
                <c:pt idx="25">
                  <c:v>1.1698381659009601E-2</c:v>
                </c:pt>
                <c:pt idx="26">
                  <c:v>1.0477660284369486E-2</c:v>
                </c:pt>
                <c:pt idx="27">
                  <c:v>1.0477660284369486E-2</c:v>
                </c:pt>
                <c:pt idx="28">
                  <c:v>1.0477660284369486E-2</c:v>
                </c:pt>
                <c:pt idx="29">
                  <c:v>1.0477660284369486E-2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5-4794-8CB8-64E8715B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7576"/>
        <c:axId val="747593640"/>
      </c:scatterChart>
      <c:valAx>
        <c:axId val="7475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 OF PHYSIC 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3640"/>
        <c:crosses val="autoZero"/>
        <c:crossBetween val="midCat"/>
      </c:valAx>
      <c:valAx>
        <c:axId val="7475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FREQUENCY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775016474968241E-2"/>
              <c:y val="0.424362467818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CHEMISTRY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'PAGE 2'!$B$65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2'!$A$66:$A$95</c:f>
              <c:numCache>
                <c:formatCode>0</c:formatCode>
                <c:ptCount val="30"/>
                <c:pt idx="0">
                  <c:v>43</c:v>
                </c:pt>
                <c:pt idx="1">
                  <c:v>51</c:v>
                </c:pt>
                <c:pt idx="2">
                  <c:v>52</c:v>
                </c:pt>
                <c:pt idx="3">
                  <c:v>57</c:v>
                </c:pt>
                <c:pt idx="4">
                  <c:v>58</c:v>
                </c:pt>
                <c:pt idx="5">
                  <c:v>62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78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92</c:v>
                </c:pt>
                <c:pt idx="27">
                  <c:v>92</c:v>
                </c:pt>
                <c:pt idx="28">
                  <c:v>93</c:v>
                </c:pt>
                <c:pt idx="29">
                  <c:v>97</c:v>
                </c:pt>
              </c:numCache>
            </c:numRef>
          </c:xVal>
          <c:yVal>
            <c:numRef>
              <c:f>'PAGE 2'!$B$66:$B$95</c:f>
              <c:numCache>
                <c:formatCode>General</c:formatCode>
                <c:ptCount val="30"/>
                <c:pt idx="0">
                  <c:v>1.6536970594877567E-3</c:v>
                </c:pt>
                <c:pt idx="1">
                  <c:v>5.3133263569168487E-3</c:v>
                </c:pt>
                <c:pt idx="2">
                  <c:v>6.0154454440876168E-3</c:v>
                </c:pt>
                <c:pt idx="3">
                  <c:v>1.0404772064809397E-2</c:v>
                </c:pt>
                <c:pt idx="4">
                  <c:v>1.1442401476344089E-2</c:v>
                </c:pt>
                <c:pt idx="5">
                  <c:v>1.5945120670179207E-2</c:v>
                </c:pt>
                <c:pt idx="6">
                  <c:v>2.1649781182487515E-2</c:v>
                </c:pt>
                <c:pt idx="7">
                  <c:v>2.2683512586918274E-2</c:v>
                </c:pt>
                <c:pt idx="8">
                  <c:v>2.5343348997012776E-2</c:v>
                </c:pt>
                <c:pt idx="9">
                  <c:v>2.6634991430344385E-2</c:v>
                </c:pt>
                <c:pt idx="10">
                  <c:v>2.7107699812719387E-2</c:v>
                </c:pt>
                <c:pt idx="11">
                  <c:v>2.7673528399232889E-2</c:v>
                </c:pt>
                <c:pt idx="12">
                  <c:v>2.7758519367782196E-2</c:v>
                </c:pt>
                <c:pt idx="13">
                  <c:v>2.7709282306923128E-2</c:v>
                </c:pt>
                <c:pt idx="14">
                  <c:v>2.7709282306923128E-2</c:v>
                </c:pt>
                <c:pt idx="15">
                  <c:v>2.6772906936227001E-2</c:v>
                </c:pt>
                <c:pt idx="16">
                  <c:v>2.6212798091336652E-2</c:v>
                </c:pt>
                <c:pt idx="17">
                  <c:v>2.5540444694406444E-2</c:v>
                </c:pt>
                <c:pt idx="18">
                  <c:v>2.476513760766395E-2</c:v>
                </c:pt>
                <c:pt idx="19">
                  <c:v>2.193112593189353E-2</c:v>
                </c:pt>
                <c:pt idx="20">
                  <c:v>2.0857492367485346E-2</c:v>
                </c:pt>
                <c:pt idx="21">
                  <c:v>1.9740605811614756E-2</c:v>
                </c:pt>
                <c:pt idx="22">
                  <c:v>1.9740605811614756E-2</c:v>
                </c:pt>
                <c:pt idx="23">
                  <c:v>1.859328293298311E-2</c:v>
                </c:pt>
                <c:pt idx="24">
                  <c:v>1.7428054043337981E-2</c:v>
                </c:pt>
                <c:pt idx="25">
                  <c:v>1.7428054043337981E-2</c:v>
                </c:pt>
                <c:pt idx="26">
                  <c:v>1.6256945000156457E-2</c:v>
                </c:pt>
                <c:pt idx="27">
                  <c:v>1.6256945000156457E-2</c:v>
                </c:pt>
                <c:pt idx="28">
                  <c:v>1.5091284044256748E-2</c:v>
                </c:pt>
                <c:pt idx="29">
                  <c:v>1.067695483404808E-2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1-44A8-909F-7E0C9CF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0032"/>
        <c:axId val="747595608"/>
      </c:scatterChart>
      <c:valAx>
        <c:axId val="7475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 OF CHEMISTRY</a:t>
                </a:r>
              </a:p>
            </c:rich>
          </c:tx>
          <c:layout>
            <c:manualLayout>
              <c:xMode val="edge"/>
              <c:yMode val="edge"/>
              <c:x val="0.325553805774278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5608"/>
        <c:crosses val="autoZero"/>
        <c:crossBetween val="midCat"/>
      </c:valAx>
      <c:valAx>
        <c:axId val="7475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OVERALL</a:t>
            </a:r>
            <a:r>
              <a:rPr lang="en-US" baseline="0"/>
              <a:t> SUBJECTS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'PAGE 2'!$B$97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2'!$A$98:$A$127</c:f>
              <c:numCache>
                <c:formatCode>0</c:formatCode>
                <c:ptCount val="30"/>
                <c:pt idx="0">
                  <c:v>173</c:v>
                </c:pt>
                <c:pt idx="1">
                  <c:v>174</c:v>
                </c:pt>
                <c:pt idx="2">
                  <c:v>181</c:v>
                </c:pt>
                <c:pt idx="3">
                  <c:v>187</c:v>
                </c:pt>
                <c:pt idx="4">
                  <c:v>188</c:v>
                </c:pt>
                <c:pt idx="5">
                  <c:v>189</c:v>
                </c:pt>
                <c:pt idx="6">
                  <c:v>196</c:v>
                </c:pt>
                <c:pt idx="7">
                  <c:v>198</c:v>
                </c:pt>
                <c:pt idx="8">
                  <c:v>204</c:v>
                </c:pt>
                <c:pt idx="9">
                  <c:v>209</c:v>
                </c:pt>
                <c:pt idx="10">
                  <c:v>210</c:v>
                </c:pt>
                <c:pt idx="11">
                  <c:v>210</c:v>
                </c:pt>
                <c:pt idx="12">
                  <c:v>216</c:v>
                </c:pt>
                <c:pt idx="13">
                  <c:v>219</c:v>
                </c:pt>
                <c:pt idx="14">
                  <c:v>221</c:v>
                </c:pt>
                <c:pt idx="15">
                  <c:v>224</c:v>
                </c:pt>
                <c:pt idx="16">
                  <c:v>224</c:v>
                </c:pt>
                <c:pt idx="17">
                  <c:v>227</c:v>
                </c:pt>
                <c:pt idx="18">
                  <c:v>227</c:v>
                </c:pt>
                <c:pt idx="19">
                  <c:v>240</c:v>
                </c:pt>
                <c:pt idx="20">
                  <c:v>240</c:v>
                </c:pt>
                <c:pt idx="21">
                  <c:v>244</c:v>
                </c:pt>
                <c:pt idx="22">
                  <c:v>247</c:v>
                </c:pt>
                <c:pt idx="23">
                  <c:v>250</c:v>
                </c:pt>
                <c:pt idx="24">
                  <c:v>252</c:v>
                </c:pt>
                <c:pt idx="25">
                  <c:v>252</c:v>
                </c:pt>
                <c:pt idx="26">
                  <c:v>254</c:v>
                </c:pt>
                <c:pt idx="27">
                  <c:v>261</c:v>
                </c:pt>
                <c:pt idx="28">
                  <c:v>276</c:v>
                </c:pt>
                <c:pt idx="29">
                  <c:v>281</c:v>
                </c:pt>
              </c:numCache>
            </c:numRef>
          </c:xVal>
          <c:yVal>
            <c:numRef>
              <c:f>'PAGE 2'!$B$98:$B$127</c:f>
              <c:numCache>
                <c:formatCode>General</c:formatCode>
                <c:ptCount val="30"/>
                <c:pt idx="0">
                  <c:v>3.3190920486928944E-3</c:v>
                </c:pt>
                <c:pt idx="1">
                  <c:v>3.5109508060146579E-3</c:v>
                </c:pt>
                <c:pt idx="2">
                  <c:v>5.0385713515033294E-3</c:v>
                </c:pt>
                <c:pt idx="3">
                  <c:v>6.5665961069529344E-3</c:v>
                </c:pt>
                <c:pt idx="4">
                  <c:v>6.8354643180029151E-3</c:v>
                </c:pt>
                <c:pt idx="5">
                  <c:v>7.1071801984558093E-3</c:v>
                </c:pt>
                <c:pt idx="6">
                  <c:v>9.0416357569821325E-3</c:v>
                </c:pt>
                <c:pt idx="7">
                  <c:v>9.585894834194239E-3</c:v>
                </c:pt>
                <c:pt idx="8">
                  <c:v>1.1112909871058205E-2</c:v>
                </c:pt>
                <c:pt idx="9">
                  <c:v>1.2179163947428738E-2</c:v>
                </c:pt>
                <c:pt idx="10">
                  <c:v>1.2361756519700739E-2</c:v>
                </c:pt>
                <c:pt idx="11">
                  <c:v>1.2361756519700739E-2</c:v>
                </c:pt>
                <c:pt idx="12">
                  <c:v>1.319440589066254E-2</c:v>
                </c:pt>
                <c:pt idx="13">
                  <c:v>1.3421966176986244E-2</c:v>
                </c:pt>
                <c:pt idx="14">
                  <c:v>1.3498172062278789E-2</c:v>
                </c:pt>
                <c:pt idx="15">
                  <c:v>1.3496623060338969E-2</c:v>
                </c:pt>
                <c:pt idx="16">
                  <c:v>1.3496623060338969E-2</c:v>
                </c:pt>
                <c:pt idx="17">
                  <c:v>1.3356405423313246E-2</c:v>
                </c:pt>
                <c:pt idx="18">
                  <c:v>1.3356405423313246E-2</c:v>
                </c:pt>
                <c:pt idx="19">
                  <c:v>1.1329247647424762E-2</c:v>
                </c:pt>
                <c:pt idx="20">
                  <c:v>1.1329247647424762E-2</c:v>
                </c:pt>
                <c:pt idx="21">
                  <c:v>1.035758918738648E-2</c:v>
                </c:pt>
                <c:pt idx="22">
                  <c:v>9.5679432642043101E-3</c:v>
                </c:pt>
                <c:pt idx="23">
                  <c:v>8.7476785654135893E-3</c:v>
                </c:pt>
                <c:pt idx="24">
                  <c:v>8.1931376770319753E-3</c:v>
                </c:pt>
                <c:pt idx="25">
                  <c:v>8.1931376770319753E-3</c:v>
                </c:pt>
                <c:pt idx="26">
                  <c:v>7.6386049765968496E-3</c:v>
                </c:pt>
                <c:pt idx="27">
                  <c:v>5.7648425522375483E-3</c:v>
                </c:pt>
                <c:pt idx="28">
                  <c:v>2.6099714264688056E-3</c:v>
                </c:pt>
                <c:pt idx="29">
                  <c:v>1.8923351207189101E-3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9-4FCA-9198-6CBFF84B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19224"/>
        <c:axId val="747611352"/>
      </c:scatterChart>
      <c:valAx>
        <c:axId val="74761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MARKS OF ALL SUBJECTS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936382952130976"/>
              <c:y val="0.92698328998467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1352"/>
        <c:crosses val="autoZero"/>
        <c:crossBetween val="midCat"/>
      </c:valAx>
      <c:valAx>
        <c:axId val="7476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1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46</xdr:row>
      <xdr:rowOff>7620</xdr:rowOff>
    </xdr:from>
    <xdr:to>
      <xdr:col>13</xdr:col>
      <xdr:colOff>1041400</xdr:colOff>
      <xdr:row>71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EEFDD-3E47-41AD-AC0D-360523DC9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270931</xdr:colOff>
      <xdr:row>114</xdr:row>
      <xdr:rowOff>160866</xdr:rowOff>
    </xdr:from>
    <xdr:to>
      <xdr:col>11</xdr:col>
      <xdr:colOff>389465</xdr:colOff>
      <xdr:row>132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0E297-8BCB-42C1-AC84-D058FB60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1210733</xdr:colOff>
      <xdr:row>137</xdr:row>
      <xdr:rowOff>127000</xdr:rowOff>
    </xdr:from>
    <xdr:to>
      <xdr:col>11</xdr:col>
      <xdr:colOff>736600</xdr:colOff>
      <xdr:row>157</xdr:row>
      <xdr:rowOff>42334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A55A75-0FF7-41DB-8BD7-F4EB8511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194734</xdr:colOff>
      <xdr:row>92</xdr:row>
      <xdr:rowOff>42332</xdr:rowOff>
    </xdr:from>
    <xdr:to>
      <xdr:col>11</xdr:col>
      <xdr:colOff>440266</xdr:colOff>
      <xdr:row>110</xdr:row>
      <xdr:rowOff>101599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D4CF20-A22A-4B88-BB58-2798705EF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175259</xdr:colOff>
      <xdr:row>1</xdr:row>
      <xdr:rowOff>76200</xdr:rowOff>
    </xdr:from>
    <xdr:to>
      <xdr:col>17</xdr:col>
      <xdr:colOff>466724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745AA-BE73-4571-B56F-3538D8C40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377189</xdr:colOff>
      <xdr:row>34</xdr:row>
      <xdr:rowOff>9525</xdr:rowOff>
    </xdr:from>
    <xdr:to>
      <xdr:col>17</xdr:col>
      <xdr:colOff>295274</xdr:colOff>
      <xdr:row>56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4C2D5-7C3F-41EE-8C01-134C7C18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66</xdr:row>
      <xdr:rowOff>142875</xdr:rowOff>
    </xdr:from>
    <xdr:to>
      <xdr:col>17</xdr:col>
      <xdr:colOff>419100</xdr:colOff>
      <xdr:row>88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CDD72E-99E2-430E-A650-8F6AE92AF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276224</xdr:colOff>
      <xdr:row>100</xdr:row>
      <xdr:rowOff>114300</xdr:rowOff>
    </xdr:from>
    <xdr:to>
      <xdr:col>19</xdr:col>
      <xdr:colOff>476249</xdr:colOff>
      <xdr:row>125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A9E5C-AE78-4657-997D-3E450618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438303819443" createdVersion="6" refreshedVersion="6" minRefreshableVersion="3" recordCount="30" xr:uid="{EB9DA9C0-5AD6-4B2F-BDF6-F85EF1022D66}">
  <cacheSource type="worksheet">
    <worksheetSource ref="E1:I31" sheet="PAGE 1"/>
  </cacheSource>
  <cacheFields count="5">
    <cacheField name="CityTown" numFmtId="0">
      <sharedItems count="10">
        <s v="Erode"/>
        <s v="Salem"/>
        <s v="Chennai"/>
        <s v="Madurai"/>
        <s v="Ambur"/>
        <s v="Vellore"/>
        <s v="Bengaluru"/>
        <s v="Trichy"/>
        <s v="Theni"/>
        <s v="Nagercoil"/>
      </sharedItems>
    </cacheField>
    <cacheField name="Mathematics" numFmtId="1">
      <sharedItems containsSemiMixedTypes="0" containsString="0" containsNumber="1" containsInteger="1" minValue="42" maxValue="97"/>
    </cacheField>
    <cacheField name="Physics" numFmtId="1">
      <sharedItems containsSemiMixedTypes="0" containsString="0" containsNumber="1" containsInteger="1" minValue="45" maxValue="92"/>
    </cacheField>
    <cacheField name="Chemistry" numFmtId="1">
      <sharedItems containsSemiMixedTypes="0" containsString="0" containsNumber="1" containsInteger="1" minValue="43" maxValue="97"/>
    </cacheField>
    <cacheField name="Total" numFmtId="1">
      <sharedItems containsSemiMixedTypes="0" containsString="0" containsNumber="1" containsInteger="1" minValue="173" maxValue="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449103587962" createdVersion="6" refreshedVersion="6" minRefreshableVersion="3" recordCount="30" xr:uid="{932FB1E8-E62E-4DB7-A73D-7C733D8E58AA}">
  <cacheSource type="worksheet">
    <worksheetSource ref="C1:I31" sheet="PAGE 1"/>
  </cacheSource>
  <cacheFields count="7">
    <cacheField name="Gender" numFmtId="0">
      <sharedItems count="2">
        <s v="M"/>
        <s v="F"/>
      </sharedItems>
    </cacheField>
    <cacheField name="DateOfBirth" numFmtId="0">
      <sharedItems/>
    </cacheField>
    <cacheField name="CityTown" numFmtId="0">
      <sharedItems count="10">
        <s v="Erode"/>
        <s v="Salem"/>
        <s v="Chennai"/>
        <s v="Madurai"/>
        <s v="Ambur"/>
        <s v="Vellore"/>
        <s v="Bengaluru"/>
        <s v="Trichy"/>
        <s v="Theni"/>
        <s v="Nagercoil"/>
      </sharedItems>
    </cacheField>
    <cacheField name="Mathematics" numFmtId="1">
      <sharedItems containsSemiMixedTypes="0" containsString="0" containsNumber="1" containsInteger="1" minValue="42" maxValue="97"/>
    </cacheField>
    <cacheField name="Physics" numFmtId="1">
      <sharedItems containsSemiMixedTypes="0" containsString="0" containsNumber="1" containsInteger="1" minValue="45" maxValue="92"/>
    </cacheField>
    <cacheField name="Chemistry" numFmtId="1">
      <sharedItems containsSemiMixedTypes="0" containsString="0" containsNumber="1" containsInteger="1" minValue="43" maxValue="97"/>
    </cacheField>
    <cacheField name="Total" numFmtId="1">
      <sharedItems containsSemiMixedTypes="0" containsString="0" containsNumber="1" containsInteger="1" minValue="173" maxValue="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7.47237708333" createdVersion="6" refreshedVersion="6" minRefreshableVersion="3" recordCount="30" xr:uid="{E1C7A86A-42A6-444E-9663-F12E0A03E517}">
  <cacheSource type="worksheet">
    <worksheetSource ref="F1:J31" sheet="PAGE 1"/>
  </cacheSource>
  <cacheFields count="5">
    <cacheField name="Mathematics" numFmtId="1">
      <sharedItems containsSemiMixedTypes="0" containsString="0" containsNumber="1" containsInteger="1" minValue="42" maxValue="97" count="21">
        <n v="68"/>
        <n v="62"/>
        <n v="57"/>
        <n v="42"/>
        <n v="87"/>
        <n v="71"/>
        <n v="81"/>
        <n v="84"/>
        <n v="74"/>
        <n v="63"/>
        <n v="64"/>
        <n v="97"/>
        <n v="52"/>
        <n v="65"/>
        <n v="89"/>
        <n v="76"/>
        <n v="72"/>
        <n v="56"/>
        <n v="93"/>
        <n v="78"/>
        <n v="44"/>
      </sharedItems>
    </cacheField>
    <cacheField name="Physics" numFmtId="1">
      <sharedItems containsSemiMixedTypes="0" containsString="0" containsNumber="1" containsInteger="1" minValue="45" maxValue="92" count="22">
        <n v="64"/>
        <n v="45"/>
        <n v="54"/>
        <n v="53"/>
        <n v="92"/>
        <n v="82"/>
        <n v="88"/>
        <n v="72"/>
        <n v="73"/>
        <n v="62"/>
        <n v="58"/>
        <n v="86"/>
        <n v="81"/>
        <n v="78"/>
        <n v="68"/>
        <n v="69"/>
        <n v="91"/>
        <n v="75"/>
        <n v="71"/>
        <n v="76"/>
        <n v="83"/>
        <n v="66"/>
      </sharedItems>
    </cacheField>
    <cacheField name="Chemistry" numFmtId="1">
      <sharedItems containsSemiMixedTypes="0" containsString="0" containsNumber="1" containsInteger="1" minValue="43" maxValue="97"/>
    </cacheField>
    <cacheField name="Total" numFmtId="1">
      <sharedItems containsSemiMixedTypes="0" containsString="0" containsNumber="1" containsInteger="1" minValue="173" maxValue="281"/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68"/>
    <n v="64"/>
    <n v="78"/>
    <n v="210"/>
  </r>
  <r>
    <x v="1"/>
    <n v="62"/>
    <n v="45"/>
    <n v="91"/>
    <n v="198"/>
  </r>
  <r>
    <x v="2"/>
    <n v="57"/>
    <n v="54"/>
    <n v="77"/>
    <n v="188"/>
  </r>
  <r>
    <x v="2"/>
    <n v="42"/>
    <n v="53"/>
    <n v="78"/>
    <n v="173"/>
  </r>
  <r>
    <x v="3"/>
    <n v="87"/>
    <n v="64"/>
    <n v="89"/>
    <n v="240"/>
  </r>
  <r>
    <x v="2"/>
    <n v="71"/>
    <n v="92"/>
    <n v="84"/>
    <n v="247"/>
  </r>
  <r>
    <x v="4"/>
    <n v="81"/>
    <n v="82"/>
    <n v="87"/>
    <n v="250"/>
  </r>
  <r>
    <x v="5"/>
    <n v="84"/>
    <n v="92"/>
    <n v="76"/>
    <n v="252"/>
  </r>
  <r>
    <x v="6"/>
    <n v="74"/>
    <n v="64"/>
    <n v="51"/>
    <n v="189"/>
  </r>
  <r>
    <x v="6"/>
    <n v="63"/>
    <n v="88"/>
    <n v="73"/>
    <n v="224"/>
  </r>
  <r>
    <x v="2"/>
    <n v="64"/>
    <n v="72"/>
    <n v="68"/>
    <n v="204"/>
  </r>
  <r>
    <x v="6"/>
    <n v="97"/>
    <n v="92"/>
    <n v="92"/>
    <n v="281"/>
  </r>
  <r>
    <x v="2"/>
    <n v="52"/>
    <n v="64"/>
    <n v="71"/>
    <n v="187"/>
  </r>
  <r>
    <x v="3"/>
    <n v="65"/>
    <n v="73"/>
    <n v="89"/>
    <n v="227"/>
  </r>
  <r>
    <x v="7"/>
    <n v="89"/>
    <n v="62"/>
    <n v="93"/>
    <n v="244"/>
  </r>
  <r>
    <x v="8"/>
    <n v="76"/>
    <n v="58"/>
    <n v="90"/>
    <n v="224"/>
  </r>
  <r>
    <x v="7"/>
    <n v="87"/>
    <n v="86"/>
    <n v="43"/>
    <n v="216"/>
  </r>
  <r>
    <x v="2"/>
    <n v="62"/>
    <n v="81"/>
    <n v="67"/>
    <n v="210"/>
  </r>
  <r>
    <x v="0"/>
    <n v="72"/>
    <n v="92"/>
    <n v="97"/>
    <n v="261"/>
  </r>
  <r>
    <x v="7"/>
    <n v="56"/>
    <n v="78"/>
    <n v="62"/>
    <n v="196"/>
  </r>
  <r>
    <x v="5"/>
    <n v="93"/>
    <n v="68"/>
    <n v="91"/>
    <n v="252"/>
  </r>
  <r>
    <x v="6"/>
    <n v="78"/>
    <n v="69"/>
    <n v="74"/>
    <n v="221"/>
  </r>
  <r>
    <x v="9"/>
    <n v="62"/>
    <n v="62"/>
    <n v="57"/>
    <n v="181"/>
  </r>
  <r>
    <x v="6"/>
    <n v="97"/>
    <n v="91"/>
    <n v="88"/>
    <n v="276"/>
  </r>
  <r>
    <x v="3"/>
    <n v="44"/>
    <n v="72"/>
    <n v="58"/>
    <n v="174"/>
  </r>
  <r>
    <x v="2"/>
    <n v="87"/>
    <n v="75"/>
    <n v="92"/>
    <n v="254"/>
  </r>
  <r>
    <x v="2"/>
    <n v="74"/>
    <n v="71"/>
    <n v="82"/>
    <n v="227"/>
  </r>
  <r>
    <x v="3"/>
    <n v="81"/>
    <n v="76"/>
    <n v="52"/>
    <n v="209"/>
  </r>
  <r>
    <x v="3"/>
    <n v="74"/>
    <n v="83"/>
    <n v="83"/>
    <n v="240"/>
  </r>
  <r>
    <x v="5"/>
    <n v="72"/>
    <n v="66"/>
    <n v="81"/>
    <n v="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7 Nov"/>
    <x v="0"/>
    <n v="68"/>
    <n v="64"/>
    <n v="78"/>
    <n v="210"/>
  </r>
  <r>
    <x v="0"/>
    <s v="3 Jun"/>
    <x v="1"/>
    <n v="62"/>
    <n v="45"/>
    <n v="91"/>
    <n v="198"/>
  </r>
  <r>
    <x v="0"/>
    <s v="4 Jan"/>
    <x v="2"/>
    <n v="57"/>
    <n v="54"/>
    <n v="77"/>
    <n v="188"/>
  </r>
  <r>
    <x v="1"/>
    <s v="5 May"/>
    <x v="2"/>
    <n v="42"/>
    <n v="53"/>
    <n v="78"/>
    <n v="173"/>
  </r>
  <r>
    <x v="1"/>
    <s v="17 Nov"/>
    <x v="3"/>
    <n v="87"/>
    <n v="64"/>
    <n v="89"/>
    <n v="240"/>
  </r>
  <r>
    <x v="1"/>
    <s v="8 Feb"/>
    <x v="2"/>
    <n v="71"/>
    <n v="92"/>
    <n v="84"/>
    <n v="247"/>
  </r>
  <r>
    <x v="0"/>
    <s v="23 Mar"/>
    <x v="4"/>
    <n v="81"/>
    <n v="82"/>
    <n v="87"/>
    <n v="250"/>
  </r>
  <r>
    <x v="0"/>
    <s v="15 Mar"/>
    <x v="5"/>
    <n v="84"/>
    <n v="92"/>
    <n v="76"/>
    <n v="252"/>
  </r>
  <r>
    <x v="0"/>
    <s v="28 Feb"/>
    <x v="6"/>
    <n v="74"/>
    <n v="64"/>
    <n v="51"/>
    <n v="189"/>
  </r>
  <r>
    <x v="0"/>
    <s v="6 Dec"/>
    <x v="6"/>
    <n v="63"/>
    <n v="88"/>
    <n v="73"/>
    <n v="224"/>
  </r>
  <r>
    <x v="1"/>
    <s v="12 Jan"/>
    <x v="2"/>
    <n v="64"/>
    <n v="72"/>
    <n v="68"/>
    <n v="204"/>
  </r>
  <r>
    <x v="0"/>
    <s v="30 Apr"/>
    <x v="6"/>
    <n v="97"/>
    <n v="92"/>
    <n v="92"/>
    <n v="281"/>
  </r>
  <r>
    <x v="1"/>
    <s v="14 Jan"/>
    <x v="2"/>
    <n v="52"/>
    <n v="64"/>
    <n v="71"/>
    <n v="187"/>
  </r>
  <r>
    <x v="0"/>
    <s v="6 May"/>
    <x v="3"/>
    <n v="65"/>
    <n v="73"/>
    <n v="89"/>
    <n v="227"/>
  </r>
  <r>
    <x v="1"/>
    <s v="23 July"/>
    <x v="7"/>
    <n v="89"/>
    <n v="62"/>
    <n v="93"/>
    <n v="244"/>
  </r>
  <r>
    <x v="1"/>
    <s v="22 Sep"/>
    <x v="8"/>
    <n v="76"/>
    <n v="58"/>
    <n v="90"/>
    <n v="224"/>
  </r>
  <r>
    <x v="0"/>
    <s v="30 Dec"/>
    <x v="7"/>
    <n v="87"/>
    <n v="86"/>
    <n v="43"/>
    <n v="216"/>
  </r>
  <r>
    <x v="0"/>
    <s v="14 Dec"/>
    <x v="2"/>
    <n v="62"/>
    <n v="81"/>
    <n v="67"/>
    <n v="210"/>
  </r>
  <r>
    <x v="1"/>
    <s v="9 Oct"/>
    <x v="0"/>
    <n v="72"/>
    <n v="92"/>
    <n v="97"/>
    <n v="261"/>
  </r>
  <r>
    <x v="0"/>
    <s v="30 Aug"/>
    <x v="7"/>
    <n v="56"/>
    <n v="78"/>
    <n v="62"/>
    <n v="196"/>
  </r>
  <r>
    <x v="0"/>
    <s v="17 Sep"/>
    <x v="5"/>
    <n v="93"/>
    <n v="68"/>
    <n v="91"/>
    <n v="252"/>
  </r>
  <r>
    <x v="1"/>
    <s v="15 Mar"/>
    <x v="6"/>
    <n v="78"/>
    <n v="69"/>
    <n v="74"/>
    <n v="221"/>
  </r>
  <r>
    <x v="1"/>
    <s v="17 Jul"/>
    <x v="9"/>
    <n v="62"/>
    <n v="62"/>
    <n v="57"/>
    <n v="181"/>
  </r>
  <r>
    <x v="1"/>
    <s v="13 May"/>
    <x v="6"/>
    <n v="97"/>
    <n v="91"/>
    <n v="88"/>
    <n v="276"/>
  </r>
  <r>
    <x v="0"/>
    <s v="26 Dec"/>
    <x v="3"/>
    <n v="44"/>
    <n v="72"/>
    <n v="58"/>
    <n v="174"/>
  </r>
  <r>
    <x v="1"/>
    <s v="16 May"/>
    <x v="2"/>
    <n v="87"/>
    <n v="75"/>
    <n v="92"/>
    <n v="254"/>
  </r>
  <r>
    <x v="0"/>
    <s v="22 Jul"/>
    <x v="2"/>
    <n v="74"/>
    <n v="71"/>
    <n v="82"/>
    <n v="227"/>
  </r>
  <r>
    <x v="0"/>
    <s v="4 Mar"/>
    <x v="3"/>
    <n v="81"/>
    <n v="76"/>
    <n v="52"/>
    <n v="209"/>
  </r>
  <r>
    <x v="1"/>
    <s v="10 Sep"/>
    <x v="3"/>
    <n v="74"/>
    <n v="83"/>
    <n v="83"/>
    <n v="240"/>
  </r>
  <r>
    <x v="0"/>
    <s v="13 Oct"/>
    <x v="5"/>
    <n v="72"/>
    <n v="66"/>
    <n v="81"/>
    <n v="2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78"/>
    <n v="210"/>
    <x v="0"/>
  </r>
  <r>
    <x v="1"/>
    <x v="1"/>
    <n v="91"/>
    <n v="198"/>
    <x v="0"/>
  </r>
  <r>
    <x v="2"/>
    <x v="2"/>
    <n v="77"/>
    <n v="188"/>
    <x v="0"/>
  </r>
  <r>
    <x v="3"/>
    <x v="3"/>
    <n v="78"/>
    <n v="173"/>
    <x v="1"/>
  </r>
  <r>
    <x v="4"/>
    <x v="0"/>
    <n v="89"/>
    <n v="240"/>
    <x v="1"/>
  </r>
  <r>
    <x v="5"/>
    <x v="4"/>
    <n v="84"/>
    <n v="247"/>
    <x v="1"/>
  </r>
  <r>
    <x v="6"/>
    <x v="5"/>
    <n v="87"/>
    <n v="250"/>
    <x v="0"/>
  </r>
  <r>
    <x v="7"/>
    <x v="4"/>
    <n v="76"/>
    <n v="252"/>
    <x v="0"/>
  </r>
  <r>
    <x v="8"/>
    <x v="0"/>
    <n v="51"/>
    <n v="189"/>
    <x v="0"/>
  </r>
  <r>
    <x v="9"/>
    <x v="6"/>
    <n v="73"/>
    <n v="224"/>
    <x v="0"/>
  </r>
  <r>
    <x v="10"/>
    <x v="7"/>
    <n v="68"/>
    <n v="204"/>
    <x v="1"/>
  </r>
  <r>
    <x v="11"/>
    <x v="4"/>
    <n v="92"/>
    <n v="281"/>
    <x v="0"/>
  </r>
  <r>
    <x v="12"/>
    <x v="0"/>
    <n v="71"/>
    <n v="187"/>
    <x v="1"/>
  </r>
  <r>
    <x v="13"/>
    <x v="8"/>
    <n v="89"/>
    <n v="227"/>
    <x v="0"/>
  </r>
  <r>
    <x v="14"/>
    <x v="9"/>
    <n v="93"/>
    <n v="244"/>
    <x v="1"/>
  </r>
  <r>
    <x v="15"/>
    <x v="10"/>
    <n v="90"/>
    <n v="224"/>
    <x v="1"/>
  </r>
  <r>
    <x v="4"/>
    <x v="11"/>
    <n v="43"/>
    <n v="216"/>
    <x v="0"/>
  </r>
  <r>
    <x v="1"/>
    <x v="12"/>
    <n v="67"/>
    <n v="210"/>
    <x v="0"/>
  </r>
  <r>
    <x v="16"/>
    <x v="4"/>
    <n v="97"/>
    <n v="261"/>
    <x v="1"/>
  </r>
  <r>
    <x v="17"/>
    <x v="13"/>
    <n v="62"/>
    <n v="196"/>
    <x v="0"/>
  </r>
  <r>
    <x v="18"/>
    <x v="14"/>
    <n v="91"/>
    <n v="252"/>
    <x v="0"/>
  </r>
  <r>
    <x v="19"/>
    <x v="15"/>
    <n v="74"/>
    <n v="221"/>
    <x v="1"/>
  </r>
  <r>
    <x v="1"/>
    <x v="9"/>
    <n v="57"/>
    <n v="181"/>
    <x v="1"/>
  </r>
  <r>
    <x v="11"/>
    <x v="16"/>
    <n v="88"/>
    <n v="276"/>
    <x v="1"/>
  </r>
  <r>
    <x v="20"/>
    <x v="7"/>
    <n v="58"/>
    <n v="174"/>
    <x v="0"/>
  </r>
  <r>
    <x v="4"/>
    <x v="17"/>
    <n v="92"/>
    <n v="254"/>
    <x v="1"/>
  </r>
  <r>
    <x v="8"/>
    <x v="18"/>
    <n v="82"/>
    <n v="227"/>
    <x v="0"/>
  </r>
  <r>
    <x v="6"/>
    <x v="19"/>
    <n v="52"/>
    <n v="209"/>
    <x v="0"/>
  </r>
  <r>
    <x v="8"/>
    <x v="20"/>
    <n v="83"/>
    <n v="240"/>
    <x v="1"/>
  </r>
  <r>
    <x v="16"/>
    <x v="21"/>
    <n v="81"/>
    <n v="2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BFF85-1F9A-403E-A54F-7B2398C1EE0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5:G46" firstHeaderRow="0" firstDataRow="1" firstDataCol="1"/>
  <pivotFields count="5">
    <pivotField axis="axisRow" dataField="1" showAll="0" sortType="descending">
      <items count="11">
        <item x="4"/>
        <item x="6"/>
        <item x="2"/>
        <item x="0"/>
        <item x="3"/>
        <item x="9"/>
        <item x="1"/>
        <item x="8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11">
    <i>
      <x v="2"/>
    </i>
    <i>
      <x v="1"/>
    </i>
    <i>
      <x v="4"/>
    </i>
    <i>
      <x v="8"/>
    </i>
    <i>
      <x v="9"/>
    </i>
    <i>
      <x v="3"/>
    </i>
    <i>
      <x v="7"/>
    </i>
    <i>
      <x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CityTown" fld="0" subtotal="count" baseField="0" baseItem="0"/>
    <dataField name="Sum of Mathematics" fld="1" baseField="0" baseItem="0"/>
    <dataField name="Sum of Physics" fld="2" baseField="0" baseItem="0"/>
    <dataField name="Sum of Chemistry" fld="3" baseField="0" baseItem="0"/>
    <dataField name="Sum of Total" fld="4" baseField="0" baseItem="0"/>
  </dataFields>
  <formats count="8"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5AFA0-30B5-4C1B-870F-D04A74272857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1">
  <location ref="B99:F102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Mathematics" fld="0" subtotal="stdDev" baseField="4" baseItem="0"/>
    <dataField name="StdDev of Physics" fld="1" subtotal="stdDev" baseField="4" baseItem="0"/>
    <dataField name="StdDev of Chemistry" fld="2" subtotal="stdDev" baseField="4" baseItem="0"/>
    <dataField name="StdDev of Total" fld="3" subtotal="stdDev" baseField="4" baseItem="0"/>
  </dataFields>
  <formats count="7"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70097-6951-4407-9C14-DC4B0ECED1A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B49:F67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axis="axisRow" showAll="0" sortType="descending">
      <items count="11">
        <item x="4"/>
        <item x="6"/>
        <item x="2"/>
        <item x="0"/>
        <item x="3"/>
        <item x="9"/>
        <item x="1"/>
        <item x="8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2">
    <field x="0"/>
    <field x="2"/>
  </rowFields>
  <rowItems count="18">
    <i>
      <x/>
    </i>
    <i r="1">
      <x v="2"/>
    </i>
    <i r="1">
      <x v="1"/>
    </i>
    <i r="1">
      <x v="4"/>
    </i>
    <i r="1">
      <x v="8"/>
    </i>
    <i r="1">
      <x v="7"/>
    </i>
    <i r="1">
      <x v="3"/>
    </i>
    <i r="1">
      <x v="5"/>
    </i>
    <i>
      <x v="1"/>
    </i>
    <i r="1">
      <x v="9"/>
    </i>
    <i r="1">
      <x v="1"/>
    </i>
    <i r="1">
      <x v="2"/>
    </i>
    <i r="1">
      <x v="4"/>
    </i>
    <i r="1">
      <x v="8"/>
    </i>
    <i r="1">
      <x/>
    </i>
    <i r="1">
      <x v="3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ematics" fld="3" baseField="0" baseItem="0"/>
    <dataField name="Sum of Physics" fld="4" baseField="0" baseItem="0"/>
    <dataField name="Sum of Chemistry" fld="5" baseField="0" baseItem="0"/>
    <dataField name="Sum of Total" fld="6" baseField="0" baseItem="0"/>
  </dataFields>
  <formats count="16">
    <format dxfId="30">
      <pivotArea dataOnly="0" fieldPosition="0">
        <references count="1">
          <reference field="2" count="1">
            <x v="2"/>
          </reference>
        </references>
      </pivotArea>
    </format>
    <format dxfId="29">
      <pivotArea dataOnly="0" fieldPosition="0">
        <references count="1">
          <reference field="2" count="1">
            <x v="1"/>
          </reference>
        </references>
      </pivotArea>
    </format>
    <format dxfId="28">
      <pivotArea dataOnly="0" fieldPosition="0">
        <references count="1">
          <reference field="2" count="1">
            <x v="4"/>
          </reference>
        </references>
      </pivotArea>
    </format>
    <format dxfId="27">
      <pivotArea dataOnly="0" fieldPosition="0">
        <references count="1">
          <reference field="2" count="1">
            <x v="8"/>
          </reference>
        </references>
      </pivotArea>
    </format>
    <format dxfId="26">
      <pivotArea dataOnly="0" fieldPosition="0">
        <references count="1">
          <reference field="2" count="1">
            <x v="3"/>
          </reference>
        </references>
      </pivotArea>
    </format>
    <format dxfId="25">
      <pivotArea dataOnly="0" fieldPosition="0">
        <references count="1">
          <reference field="2" count="1">
            <x v="1"/>
          </reference>
        </references>
      </pivotArea>
    </format>
    <format dxfId="24">
      <pivotArea dataOnly="0" fieldPosition="0">
        <references count="1">
          <reference field="2" count="1">
            <x v="8"/>
          </reference>
        </references>
      </pivotArea>
    </format>
    <format dxfId="23">
      <pivotArea dataOnly="0" fieldPosition="0">
        <references count="1">
          <reference field="2" count="1">
            <x v="3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7"/>
            <x v="8"/>
          </reference>
        </references>
      </pivotArea>
    </format>
    <format dxfId="16">
      <pivotArea dataOnly="0" labelOnly="1" fieldPosition="0">
        <references count="2">
          <reference field="0" count="1" selected="0">
            <x v="1"/>
          </reference>
          <reference field="2" count="8">
            <x v="0"/>
            <x v="1"/>
            <x v="2"/>
            <x v="3"/>
            <x v="4"/>
            <x v="6"/>
            <x v="8"/>
            <x v="9"/>
          </reference>
        </references>
      </pivotArea>
    </format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2E0E9-3BCB-4594-997C-C5731E9AB0CD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23:F126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ar of Mathematics" fld="0" subtotal="var" baseField="4" baseItem="0"/>
    <dataField name="Var of Physics" fld="1" subtotal="var" baseField="4" baseItem="0"/>
    <dataField name="Var of Chemistry" fld="2" subtotal="var" baseField="4" baseItem="0"/>
    <dataField name="Var of Total" fld="3" subtotal="var" baseField="4" baseItem="0"/>
  </dataFields>
  <formats count="7"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3EDD4-5DE5-4A8F-86B2-AC804D8748EE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48:F151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Mathematics" fld="0" subtotal="min" baseField="0" baseItem="0"/>
    <dataField name="Min of Physics" fld="1" subtotal="min" baseField="0" baseItem="0"/>
    <dataField name="Min of Chemistry" fld="2" subtotal="min" baseField="0" baseItem="0"/>
    <dataField name="Min of Total" fld="3" subtotal="min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4" type="button" dataOnly="0" labelOnly="1" outline="0" axis="axisRow" fieldPosition="0"/>
    </format>
    <format dxfId="40">
      <pivotArea dataOnly="0" labelOnly="1" fieldPosition="0">
        <references count="1">
          <reference field="4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8EAA4-94F3-47D9-9612-DEBAFAD4A0D3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6:F89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athematics" fld="0" subtotal="average" baseField="0" baseItem="0"/>
    <dataField name="Average of Physics" fld="1" subtotal="average" baseField="0" baseItem="0"/>
    <dataField name="Average of Chemistry" fld="2" subtotal="average" baseField="0" baseItem="0"/>
    <dataField name="Average of Total" fld="3" subtotal="average" baseField="0" baseItem="0"/>
  </dataFields>
  <formats count="7"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4" type="button" dataOnly="0" labelOnly="1" outline="0" axis="axisRow" fieldPosition="0"/>
    </format>
    <format dxfId="46">
      <pivotArea dataOnly="0" labelOnly="1" fieldPosition="0">
        <references count="1">
          <reference field="4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8B552-4B01-4945-BD80-1F5D9B63951A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42:F145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Mathematics" fld="0" subtotal="max" baseField="0" baseItem="0"/>
    <dataField name="Max of Physics" fld="1" subtotal="max" baseField="0" baseItem="0"/>
    <dataField name="Max of Chemistry" fld="2" subtotal="max" baseField="0" baseItem="0"/>
    <dataField name="Max of Total" fld="3" subtotal="max" baseField="0" baseItem="0"/>
  </dataFields>
  <formats count="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E0E0A-346E-489A-A7FB-06C593B0EE77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B76:F79" firstHeaderRow="0" firstDataRow="1" firstDataCol="1"/>
  <pivotFields count="5">
    <pivotField dataField="1" numFmtId="1" showAll="0"/>
    <pivotField dataField="1" numFmtId="1" showAll="0"/>
    <pivotField dataField="1" numFmtId="1" showAll="0"/>
    <pivotField dataField="1" numFmtI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ematics" fld="0" baseField="0" baseItem="0"/>
    <dataField name="Sum of Physics" fld="1" baseField="0" baseItem="0"/>
    <dataField name="Sum of Chemistry" fld="2" baseField="0" baseItem="0"/>
    <dataField name="Sum of Total" fld="3" baseField="0" baseItem="0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tabSelected="1" zoomScale="90" zoomScaleNormal="90" workbookViewId="0">
      <selection activeCell="L19" sqref="L19"/>
    </sheetView>
  </sheetViews>
  <sheetFormatPr defaultRowHeight="13.8" x14ac:dyDescent="0.25"/>
  <cols>
    <col min="1" max="1" width="11.5546875" style="6" customWidth="1"/>
    <col min="2" max="2" width="14" style="6" customWidth="1"/>
    <col min="3" max="3" width="19.5546875" style="6" customWidth="1"/>
    <col min="4" max="4" width="13.21875" style="6" bestFit="1" customWidth="1"/>
    <col min="5" max="5" width="15.6640625" style="6" bestFit="1" customWidth="1"/>
    <col min="6" max="6" width="14.88671875" style="6" customWidth="1"/>
    <col min="7" max="85" width="17.88671875" style="6" bestFit="1" customWidth="1"/>
    <col min="86" max="86" width="22.77734375" style="6" bestFit="1" customWidth="1"/>
    <col min="87" max="87" width="18.21875" style="6" bestFit="1" customWidth="1"/>
    <col min="88" max="88" width="20.6640625" style="6" bestFit="1" customWidth="1"/>
    <col min="89" max="89" width="16.21875" style="6" bestFit="1" customWidth="1"/>
    <col min="90" max="16384" width="8.88671875" style="6"/>
  </cols>
  <sheetData>
    <row r="1" spans="1:14" ht="15" customHeight="1" x14ac:dyDescent="0.25">
      <c r="A1" s="1" t="s">
        <v>70</v>
      </c>
      <c r="B1" s="1" t="s">
        <v>71</v>
      </c>
      <c r="C1" s="1" t="s">
        <v>72</v>
      </c>
      <c r="D1" s="1" t="s">
        <v>73</v>
      </c>
      <c r="E1" s="2" t="s">
        <v>74</v>
      </c>
      <c r="F1" s="1" t="s">
        <v>36</v>
      </c>
      <c r="G1" s="1" t="s">
        <v>37</v>
      </c>
      <c r="H1" s="1" t="s">
        <v>38</v>
      </c>
      <c r="I1" s="3" t="s">
        <v>39</v>
      </c>
      <c r="J1" s="1" t="s">
        <v>72</v>
      </c>
      <c r="K1" s="4" t="s">
        <v>162</v>
      </c>
      <c r="L1" s="4"/>
      <c r="M1" s="82"/>
      <c r="N1" s="5"/>
    </row>
    <row r="2" spans="1:14" ht="15.3" customHeight="1" x14ac:dyDescent="0.25">
      <c r="A2" s="7">
        <v>0</v>
      </c>
      <c r="B2" s="8" t="s">
        <v>75</v>
      </c>
      <c r="C2" s="8" t="s">
        <v>25</v>
      </c>
      <c r="D2" s="8" t="s">
        <v>76</v>
      </c>
      <c r="E2" s="8" t="s">
        <v>7</v>
      </c>
      <c r="F2" s="7">
        <v>68</v>
      </c>
      <c r="G2" s="7">
        <v>64</v>
      </c>
      <c r="H2" s="7">
        <v>78</v>
      </c>
      <c r="I2" s="7">
        <v>210</v>
      </c>
      <c r="J2" s="8" t="s">
        <v>25</v>
      </c>
      <c r="K2" s="4" t="s">
        <v>0</v>
      </c>
      <c r="L2" s="4"/>
      <c r="M2" s="82"/>
      <c r="N2" s="5"/>
    </row>
    <row r="3" spans="1:14" ht="15" customHeight="1" x14ac:dyDescent="0.25">
      <c r="A3" s="7">
        <v>1</v>
      </c>
      <c r="B3" s="8" t="s">
        <v>77</v>
      </c>
      <c r="C3" s="8" t="s">
        <v>25</v>
      </c>
      <c r="D3" s="8" t="s">
        <v>78</v>
      </c>
      <c r="E3" s="8" t="s">
        <v>10</v>
      </c>
      <c r="F3" s="7">
        <v>62</v>
      </c>
      <c r="G3" s="7">
        <v>45</v>
      </c>
      <c r="H3" s="7">
        <v>91</v>
      </c>
      <c r="I3" s="7">
        <v>198</v>
      </c>
      <c r="J3" s="8" t="s">
        <v>25</v>
      </c>
      <c r="K3" s="4" t="s">
        <v>1</v>
      </c>
      <c r="L3" s="4"/>
      <c r="M3" s="82"/>
      <c r="N3" s="5"/>
    </row>
    <row r="4" spans="1:14" ht="15" customHeight="1" x14ac:dyDescent="0.25">
      <c r="A4" s="7">
        <v>2</v>
      </c>
      <c r="B4" s="8" t="s">
        <v>79</v>
      </c>
      <c r="C4" s="8" t="s">
        <v>25</v>
      </c>
      <c r="D4" s="8" t="s">
        <v>80</v>
      </c>
      <c r="E4" s="8" t="s">
        <v>6</v>
      </c>
      <c r="F4" s="7">
        <v>57</v>
      </c>
      <c r="G4" s="7">
        <v>54</v>
      </c>
      <c r="H4" s="7">
        <v>77</v>
      </c>
      <c r="I4" s="7">
        <v>188</v>
      </c>
      <c r="J4" s="8" t="s">
        <v>25</v>
      </c>
      <c r="K4" s="4" t="s">
        <v>2</v>
      </c>
      <c r="L4" s="4"/>
      <c r="M4" s="82"/>
      <c r="N4" s="5"/>
    </row>
    <row r="5" spans="1:14" ht="15" customHeight="1" x14ac:dyDescent="0.25">
      <c r="A5" s="7">
        <v>3</v>
      </c>
      <c r="B5" s="8" t="s">
        <v>81</v>
      </c>
      <c r="C5" s="8" t="s">
        <v>24</v>
      </c>
      <c r="D5" s="8" t="s">
        <v>82</v>
      </c>
      <c r="E5" s="8" t="s">
        <v>6</v>
      </c>
      <c r="F5" s="7">
        <v>42</v>
      </c>
      <c r="G5" s="7">
        <v>53</v>
      </c>
      <c r="H5" s="7">
        <v>78</v>
      </c>
      <c r="I5" s="7">
        <v>173</v>
      </c>
      <c r="J5" s="8" t="s">
        <v>24</v>
      </c>
    </row>
    <row r="6" spans="1:14" ht="15" customHeight="1" x14ac:dyDescent="0.25">
      <c r="A6" s="7">
        <v>4</v>
      </c>
      <c r="B6" s="8" t="s">
        <v>83</v>
      </c>
      <c r="C6" s="8" t="s">
        <v>24</v>
      </c>
      <c r="D6" s="8" t="s">
        <v>84</v>
      </c>
      <c r="E6" s="8" t="s">
        <v>8</v>
      </c>
      <c r="F6" s="7">
        <v>87</v>
      </c>
      <c r="G6" s="7">
        <v>64</v>
      </c>
      <c r="H6" s="7">
        <v>89</v>
      </c>
      <c r="I6" s="7">
        <v>240</v>
      </c>
      <c r="J6" s="8" t="s">
        <v>24</v>
      </c>
    </row>
    <row r="7" spans="1:14" ht="15" customHeight="1" x14ac:dyDescent="0.25">
      <c r="A7" s="7">
        <v>5</v>
      </c>
      <c r="B7" s="8" t="s">
        <v>85</v>
      </c>
      <c r="C7" s="8" t="s">
        <v>24</v>
      </c>
      <c r="D7" s="8" t="s">
        <v>86</v>
      </c>
      <c r="E7" s="8" t="s">
        <v>6</v>
      </c>
      <c r="F7" s="7">
        <v>71</v>
      </c>
      <c r="G7" s="7">
        <v>92</v>
      </c>
      <c r="H7" s="7">
        <v>84</v>
      </c>
      <c r="I7" s="7">
        <v>247</v>
      </c>
      <c r="J7" s="8" t="s">
        <v>24</v>
      </c>
    </row>
    <row r="8" spans="1:14" ht="15" customHeight="1" x14ac:dyDescent="0.25">
      <c r="A8" s="7">
        <v>6</v>
      </c>
      <c r="B8" s="8" t="s">
        <v>87</v>
      </c>
      <c r="C8" s="8" t="s">
        <v>25</v>
      </c>
      <c r="D8" s="8" t="s">
        <v>88</v>
      </c>
      <c r="E8" s="8" t="s">
        <v>4</v>
      </c>
      <c r="F8" s="7">
        <v>81</v>
      </c>
      <c r="G8" s="7">
        <v>82</v>
      </c>
      <c r="H8" s="7">
        <v>87</v>
      </c>
      <c r="I8" s="7">
        <v>250</v>
      </c>
      <c r="J8" s="8" t="s">
        <v>25</v>
      </c>
    </row>
    <row r="9" spans="1:14" ht="15" customHeight="1" x14ac:dyDescent="0.25">
      <c r="A9" s="7">
        <v>7</v>
      </c>
      <c r="B9" s="8" t="s">
        <v>89</v>
      </c>
      <c r="C9" s="8" t="s">
        <v>25</v>
      </c>
      <c r="D9" s="8" t="s">
        <v>90</v>
      </c>
      <c r="E9" s="8" t="s">
        <v>13</v>
      </c>
      <c r="F9" s="7">
        <v>84</v>
      </c>
      <c r="G9" s="7">
        <v>92</v>
      </c>
      <c r="H9" s="7">
        <v>76</v>
      </c>
      <c r="I9" s="7">
        <v>252</v>
      </c>
      <c r="J9" s="8" t="s">
        <v>25</v>
      </c>
    </row>
    <row r="10" spans="1:14" ht="15" customHeight="1" x14ac:dyDescent="0.25">
      <c r="A10" s="7">
        <v>8</v>
      </c>
      <c r="B10" s="8" t="s">
        <v>91</v>
      </c>
      <c r="C10" s="8" t="s">
        <v>25</v>
      </c>
      <c r="D10" s="8" t="s">
        <v>92</v>
      </c>
      <c r="E10" s="8" t="s">
        <v>5</v>
      </c>
      <c r="F10" s="7">
        <v>74</v>
      </c>
      <c r="G10" s="7">
        <v>64</v>
      </c>
      <c r="H10" s="7">
        <v>51</v>
      </c>
      <c r="I10" s="7">
        <v>189</v>
      </c>
      <c r="J10" s="8" t="s">
        <v>25</v>
      </c>
    </row>
    <row r="11" spans="1:14" ht="15" customHeight="1" x14ac:dyDescent="0.25">
      <c r="A11" s="7">
        <v>9</v>
      </c>
      <c r="B11" s="8" t="s">
        <v>93</v>
      </c>
      <c r="C11" s="8" t="s">
        <v>25</v>
      </c>
      <c r="D11" s="8" t="s">
        <v>94</v>
      </c>
      <c r="E11" s="8" t="s">
        <v>5</v>
      </c>
      <c r="F11" s="7">
        <v>63</v>
      </c>
      <c r="G11" s="7">
        <v>88</v>
      </c>
      <c r="H11" s="7">
        <v>73</v>
      </c>
      <c r="I11" s="7">
        <v>224</v>
      </c>
      <c r="J11" s="8" t="s">
        <v>25</v>
      </c>
    </row>
    <row r="12" spans="1:14" ht="15" customHeight="1" x14ac:dyDescent="0.25">
      <c r="A12" s="7">
        <v>10</v>
      </c>
      <c r="B12" s="8" t="s">
        <v>95</v>
      </c>
      <c r="C12" s="8" t="s">
        <v>24</v>
      </c>
      <c r="D12" s="8" t="s">
        <v>96</v>
      </c>
      <c r="E12" s="8" t="s">
        <v>6</v>
      </c>
      <c r="F12" s="7">
        <v>64</v>
      </c>
      <c r="G12" s="7">
        <v>72</v>
      </c>
      <c r="H12" s="7">
        <v>68</v>
      </c>
      <c r="I12" s="7">
        <v>204</v>
      </c>
      <c r="J12" s="8" t="s">
        <v>24</v>
      </c>
    </row>
    <row r="13" spans="1:14" ht="15.3" customHeight="1" x14ac:dyDescent="0.25">
      <c r="A13" s="7">
        <v>11</v>
      </c>
      <c r="B13" s="8" t="s">
        <v>97</v>
      </c>
      <c r="C13" s="8" t="s">
        <v>25</v>
      </c>
      <c r="D13" s="8" t="s">
        <v>98</v>
      </c>
      <c r="E13" s="8" t="s">
        <v>5</v>
      </c>
      <c r="F13" s="7">
        <v>97</v>
      </c>
      <c r="G13" s="7">
        <v>92</v>
      </c>
      <c r="H13" s="7">
        <v>92</v>
      </c>
      <c r="I13" s="7">
        <v>281</v>
      </c>
      <c r="J13" s="8" t="s">
        <v>25</v>
      </c>
    </row>
    <row r="14" spans="1:14" ht="15.3" customHeight="1" x14ac:dyDescent="0.25">
      <c r="A14" s="7">
        <v>12</v>
      </c>
      <c r="B14" s="8" t="s">
        <v>99</v>
      </c>
      <c r="C14" s="8" t="s">
        <v>24</v>
      </c>
      <c r="D14" s="8" t="s">
        <v>100</v>
      </c>
      <c r="E14" s="8" t="s">
        <v>6</v>
      </c>
      <c r="F14" s="7">
        <v>52</v>
      </c>
      <c r="G14" s="7">
        <v>64</v>
      </c>
      <c r="H14" s="7">
        <v>71</v>
      </c>
      <c r="I14" s="7">
        <v>187</v>
      </c>
      <c r="J14" s="8" t="s">
        <v>24</v>
      </c>
    </row>
    <row r="15" spans="1:14" ht="15" customHeight="1" x14ac:dyDescent="0.25">
      <c r="A15" s="7">
        <v>13</v>
      </c>
      <c r="B15" s="8" t="s">
        <v>101</v>
      </c>
      <c r="C15" s="8" t="s">
        <v>25</v>
      </c>
      <c r="D15" s="8" t="s">
        <v>102</v>
      </c>
      <c r="E15" s="8" t="s">
        <v>8</v>
      </c>
      <c r="F15" s="7">
        <v>65</v>
      </c>
      <c r="G15" s="7">
        <v>73</v>
      </c>
      <c r="H15" s="7">
        <v>89</v>
      </c>
      <c r="I15" s="7">
        <v>227</v>
      </c>
      <c r="J15" s="8" t="s">
        <v>25</v>
      </c>
    </row>
    <row r="16" spans="1:14" ht="15" customHeight="1" x14ac:dyDescent="0.25">
      <c r="A16" s="7">
        <v>14</v>
      </c>
      <c r="B16" s="8" t="s">
        <v>103</v>
      </c>
      <c r="C16" s="8" t="s">
        <v>24</v>
      </c>
      <c r="D16" s="8" t="s">
        <v>104</v>
      </c>
      <c r="E16" s="8" t="s">
        <v>12</v>
      </c>
      <c r="F16" s="7">
        <v>89</v>
      </c>
      <c r="G16" s="7">
        <v>62</v>
      </c>
      <c r="H16" s="7">
        <v>93</v>
      </c>
      <c r="I16" s="7">
        <v>244</v>
      </c>
      <c r="J16" s="8" t="s">
        <v>24</v>
      </c>
    </row>
    <row r="17" spans="1:10" ht="15" customHeight="1" x14ac:dyDescent="0.25">
      <c r="A17" s="7">
        <v>15</v>
      </c>
      <c r="B17" s="8" t="s">
        <v>105</v>
      </c>
      <c r="C17" s="8" t="s">
        <v>24</v>
      </c>
      <c r="D17" s="8" t="s">
        <v>106</v>
      </c>
      <c r="E17" s="8" t="s">
        <v>11</v>
      </c>
      <c r="F17" s="7">
        <v>76</v>
      </c>
      <c r="G17" s="7">
        <v>58</v>
      </c>
      <c r="H17" s="7">
        <v>90</v>
      </c>
      <c r="I17" s="7">
        <v>224</v>
      </c>
      <c r="J17" s="8" t="s">
        <v>24</v>
      </c>
    </row>
    <row r="18" spans="1:10" ht="15" customHeight="1" x14ac:dyDescent="0.25">
      <c r="A18" s="7">
        <v>16</v>
      </c>
      <c r="B18" s="8" t="s">
        <v>107</v>
      </c>
      <c r="C18" s="8" t="s">
        <v>25</v>
      </c>
      <c r="D18" s="8" t="s">
        <v>108</v>
      </c>
      <c r="E18" s="8" t="s">
        <v>12</v>
      </c>
      <c r="F18" s="7">
        <v>87</v>
      </c>
      <c r="G18" s="7">
        <v>86</v>
      </c>
      <c r="H18" s="7">
        <v>43</v>
      </c>
      <c r="I18" s="7">
        <v>216</v>
      </c>
      <c r="J18" s="8" t="s">
        <v>25</v>
      </c>
    </row>
    <row r="19" spans="1:10" ht="15" customHeight="1" x14ac:dyDescent="0.25">
      <c r="A19" s="7">
        <v>17</v>
      </c>
      <c r="B19" s="8" t="s">
        <v>109</v>
      </c>
      <c r="C19" s="8" t="s">
        <v>25</v>
      </c>
      <c r="D19" s="8" t="s">
        <v>110</v>
      </c>
      <c r="E19" s="8" t="s">
        <v>6</v>
      </c>
      <c r="F19" s="7">
        <v>62</v>
      </c>
      <c r="G19" s="7">
        <v>81</v>
      </c>
      <c r="H19" s="7">
        <v>67</v>
      </c>
      <c r="I19" s="7">
        <v>210</v>
      </c>
      <c r="J19" s="8" t="s">
        <v>25</v>
      </c>
    </row>
    <row r="20" spans="1:10" ht="15" customHeight="1" x14ac:dyDescent="0.25">
      <c r="A20" s="7">
        <v>18</v>
      </c>
      <c r="B20" s="8" t="s">
        <v>111</v>
      </c>
      <c r="C20" s="8" t="s">
        <v>24</v>
      </c>
      <c r="D20" s="8" t="s">
        <v>112</v>
      </c>
      <c r="E20" s="8" t="s">
        <v>7</v>
      </c>
      <c r="F20" s="7">
        <v>72</v>
      </c>
      <c r="G20" s="7">
        <v>92</v>
      </c>
      <c r="H20" s="7">
        <v>97</v>
      </c>
      <c r="I20" s="7">
        <v>261</v>
      </c>
      <c r="J20" s="8" t="s">
        <v>24</v>
      </c>
    </row>
    <row r="21" spans="1:10" ht="15" customHeight="1" x14ac:dyDescent="0.25">
      <c r="A21" s="7">
        <v>19</v>
      </c>
      <c r="B21" s="8" t="s">
        <v>113</v>
      </c>
      <c r="C21" s="8" t="s">
        <v>25</v>
      </c>
      <c r="D21" s="8" t="s">
        <v>114</v>
      </c>
      <c r="E21" s="8" t="s">
        <v>12</v>
      </c>
      <c r="F21" s="7">
        <v>56</v>
      </c>
      <c r="G21" s="7">
        <v>78</v>
      </c>
      <c r="H21" s="7">
        <v>62</v>
      </c>
      <c r="I21" s="7">
        <v>196</v>
      </c>
      <c r="J21" s="8" t="s">
        <v>25</v>
      </c>
    </row>
    <row r="22" spans="1:10" ht="15" customHeight="1" x14ac:dyDescent="0.25">
      <c r="A22" s="7">
        <v>20</v>
      </c>
      <c r="B22" s="8" t="s">
        <v>115</v>
      </c>
      <c r="C22" s="8" t="s">
        <v>25</v>
      </c>
      <c r="D22" s="8" t="s">
        <v>116</v>
      </c>
      <c r="E22" s="8" t="s">
        <v>13</v>
      </c>
      <c r="F22" s="7">
        <v>93</v>
      </c>
      <c r="G22" s="7">
        <v>68</v>
      </c>
      <c r="H22" s="7">
        <v>91</v>
      </c>
      <c r="I22" s="7">
        <v>252</v>
      </c>
      <c r="J22" s="8" t="s">
        <v>25</v>
      </c>
    </row>
    <row r="23" spans="1:10" ht="15" customHeight="1" x14ac:dyDescent="0.25">
      <c r="A23" s="7">
        <v>21</v>
      </c>
      <c r="B23" s="8" t="s">
        <v>117</v>
      </c>
      <c r="C23" s="8" t="s">
        <v>24</v>
      </c>
      <c r="D23" s="8" t="s">
        <v>90</v>
      </c>
      <c r="E23" s="8" t="s">
        <v>5</v>
      </c>
      <c r="F23" s="7">
        <v>78</v>
      </c>
      <c r="G23" s="7">
        <v>69</v>
      </c>
      <c r="H23" s="7">
        <v>74</v>
      </c>
      <c r="I23" s="7">
        <v>221</v>
      </c>
      <c r="J23" s="8" t="s">
        <v>24</v>
      </c>
    </row>
    <row r="24" spans="1:10" ht="15" customHeight="1" x14ac:dyDescent="0.25">
      <c r="A24" s="7">
        <v>22</v>
      </c>
      <c r="B24" s="8" t="s">
        <v>118</v>
      </c>
      <c r="C24" s="8" t="s">
        <v>24</v>
      </c>
      <c r="D24" s="8" t="s">
        <v>119</v>
      </c>
      <c r="E24" s="8" t="s">
        <v>9</v>
      </c>
      <c r="F24" s="7">
        <v>62</v>
      </c>
      <c r="G24" s="7">
        <v>62</v>
      </c>
      <c r="H24" s="7">
        <v>57</v>
      </c>
      <c r="I24" s="7">
        <v>181</v>
      </c>
      <c r="J24" s="8" t="s">
        <v>24</v>
      </c>
    </row>
    <row r="25" spans="1:10" ht="15.3" customHeight="1" x14ac:dyDescent="0.25">
      <c r="A25" s="7">
        <v>23</v>
      </c>
      <c r="B25" s="8" t="s">
        <v>120</v>
      </c>
      <c r="C25" s="8" t="s">
        <v>24</v>
      </c>
      <c r="D25" s="8" t="s">
        <v>121</v>
      </c>
      <c r="E25" s="8" t="s">
        <v>5</v>
      </c>
      <c r="F25" s="7">
        <v>97</v>
      </c>
      <c r="G25" s="7">
        <v>91</v>
      </c>
      <c r="H25" s="7">
        <v>88</v>
      </c>
      <c r="I25" s="7">
        <v>276</v>
      </c>
      <c r="J25" s="8" t="s">
        <v>24</v>
      </c>
    </row>
    <row r="26" spans="1:10" ht="15" customHeight="1" x14ac:dyDescent="0.25">
      <c r="A26" s="7">
        <v>24</v>
      </c>
      <c r="B26" s="8" t="s">
        <v>122</v>
      </c>
      <c r="C26" s="8" t="s">
        <v>25</v>
      </c>
      <c r="D26" s="8" t="s">
        <v>123</v>
      </c>
      <c r="E26" s="8" t="s">
        <v>8</v>
      </c>
      <c r="F26" s="7">
        <v>44</v>
      </c>
      <c r="G26" s="7">
        <v>72</v>
      </c>
      <c r="H26" s="7">
        <v>58</v>
      </c>
      <c r="I26" s="7">
        <v>174</v>
      </c>
      <c r="J26" s="8" t="s">
        <v>25</v>
      </c>
    </row>
    <row r="27" spans="1:10" ht="15" customHeight="1" x14ac:dyDescent="0.25">
      <c r="A27" s="7">
        <v>25</v>
      </c>
      <c r="B27" s="8" t="s">
        <v>124</v>
      </c>
      <c r="C27" s="8" t="s">
        <v>24</v>
      </c>
      <c r="D27" s="8" t="s">
        <v>125</v>
      </c>
      <c r="E27" s="8" t="s">
        <v>6</v>
      </c>
      <c r="F27" s="7">
        <v>87</v>
      </c>
      <c r="G27" s="7">
        <v>75</v>
      </c>
      <c r="H27" s="7">
        <v>92</v>
      </c>
      <c r="I27" s="7">
        <v>254</v>
      </c>
      <c r="J27" s="8" t="s">
        <v>24</v>
      </c>
    </row>
    <row r="28" spans="1:10" ht="15" customHeight="1" x14ac:dyDescent="0.25">
      <c r="A28" s="7">
        <v>26</v>
      </c>
      <c r="B28" s="8" t="s">
        <v>126</v>
      </c>
      <c r="C28" s="8" t="s">
        <v>25</v>
      </c>
      <c r="D28" s="8" t="s">
        <v>127</v>
      </c>
      <c r="E28" s="8" t="s">
        <v>6</v>
      </c>
      <c r="F28" s="7">
        <v>74</v>
      </c>
      <c r="G28" s="7">
        <v>71</v>
      </c>
      <c r="H28" s="7">
        <v>82</v>
      </c>
      <c r="I28" s="7">
        <v>227</v>
      </c>
      <c r="J28" s="8" t="s">
        <v>25</v>
      </c>
    </row>
    <row r="29" spans="1:10" ht="15" customHeight="1" x14ac:dyDescent="0.25">
      <c r="A29" s="7">
        <v>27</v>
      </c>
      <c r="B29" s="8" t="s">
        <v>128</v>
      </c>
      <c r="C29" s="8" t="s">
        <v>25</v>
      </c>
      <c r="D29" s="8" t="s">
        <v>129</v>
      </c>
      <c r="E29" s="8" t="s">
        <v>8</v>
      </c>
      <c r="F29" s="7">
        <v>81</v>
      </c>
      <c r="G29" s="7">
        <v>76</v>
      </c>
      <c r="H29" s="7">
        <v>52</v>
      </c>
      <c r="I29" s="7">
        <v>209</v>
      </c>
      <c r="J29" s="8" t="s">
        <v>25</v>
      </c>
    </row>
    <row r="30" spans="1:10" ht="15" customHeight="1" x14ac:dyDescent="0.25">
      <c r="A30" s="7">
        <v>28</v>
      </c>
      <c r="B30" s="8" t="s">
        <v>130</v>
      </c>
      <c r="C30" s="8" t="s">
        <v>24</v>
      </c>
      <c r="D30" s="8" t="s">
        <v>131</v>
      </c>
      <c r="E30" s="8" t="s">
        <v>8</v>
      </c>
      <c r="F30" s="7">
        <v>74</v>
      </c>
      <c r="G30" s="7">
        <v>83</v>
      </c>
      <c r="H30" s="7">
        <v>83</v>
      </c>
      <c r="I30" s="7">
        <v>240</v>
      </c>
      <c r="J30" s="8" t="s">
        <v>24</v>
      </c>
    </row>
    <row r="31" spans="1:10" ht="15" customHeight="1" x14ac:dyDescent="0.25">
      <c r="A31" s="7">
        <v>29</v>
      </c>
      <c r="B31" s="8" t="s">
        <v>132</v>
      </c>
      <c r="C31" s="8" t="s">
        <v>25</v>
      </c>
      <c r="D31" s="8" t="s">
        <v>133</v>
      </c>
      <c r="E31" s="8" t="s">
        <v>13</v>
      </c>
      <c r="F31" s="7">
        <v>72</v>
      </c>
      <c r="G31" s="7">
        <v>66</v>
      </c>
      <c r="H31" s="7">
        <v>81</v>
      </c>
      <c r="I31" s="7">
        <v>219</v>
      </c>
      <c r="J31" s="8" t="s">
        <v>25</v>
      </c>
    </row>
    <row r="32" spans="1:10" x14ac:dyDescent="0.25">
      <c r="F32" s="9"/>
    </row>
    <row r="35" spans="2:12" x14ac:dyDescent="0.25">
      <c r="B35" s="10" t="s">
        <v>3</v>
      </c>
      <c r="C35" s="6" t="s">
        <v>19</v>
      </c>
      <c r="D35" s="6" t="s">
        <v>15</v>
      </c>
      <c r="E35" s="6" t="s">
        <v>16</v>
      </c>
      <c r="F35" s="6" t="s">
        <v>17</v>
      </c>
      <c r="G35" s="6" t="s">
        <v>18</v>
      </c>
      <c r="I35" s="11" t="s">
        <v>20</v>
      </c>
      <c r="J35" s="11"/>
      <c r="K35" s="11"/>
      <c r="L35" s="11"/>
    </row>
    <row r="36" spans="2:12" x14ac:dyDescent="0.25">
      <c r="B36" s="11" t="s">
        <v>6</v>
      </c>
      <c r="C36" s="12">
        <v>8</v>
      </c>
      <c r="D36" s="13">
        <v>509</v>
      </c>
      <c r="E36" s="13">
        <v>562</v>
      </c>
      <c r="F36" s="13">
        <v>619</v>
      </c>
      <c r="G36" s="13">
        <v>1690</v>
      </c>
      <c r="I36" s="11" t="s">
        <v>21</v>
      </c>
      <c r="J36" s="11"/>
      <c r="K36" s="11"/>
      <c r="L36" s="11"/>
    </row>
    <row r="37" spans="2:12" x14ac:dyDescent="0.25">
      <c r="B37" s="6" t="s">
        <v>5</v>
      </c>
      <c r="C37" s="13">
        <v>5</v>
      </c>
      <c r="D37" s="13">
        <v>409</v>
      </c>
      <c r="E37" s="13">
        <v>404</v>
      </c>
      <c r="F37" s="13">
        <v>378</v>
      </c>
      <c r="G37" s="13">
        <v>1191</v>
      </c>
      <c r="I37" s="11" t="s">
        <v>22</v>
      </c>
      <c r="J37" s="11"/>
      <c r="K37" s="11"/>
      <c r="L37" s="11"/>
    </row>
    <row r="38" spans="2:12" x14ac:dyDescent="0.25">
      <c r="B38" s="6" t="s">
        <v>8</v>
      </c>
      <c r="C38" s="13">
        <v>5</v>
      </c>
      <c r="D38" s="13">
        <v>351</v>
      </c>
      <c r="E38" s="13">
        <v>368</v>
      </c>
      <c r="F38" s="13">
        <v>371</v>
      </c>
      <c r="G38" s="13">
        <v>1090</v>
      </c>
      <c r="I38" s="11" t="s">
        <v>23</v>
      </c>
      <c r="J38" s="11"/>
      <c r="K38" s="11"/>
      <c r="L38" s="11"/>
    </row>
    <row r="39" spans="2:12" x14ac:dyDescent="0.25">
      <c r="B39" s="6" t="s">
        <v>12</v>
      </c>
      <c r="C39" s="13">
        <v>3</v>
      </c>
      <c r="D39" s="13">
        <v>232</v>
      </c>
      <c r="E39" s="13">
        <v>226</v>
      </c>
      <c r="F39" s="13">
        <v>198</v>
      </c>
      <c r="G39" s="13">
        <v>656</v>
      </c>
    </row>
    <row r="40" spans="2:12" x14ac:dyDescent="0.25">
      <c r="B40" s="6" t="s">
        <v>13</v>
      </c>
      <c r="C40" s="13">
        <v>3</v>
      </c>
      <c r="D40" s="13">
        <v>249</v>
      </c>
      <c r="E40" s="13">
        <v>226</v>
      </c>
      <c r="F40" s="13">
        <v>248</v>
      </c>
      <c r="G40" s="13">
        <v>723</v>
      </c>
    </row>
    <row r="41" spans="2:12" x14ac:dyDescent="0.25">
      <c r="B41" s="6" t="s">
        <v>7</v>
      </c>
      <c r="C41" s="13">
        <v>2</v>
      </c>
      <c r="D41" s="13">
        <v>140</v>
      </c>
      <c r="E41" s="13">
        <v>156</v>
      </c>
      <c r="F41" s="13">
        <v>175</v>
      </c>
      <c r="G41" s="13">
        <v>471</v>
      </c>
    </row>
    <row r="42" spans="2:12" x14ac:dyDescent="0.25">
      <c r="B42" s="6" t="s">
        <v>11</v>
      </c>
      <c r="C42" s="13">
        <v>1</v>
      </c>
      <c r="D42" s="13">
        <v>76</v>
      </c>
      <c r="E42" s="13">
        <v>58</v>
      </c>
      <c r="F42" s="13">
        <v>90</v>
      </c>
      <c r="G42" s="13">
        <v>224</v>
      </c>
    </row>
    <row r="43" spans="2:12" x14ac:dyDescent="0.25">
      <c r="B43" s="6" t="s">
        <v>4</v>
      </c>
      <c r="C43" s="13">
        <v>1</v>
      </c>
      <c r="D43" s="13">
        <v>81</v>
      </c>
      <c r="E43" s="13">
        <v>82</v>
      </c>
      <c r="F43" s="13">
        <v>87</v>
      </c>
      <c r="G43" s="13">
        <v>250</v>
      </c>
    </row>
    <row r="44" spans="2:12" x14ac:dyDescent="0.25">
      <c r="B44" s="6" t="s">
        <v>9</v>
      </c>
      <c r="C44" s="13">
        <v>1</v>
      </c>
      <c r="D44" s="13">
        <v>62</v>
      </c>
      <c r="E44" s="13">
        <v>62</v>
      </c>
      <c r="F44" s="13">
        <v>57</v>
      </c>
      <c r="G44" s="13">
        <v>181</v>
      </c>
    </row>
    <row r="45" spans="2:12" x14ac:dyDescent="0.25">
      <c r="B45" s="6" t="s">
        <v>10</v>
      </c>
      <c r="C45" s="13">
        <v>1</v>
      </c>
      <c r="D45" s="13">
        <v>62</v>
      </c>
      <c r="E45" s="13">
        <v>45</v>
      </c>
      <c r="F45" s="13">
        <v>91</v>
      </c>
      <c r="G45" s="13">
        <v>198</v>
      </c>
    </row>
    <row r="46" spans="2:12" x14ac:dyDescent="0.25">
      <c r="B46" s="6" t="s">
        <v>14</v>
      </c>
      <c r="C46" s="13">
        <v>30</v>
      </c>
      <c r="D46" s="13">
        <v>2171</v>
      </c>
      <c r="E46" s="13">
        <v>2189</v>
      </c>
      <c r="F46" s="13">
        <v>2314</v>
      </c>
      <c r="G46" s="13">
        <v>6674</v>
      </c>
    </row>
    <row r="49" spans="2:6" x14ac:dyDescent="0.25">
      <c r="B49" s="10" t="s">
        <v>3</v>
      </c>
      <c r="C49" s="6" t="s">
        <v>15</v>
      </c>
      <c r="D49" s="6" t="s">
        <v>16</v>
      </c>
      <c r="E49" s="6" t="s">
        <v>17</v>
      </c>
      <c r="F49" s="6" t="s">
        <v>18</v>
      </c>
    </row>
    <row r="50" spans="2:6" x14ac:dyDescent="0.25">
      <c r="B50" s="6" t="s">
        <v>24</v>
      </c>
      <c r="C50" s="13">
        <v>951</v>
      </c>
      <c r="D50" s="13">
        <v>937</v>
      </c>
      <c r="E50" s="13">
        <v>1064</v>
      </c>
      <c r="F50" s="13">
        <v>2952</v>
      </c>
    </row>
    <row r="51" spans="2:6" x14ac:dyDescent="0.25">
      <c r="B51" s="14" t="s">
        <v>6</v>
      </c>
      <c r="C51" s="12">
        <v>316</v>
      </c>
      <c r="D51" s="12">
        <v>356</v>
      </c>
      <c r="E51" s="12">
        <v>393</v>
      </c>
      <c r="F51" s="12">
        <v>1065</v>
      </c>
    </row>
    <row r="52" spans="2:6" x14ac:dyDescent="0.25">
      <c r="B52" s="15" t="s">
        <v>5</v>
      </c>
      <c r="C52" s="16">
        <v>175</v>
      </c>
      <c r="D52" s="16">
        <v>160</v>
      </c>
      <c r="E52" s="16">
        <v>162</v>
      </c>
      <c r="F52" s="16">
        <v>497</v>
      </c>
    </row>
    <row r="53" spans="2:6" x14ac:dyDescent="0.25">
      <c r="B53" s="17" t="s">
        <v>8</v>
      </c>
      <c r="C53" s="18">
        <v>161</v>
      </c>
      <c r="D53" s="18">
        <v>147</v>
      </c>
      <c r="E53" s="18">
        <v>172</v>
      </c>
      <c r="F53" s="18">
        <v>480</v>
      </c>
    </row>
    <row r="54" spans="2:6" x14ac:dyDescent="0.25">
      <c r="B54" s="19" t="s">
        <v>12</v>
      </c>
      <c r="C54" s="20">
        <v>89</v>
      </c>
      <c r="D54" s="20">
        <v>62</v>
      </c>
      <c r="E54" s="20">
        <v>93</v>
      </c>
      <c r="F54" s="20">
        <v>244</v>
      </c>
    </row>
    <row r="55" spans="2:6" x14ac:dyDescent="0.25">
      <c r="B55" s="21" t="s">
        <v>11</v>
      </c>
      <c r="C55" s="13">
        <v>76</v>
      </c>
      <c r="D55" s="13">
        <v>58</v>
      </c>
      <c r="E55" s="13">
        <v>90</v>
      </c>
      <c r="F55" s="13">
        <v>224</v>
      </c>
    </row>
    <row r="56" spans="2:6" x14ac:dyDescent="0.25">
      <c r="B56" s="22" t="s">
        <v>7</v>
      </c>
      <c r="C56" s="23">
        <v>72</v>
      </c>
      <c r="D56" s="23">
        <v>92</v>
      </c>
      <c r="E56" s="23">
        <v>97</v>
      </c>
      <c r="F56" s="23">
        <v>261</v>
      </c>
    </row>
    <row r="57" spans="2:6" x14ac:dyDescent="0.25">
      <c r="B57" s="21" t="s">
        <v>9</v>
      </c>
      <c r="C57" s="13">
        <v>62</v>
      </c>
      <c r="D57" s="13">
        <v>62</v>
      </c>
      <c r="E57" s="13">
        <v>57</v>
      </c>
      <c r="F57" s="13">
        <v>181</v>
      </c>
    </row>
    <row r="58" spans="2:6" x14ac:dyDescent="0.25">
      <c r="B58" s="6" t="s">
        <v>25</v>
      </c>
      <c r="C58" s="13">
        <v>1220</v>
      </c>
      <c r="D58" s="13">
        <v>1252</v>
      </c>
      <c r="E58" s="13">
        <v>1250</v>
      </c>
      <c r="F58" s="13">
        <v>3722</v>
      </c>
    </row>
    <row r="59" spans="2:6" x14ac:dyDescent="0.25">
      <c r="B59" s="21" t="s">
        <v>13</v>
      </c>
      <c r="C59" s="13">
        <v>249</v>
      </c>
      <c r="D59" s="13">
        <v>226</v>
      </c>
      <c r="E59" s="13">
        <v>248</v>
      </c>
      <c r="F59" s="13">
        <v>723</v>
      </c>
    </row>
    <row r="60" spans="2:6" x14ac:dyDescent="0.25">
      <c r="B60" s="15" t="s">
        <v>5</v>
      </c>
      <c r="C60" s="16">
        <v>234</v>
      </c>
      <c r="D60" s="16">
        <v>244</v>
      </c>
      <c r="E60" s="16">
        <v>216</v>
      </c>
      <c r="F60" s="16">
        <v>694</v>
      </c>
    </row>
    <row r="61" spans="2:6" x14ac:dyDescent="0.25">
      <c r="B61" s="14" t="s">
        <v>6</v>
      </c>
      <c r="C61" s="12">
        <v>193</v>
      </c>
      <c r="D61" s="12">
        <v>206</v>
      </c>
      <c r="E61" s="12">
        <v>226</v>
      </c>
      <c r="F61" s="12">
        <v>625</v>
      </c>
    </row>
    <row r="62" spans="2:6" x14ac:dyDescent="0.25">
      <c r="B62" s="17" t="s">
        <v>8</v>
      </c>
      <c r="C62" s="18">
        <v>190</v>
      </c>
      <c r="D62" s="18">
        <v>221</v>
      </c>
      <c r="E62" s="18">
        <v>199</v>
      </c>
      <c r="F62" s="18">
        <v>610</v>
      </c>
    </row>
    <row r="63" spans="2:6" x14ac:dyDescent="0.25">
      <c r="B63" s="19" t="s">
        <v>12</v>
      </c>
      <c r="C63" s="20">
        <v>143</v>
      </c>
      <c r="D63" s="20">
        <v>164</v>
      </c>
      <c r="E63" s="20">
        <v>105</v>
      </c>
      <c r="F63" s="20">
        <v>412</v>
      </c>
    </row>
    <row r="64" spans="2:6" x14ac:dyDescent="0.25">
      <c r="B64" s="21" t="s">
        <v>4</v>
      </c>
      <c r="C64" s="13">
        <v>81</v>
      </c>
      <c r="D64" s="13">
        <v>82</v>
      </c>
      <c r="E64" s="13">
        <v>87</v>
      </c>
      <c r="F64" s="13">
        <v>250</v>
      </c>
    </row>
    <row r="65" spans="2:6" x14ac:dyDescent="0.25">
      <c r="B65" s="22" t="s">
        <v>7</v>
      </c>
      <c r="C65" s="23">
        <v>68</v>
      </c>
      <c r="D65" s="23">
        <v>64</v>
      </c>
      <c r="E65" s="23">
        <v>78</v>
      </c>
      <c r="F65" s="23">
        <v>210</v>
      </c>
    </row>
    <row r="66" spans="2:6" x14ac:dyDescent="0.25">
      <c r="B66" s="21" t="s">
        <v>10</v>
      </c>
      <c r="C66" s="13">
        <v>62</v>
      </c>
      <c r="D66" s="13">
        <v>45</v>
      </c>
      <c r="E66" s="13">
        <v>91</v>
      </c>
      <c r="F66" s="13">
        <v>198</v>
      </c>
    </row>
    <row r="67" spans="2:6" x14ac:dyDescent="0.25">
      <c r="B67" s="6" t="s">
        <v>14</v>
      </c>
      <c r="C67" s="13">
        <v>2171</v>
      </c>
      <c r="D67" s="13">
        <v>2189</v>
      </c>
      <c r="E67" s="13">
        <v>2314</v>
      </c>
      <c r="F67" s="13">
        <v>6674</v>
      </c>
    </row>
    <row r="71" spans="2:6" x14ac:dyDescent="0.25">
      <c r="B71" s="11" t="s">
        <v>26</v>
      </c>
      <c r="C71" s="11"/>
      <c r="D71" s="11"/>
      <c r="E71" s="11"/>
      <c r="F71" s="11"/>
    </row>
    <row r="76" spans="2:6" x14ac:dyDescent="0.25">
      <c r="B76" s="10" t="s">
        <v>3</v>
      </c>
      <c r="C76" s="6" t="s">
        <v>15</v>
      </c>
      <c r="D76" s="6" t="s">
        <v>16</v>
      </c>
      <c r="E76" s="6" t="s">
        <v>17</v>
      </c>
      <c r="F76" s="6" t="s">
        <v>18</v>
      </c>
    </row>
    <row r="77" spans="2:6" x14ac:dyDescent="0.25">
      <c r="B77" s="6" t="s">
        <v>24</v>
      </c>
      <c r="C77" s="13">
        <v>951</v>
      </c>
      <c r="D77" s="13">
        <v>937</v>
      </c>
      <c r="E77" s="13">
        <v>1064</v>
      </c>
      <c r="F77" s="13">
        <v>2952</v>
      </c>
    </row>
    <row r="78" spans="2:6" x14ac:dyDescent="0.25">
      <c r="B78" s="6" t="s">
        <v>25</v>
      </c>
      <c r="C78" s="13">
        <v>1220</v>
      </c>
      <c r="D78" s="13">
        <v>1252</v>
      </c>
      <c r="E78" s="13">
        <v>1250</v>
      </c>
      <c r="F78" s="13">
        <v>3722</v>
      </c>
    </row>
    <row r="79" spans="2:6" x14ac:dyDescent="0.25">
      <c r="B79" s="6" t="s">
        <v>14</v>
      </c>
      <c r="C79" s="13">
        <v>2171</v>
      </c>
      <c r="D79" s="13">
        <v>2189</v>
      </c>
      <c r="E79" s="13">
        <v>2314</v>
      </c>
      <c r="F79" s="13">
        <v>6674</v>
      </c>
    </row>
    <row r="86" spans="2:6" x14ac:dyDescent="0.25">
      <c r="B86" s="10" t="s">
        <v>3</v>
      </c>
      <c r="C86" s="6" t="s">
        <v>27</v>
      </c>
      <c r="D86" s="6" t="s">
        <v>28</v>
      </c>
      <c r="E86" s="6" t="s">
        <v>29</v>
      </c>
      <c r="F86" s="6" t="s">
        <v>30</v>
      </c>
    </row>
    <row r="87" spans="2:6" x14ac:dyDescent="0.25">
      <c r="B87" s="6" t="s">
        <v>24</v>
      </c>
      <c r="C87" s="34">
        <v>73.15384615384616</v>
      </c>
      <c r="D87" s="34">
        <v>72.07692307692308</v>
      </c>
      <c r="E87" s="34">
        <v>81.84615384615384</v>
      </c>
      <c r="F87" s="34">
        <v>227.07692307692307</v>
      </c>
    </row>
    <row r="88" spans="2:6" x14ac:dyDescent="0.25">
      <c r="B88" s="6" t="s">
        <v>25</v>
      </c>
      <c r="C88" s="34">
        <v>71.764705882352942</v>
      </c>
      <c r="D88" s="34">
        <v>73.647058823529406</v>
      </c>
      <c r="E88" s="34">
        <v>73.529411764705884</v>
      </c>
      <c r="F88" s="34">
        <v>218.94117647058823</v>
      </c>
    </row>
    <row r="89" spans="2:6" x14ac:dyDescent="0.25">
      <c r="B89" s="6" t="s">
        <v>14</v>
      </c>
      <c r="C89" s="34">
        <v>72.36666666666666</v>
      </c>
      <c r="D89" s="34">
        <v>72.966666666666669</v>
      </c>
      <c r="E89" s="34">
        <v>77.13333333333334</v>
      </c>
      <c r="F89" s="34">
        <v>222.46666666666667</v>
      </c>
    </row>
    <row r="91" spans="2:6" s="11" customFormat="1" x14ac:dyDescent="0.25"/>
    <row r="99" spans="2:6" x14ac:dyDescent="0.25">
      <c r="B99" s="10" t="s">
        <v>3</v>
      </c>
      <c r="C99" s="6" t="s">
        <v>51</v>
      </c>
      <c r="D99" s="6" t="s">
        <v>52</v>
      </c>
      <c r="E99" s="6" t="s">
        <v>53</v>
      </c>
      <c r="F99" s="6" t="s">
        <v>54</v>
      </c>
    </row>
    <row r="100" spans="2:6" x14ac:dyDescent="0.25">
      <c r="B100" s="6" t="s">
        <v>24</v>
      </c>
      <c r="C100" s="34">
        <v>15.458795521461539</v>
      </c>
      <c r="D100" s="34">
        <v>13.493588220963435</v>
      </c>
      <c r="E100" s="34">
        <v>11.625017231859315</v>
      </c>
      <c r="F100" s="34">
        <v>32.299281566988348</v>
      </c>
    </row>
    <row r="101" spans="2:6" x14ac:dyDescent="0.25">
      <c r="B101" s="6" t="s">
        <v>25</v>
      </c>
      <c r="C101" s="34">
        <v>14.175372181025383</v>
      </c>
      <c r="D101" s="34">
        <v>12.927399083296818</v>
      </c>
      <c r="E101" s="34">
        <v>15.528673667842762</v>
      </c>
      <c r="F101" s="34">
        <v>27.684541237474257</v>
      </c>
    </row>
    <row r="102" spans="2:6" x14ac:dyDescent="0.25">
      <c r="B102" s="6" t="s">
        <v>14</v>
      </c>
      <c r="C102" s="34">
        <v>14.499663095570797</v>
      </c>
      <c r="D102" s="34">
        <v>12.968086380334469</v>
      </c>
      <c r="E102" s="34">
        <v>14.371267631400286</v>
      </c>
      <c r="F102" s="34">
        <v>29.518823139485526</v>
      </c>
    </row>
    <row r="112" spans="2:6" s="11" customFormat="1" x14ac:dyDescent="0.25"/>
    <row r="123" spans="2:6" x14ac:dyDescent="0.25">
      <c r="B123" s="10" t="s">
        <v>3</v>
      </c>
      <c r="C123" s="6" t="s">
        <v>55</v>
      </c>
      <c r="D123" s="6" t="s">
        <v>56</v>
      </c>
      <c r="E123" s="6" t="s">
        <v>57</v>
      </c>
      <c r="F123" s="6" t="s">
        <v>58</v>
      </c>
    </row>
    <row r="124" spans="2:6" x14ac:dyDescent="0.25">
      <c r="B124" s="6" t="s">
        <v>24</v>
      </c>
      <c r="C124" s="34">
        <v>238.97435897435935</v>
      </c>
      <c r="D124" s="34">
        <v>182.07692307692318</v>
      </c>
      <c r="E124" s="34">
        <v>135.141025641026</v>
      </c>
      <c r="F124" s="34">
        <v>1043.2435897435935</v>
      </c>
    </row>
    <row r="125" spans="2:6" x14ac:dyDescent="0.25">
      <c r="B125" s="6" t="s">
        <v>25</v>
      </c>
      <c r="C125" s="34">
        <v>200.94117647058829</v>
      </c>
      <c r="D125" s="34">
        <v>167.11764705882342</v>
      </c>
      <c r="E125" s="34">
        <v>241.13970588235316</v>
      </c>
      <c r="F125" s="34">
        <v>766.43382352941262</v>
      </c>
    </row>
    <row r="126" spans="2:6" x14ac:dyDescent="0.25">
      <c r="B126" s="6" t="s">
        <v>14</v>
      </c>
      <c r="C126" s="34">
        <v>210.24022988505774</v>
      </c>
      <c r="D126" s="34">
        <v>168.17126436781635</v>
      </c>
      <c r="E126" s="34">
        <v>206.53333333333359</v>
      </c>
      <c r="F126" s="34">
        <v>871.36091954022618</v>
      </c>
    </row>
    <row r="136" spans="2:6" s="11" customFormat="1" x14ac:dyDescent="0.25"/>
    <row r="142" spans="2:6" x14ac:dyDescent="0.25">
      <c r="B142" s="10" t="s">
        <v>3</v>
      </c>
      <c r="C142" s="6" t="s">
        <v>34</v>
      </c>
      <c r="D142" s="6" t="s">
        <v>33</v>
      </c>
      <c r="E142" s="6" t="s">
        <v>32</v>
      </c>
      <c r="F142" s="6" t="s">
        <v>31</v>
      </c>
    </row>
    <row r="143" spans="2:6" x14ac:dyDescent="0.25">
      <c r="B143" s="6" t="s">
        <v>24</v>
      </c>
      <c r="C143" s="13">
        <v>97</v>
      </c>
      <c r="D143" s="13">
        <v>92</v>
      </c>
      <c r="E143" s="13">
        <v>97</v>
      </c>
      <c r="F143" s="13">
        <v>276</v>
      </c>
    </row>
    <row r="144" spans="2:6" x14ac:dyDescent="0.25">
      <c r="B144" s="6" t="s">
        <v>25</v>
      </c>
      <c r="C144" s="13">
        <v>97</v>
      </c>
      <c r="D144" s="13">
        <v>92</v>
      </c>
      <c r="E144" s="13">
        <v>92</v>
      </c>
      <c r="F144" s="13">
        <v>281</v>
      </c>
    </row>
    <row r="145" spans="2:6" x14ac:dyDescent="0.25">
      <c r="B145" s="6" t="s">
        <v>14</v>
      </c>
      <c r="C145" s="13">
        <v>97</v>
      </c>
      <c r="D145" s="13">
        <v>92</v>
      </c>
      <c r="E145" s="13">
        <v>97</v>
      </c>
      <c r="F145" s="13">
        <v>281</v>
      </c>
    </row>
    <row r="148" spans="2:6" x14ac:dyDescent="0.25">
      <c r="B148" s="10" t="s">
        <v>3</v>
      </c>
      <c r="C148" s="6" t="s">
        <v>59</v>
      </c>
      <c r="D148" s="6" t="s">
        <v>60</v>
      </c>
      <c r="E148" s="6" t="s">
        <v>61</v>
      </c>
      <c r="F148" s="6" t="s">
        <v>62</v>
      </c>
    </row>
    <row r="149" spans="2:6" x14ac:dyDescent="0.25">
      <c r="B149" s="6" t="s">
        <v>24</v>
      </c>
      <c r="C149" s="13">
        <v>42</v>
      </c>
      <c r="D149" s="13">
        <v>53</v>
      </c>
      <c r="E149" s="13">
        <v>57</v>
      </c>
      <c r="F149" s="13">
        <v>173</v>
      </c>
    </row>
    <row r="150" spans="2:6" x14ac:dyDescent="0.25">
      <c r="B150" s="6" t="s">
        <v>25</v>
      </c>
      <c r="C150" s="13">
        <v>44</v>
      </c>
      <c r="D150" s="13">
        <v>45</v>
      </c>
      <c r="E150" s="13">
        <v>43</v>
      </c>
      <c r="F150" s="13">
        <v>174</v>
      </c>
    </row>
    <row r="151" spans="2:6" x14ac:dyDescent="0.25">
      <c r="B151" s="6" t="s">
        <v>14</v>
      </c>
      <c r="C151" s="13">
        <v>42</v>
      </c>
      <c r="D151" s="13">
        <v>45</v>
      </c>
      <c r="E151" s="13">
        <v>43</v>
      </c>
      <c r="F151" s="13">
        <v>173</v>
      </c>
    </row>
    <row r="160" spans="2:6" s="11" customFormat="1" x14ac:dyDescent="0.25"/>
    <row r="164" spans="7:11" x14ac:dyDescent="0.25">
      <c r="G164" s="24" t="s">
        <v>35</v>
      </c>
      <c r="H164" s="25" t="s">
        <v>36</v>
      </c>
      <c r="I164" s="25" t="s">
        <v>37</v>
      </c>
      <c r="J164" s="25" t="s">
        <v>38</v>
      </c>
      <c r="K164" s="26" t="s">
        <v>39</v>
      </c>
    </row>
    <row r="165" spans="7:11" x14ac:dyDescent="0.25">
      <c r="G165" s="27" t="s">
        <v>40</v>
      </c>
      <c r="H165" s="28">
        <f>AVERAGE(F2:F31)</f>
        <v>72.36666666666666</v>
      </c>
      <c r="I165" s="28">
        <f>AVERAGE(G2:G31)</f>
        <v>72.966666666666669</v>
      </c>
      <c r="J165" s="28">
        <f>AVERAGE(H2:H31)</f>
        <v>77.13333333333334</v>
      </c>
      <c r="K165" s="28">
        <f>AVERAGE(I2:I31)</f>
        <v>222.46666666666667</v>
      </c>
    </row>
    <row r="166" spans="7:11" x14ac:dyDescent="0.25">
      <c r="G166" s="27" t="s">
        <v>41</v>
      </c>
      <c r="H166" s="28">
        <f>MEDIAN(F2:F31)</f>
        <v>73</v>
      </c>
      <c r="I166" s="28">
        <f>MEDIAN(G2:G31)</f>
        <v>72</v>
      </c>
      <c r="J166" s="28">
        <f>MEDIAN(H2:H31)</f>
        <v>79.5</v>
      </c>
      <c r="K166" s="28">
        <f>MEDIAN(I2:I31)</f>
        <v>222.5</v>
      </c>
    </row>
    <row r="167" spans="7:11" x14ac:dyDescent="0.25">
      <c r="G167" s="27" t="s">
        <v>42</v>
      </c>
      <c r="H167" s="27">
        <f>MODE(F2:F31)</f>
        <v>62</v>
      </c>
      <c r="I167" s="27">
        <f>MODE(G2:G31)</f>
        <v>64</v>
      </c>
      <c r="J167" s="27">
        <f>MODE(H2:H31)</f>
        <v>78</v>
      </c>
      <c r="K167" s="27">
        <f>MODE(I2:I31)</f>
        <v>210</v>
      </c>
    </row>
    <row r="168" spans="7:11" x14ac:dyDescent="0.25">
      <c r="G168" s="29" t="s">
        <v>43</v>
      </c>
      <c r="H168" s="30">
        <v>210.24022988505774</v>
      </c>
      <c r="I168" s="30">
        <v>168.17126436781635</v>
      </c>
      <c r="J168" s="30">
        <v>206.53333333333359</v>
      </c>
      <c r="K168" s="30">
        <v>871.36091954022618</v>
      </c>
    </row>
    <row r="169" spans="7:11" x14ac:dyDescent="0.25">
      <c r="G169" s="29" t="s">
        <v>44</v>
      </c>
      <c r="H169" s="30">
        <v>14.499663095570797</v>
      </c>
      <c r="I169" s="30">
        <v>12.968086380334469</v>
      </c>
      <c r="J169" s="30">
        <v>14.371267631400286</v>
      </c>
      <c r="K169" s="30">
        <v>29.518823139485526</v>
      </c>
    </row>
    <row r="170" spans="7:11" x14ac:dyDescent="0.25">
      <c r="G170" s="31" t="s">
        <v>45</v>
      </c>
      <c r="H170" s="32">
        <v>97</v>
      </c>
      <c r="I170" s="32">
        <v>92</v>
      </c>
      <c r="J170" s="32">
        <v>97</v>
      </c>
      <c r="K170" s="32">
        <v>281</v>
      </c>
    </row>
    <row r="171" spans="7:11" x14ac:dyDescent="0.25">
      <c r="G171" s="31" t="s">
        <v>46</v>
      </c>
      <c r="H171" s="32">
        <v>42</v>
      </c>
      <c r="I171" s="32">
        <v>45</v>
      </c>
      <c r="J171" s="32">
        <v>43</v>
      </c>
      <c r="K171" s="32">
        <v>173</v>
      </c>
    </row>
    <row r="172" spans="7:11" x14ac:dyDescent="0.25">
      <c r="G172" s="31" t="s">
        <v>47</v>
      </c>
      <c r="H172" s="31">
        <f>H170-H171</f>
        <v>55</v>
      </c>
      <c r="I172" s="31">
        <f>I170-I171</f>
        <v>47</v>
      </c>
      <c r="J172" s="31">
        <f>J170-J171</f>
        <v>54</v>
      </c>
      <c r="K172" s="31">
        <f>K170-K171</f>
        <v>108</v>
      </c>
    </row>
    <row r="173" spans="7:11" x14ac:dyDescent="0.25">
      <c r="G173" s="42" t="s">
        <v>134</v>
      </c>
      <c r="H173" s="41">
        <f>KURT(F2:F31)</f>
        <v>-0.44829336633262118</v>
      </c>
      <c r="I173" s="41">
        <f>KURT(G2:G31)</f>
        <v>-0.72657678190035169</v>
      </c>
      <c r="J173" s="41">
        <f>KURT(H2:H31)</f>
        <v>-0.27595446476816976</v>
      </c>
      <c r="K173" s="41">
        <f>KURT(I2:I31)</f>
        <v>-0.78038879584701704</v>
      </c>
    </row>
    <row r="174" spans="7:11" x14ac:dyDescent="0.25">
      <c r="G174" s="42" t="s">
        <v>135</v>
      </c>
      <c r="H174" s="41">
        <f>_xlfn.SKEW.P(F2:F31)</f>
        <v>-0.19260829299288582</v>
      </c>
      <c r="I174" s="41">
        <f>_xlfn.SKEW.P(G2:G31)</f>
        <v>-7.3611477479913631E-2</v>
      </c>
      <c r="J174" s="41">
        <f>_xlfn.SKEW.P(H2:H31)</f>
        <v>-0.7338325602486786</v>
      </c>
      <c r="K174" s="41">
        <f>_xlfn.SKEW.P(I2:I31)</f>
        <v>0.1026710991576342</v>
      </c>
    </row>
    <row r="175" spans="7:11" x14ac:dyDescent="0.25">
      <c r="G175" s="33" t="s">
        <v>48</v>
      </c>
      <c r="H175" s="33">
        <f>QUARTILE(F2:F31,1)</f>
        <v>62.25</v>
      </c>
      <c r="I175" s="33">
        <f>QUARTILE(G2:G31,1)</f>
        <v>64</v>
      </c>
      <c r="J175" s="33">
        <f>QUARTILE(H2:H31,1)</f>
        <v>68.75</v>
      </c>
      <c r="K175" s="33">
        <f>QUARTILE(I2:I31,1)</f>
        <v>199.5</v>
      </c>
    </row>
    <row r="176" spans="7:11" x14ac:dyDescent="0.25">
      <c r="G176" s="33" t="s">
        <v>49</v>
      </c>
      <c r="H176" s="33">
        <f>QUARTILE(F2:F31,2)</f>
        <v>73</v>
      </c>
      <c r="I176" s="33">
        <f>QUARTILE(G2:G31,2)</f>
        <v>72</v>
      </c>
      <c r="J176" s="33">
        <f>QUARTILE(H2:H31,2)</f>
        <v>79.5</v>
      </c>
      <c r="K176" s="33">
        <f>QUARTILE(I2:I31,2)</f>
        <v>222.5</v>
      </c>
    </row>
    <row r="177" spans="7:11" x14ac:dyDescent="0.25">
      <c r="G177" s="33" t="s">
        <v>50</v>
      </c>
      <c r="H177" s="33">
        <f>QUARTILE(F2:F31,3)</f>
        <v>83.25</v>
      </c>
      <c r="I177" s="33">
        <f>QUARTILE(G2:G31,3)</f>
        <v>82.75</v>
      </c>
      <c r="J177" s="33">
        <f>QUARTILE(H2:H31,3)</f>
        <v>89</v>
      </c>
      <c r="K177" s="33">
        <f>QUARTILE(I2:I31,3)</f>
        <v>246.25</v>
      </c>
    </row>
    <row r="178" spans="7:11" x14ac:dyDescent="0.25">
      <c r="G178" s="33" t="s">
        <v>65</v>
      </c>
      <c r="H178" s="33">
        <f>H177-H175</f>
        <v>21</v>
      </c>
      <c r="I178" s="33">
        <f>I177-I175</f>
        <v>18.75</v>
      </c>
      <c r="J178" s="33">
        <f>J177-J175</f>
        <v>20.25</v>
      </c>
      <c r="K178" s="33">
        <f>K177-K175</f>
        <v>46.75</v>
      </c>
    </row>
    <row r="181" spans="7:11" x14ac:dyDescent="0.25">
      <c r="G181" s="11" t="s">
        <v>63</v>
      </c>
      <c r="H181" s="11"/>
      <c r="I181" s="11"/>
      <c r="J181" s="11"/>
      <c r="K181" s="11"/>
    </row>
    <row r="182" spans="7:11" x14ac:dyDescent="0.25">
      <c r="G182" s="11" t="s">
        <v>64</v>
      </c>
      <c r="H182" s="11"/>
      <c r="I182" s="11"/>
      <c r="J182" s="11"/>
      <c r="K182" s="11"/>
    </row>
  </sheetData>
  <pageMargins left="0.7" right="0.7" top="0.75" bottom="0.75" header="0.3" footer="0.3"/>
  <pageSetup paperSize="9" orientation="portrait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5B85-D91D-4EC6-953A-7091B1ED7895}">
  <dimension ref="A1:Z127"/>
  <sheetViews>
    <sheetView zoomScaleNormal="100" workbookViewId="0">
      <selection activeCell="C35" sqref="C35"/>
    </sheetView>
  </sheetViews>
  <sheetFormatPr defaultRowHeight="13.8" x14ac:dyDescent="0.25"/>
  <cols>
    <col min="1" max="1" width="12.21875" style="6" customWidth="1"/>
    <col min="2" max="2" width="16.44140625" style="6" customWidth="1"/>
    <col min="3" max="3" width="12.109375" style="6" customWidth="1"/>
    <col min="4" max="4" width="12.33203125" style="6" customWidth="1"/>
    <col min="5" max="16384" width="8.88671875" style="6"/>
  </cols>
  <sheetData>
    <row r="1" spans="1:4" ht="30" customHeight="1" x14ac:dyDescent="0.25">
      <c r="A1" s="36" t="s">
        <v>36</v>
      </c>
      <c r="B1" s="36" t="s">
        <v>68</v>
      </c>
      <c r="C1" s="37" t="s">
        <v>66</v>
      </c>
      <c r="D1" s="1" t="s">
        <v>67</v>
      </c>
    </row>
    <row r="2" spans="1:4" x14ac:dyDescent="0.25">
      <c r="A2" s="38">
        <v>42</v>
      </c>
      <c r="B2" s="39">
        <f>_xlfn.NORM.DIST(A2,$C$2,$D$2,FALSE)</f>
        <v>3.0698904388758168E-3</v>
      </c>
      <c r="C2" s="40">
        <v>72.36666666666666</v>
      </c>
      <c r="D2" s="40">
        <v>14.499663095570797</v>
      </c>
    </row>
    <row r="3" spans="1:4" x14ac:dyDescent="0.25">
      <c r="A3" s="38">
        <v>44</v>
      </c>
      <c r="B3" s="39">
        <f t="shared" ref="B3:B31" si="0">_xlfn.NORM.DIST(A3,$C$2,$D$2,FALSE)</f>
        <v>4.0592768224947812E-3</v>
      </c>
    </row>
    <row r="4" spans="1:4" x14ac:dyDescent="0.25">
      <c r="A4" s="38">
        <v>52</v>
      </c>
      <c r="B4" s="39">
        <f t="shared" si="0"/>
        <v>1.0259438785563147E-2</v>
      </c>
    </row>
    <row r="5" spans="1:4" x14ac:dyDescent="0.25">
      <c r="A5" s="38">
        <v>56</v>
      </c>
      <c r="B5" s="39">
        <f t="shared" si="0"/>
        <v>1.4550708179317173E-2</v>
      </c>
    </row>
    <row r="6" spans="1:4" x14ac:dyDescent="0.25">
      <c r="A6" s="38">
        <v>57</v>
      </c>
      <c r="B6" s="39">
        <f t="shared" si="0"/>
        <v>1.5691338731147066E-2</v>
      </c>
    </row>
    <row r="7" spans="1:4" x14ac:dyDescent="0.25">
      <c r="A7" s="38">
        <v>62</v>
      </c>
      <c r="B7" s="39">
        <f t="shared" si="0"/>
        <v>2.1308542422239608E-2</v>
      </c>
    </row>
    <row r="8" spans="1:4" x14ac:dyDescent="0.25">
      <c r="A8" s="38">
        <v>62</v>
      </c>
      <c r="B8" s="39">
        <f t="shared" si="0"/>
        <v>2.1308542422239608E-2</v>
      </c>
    </row>
    <row r="9" spans="1:4" x14ac:dyDescent="0.25">
      <c r="A9" s="38">
        <v>62</v>
      </c>
      <c r="B9" s="39">
        <f t="shared" si="0"/>
        <v>2.1308542422239608E-2</v>
      </c>
    </row>
    <row r="10" spans="1:4" x14ac:dyDescent="0.25">
      <c r="A10" s="38">
        <v>63</v>
      </c>
      <c r="B10" s="39">
        <f t="shared" si="0"/>
        <v>2.2332398816785708E-2</v>
      </c>
    </row>
    <row r="11" spans="1:4" x14ac:dyDescent="0.25">
      <c r="A11" s="38">
        <v>64</v>
      </c>
      <c r="B11" s="39">
        <f t="shared" si="0"/>
        <v>2.3294387763677881E-2</v>
      </c>
    </row>
    <row r="12" spans="1:4" x14ac:dyDescent="0.25">
      <c r="A12" s="38">
        <v>65</v>
      </c>
      <c r="B12" s="39">
        <f t="shared" si="0"/>
        <v>2.4182518030452762E-2</v>
      </c>
    </row>
    <row r="13" spans="1:4" x14ac:dyDescent="0.25">
      <c r="A13" s="38">
        <v>68</v>
      </c>
      <c r="B13" s="39">
        <f t="shared" si="0"/>
        <v>2.6294077822470962E-2</v>
      </c>
    </row>
    <row r="14" spans="1:4" x14ac:dyDescent="0.25">
      <c r="A14" s="38">
        <v>71</v>
      </c>
      <c r="B14" s="39">
        <f t="shared" si="0"/>
        <v>2.7391954062187383E-2</v>
      </c>
    </row>
    <row r="15" spans="1:4" x14ac:dyDescent="0.25">
      <c r="A15" s="38">
        <v>72</v>
      </c>
      <c r="B15" s="39">
        <f t="shared" si="0"/>
        <v>2.7505104107413643E-2</v>
      </c>
    </row>
    <row r="16" spans="1:4" x14ac:dyDescent="0.25">
      <c r="A16" s="38">
        <v>72</v>
      </c>
      <c r="B16" s="39">
        <f t="shared" si="0"/>
        <v>2.7505104107413643E-2</v>
      </c>
    </row>
    <row r="17" spans="1:25" x14ac:dyDescent="0.25">
      <c r="A17" s="38">
        <v>74</v>
      </c>
      <c r="B17" s="39">
        <f t="shared" si="0"/>
        <v>2.733988807495262E-2</v>
      </c>
    </row>
    <row r="18" spans="1:25" x14ac:dyDescent="0.25">
      <c r="A18" s="38">
        <v>74</v>
      </c>
      <c r="B18" s="39">
        <f t="shared" si="0"/>
        <v>2.733988807495262E-2</v>
      </c>
    </row>
    <row r="19" spans="1:25" x14ac:dyDescent="0.25">
      <c r="A19" s="38">
        <v>74</v>
      </c>
      <c r="B19" s="39">
        <f t="shared" si="0"/>
        <v>2.733988807495262E-2</v>
      </c>
    </row>
    <row r="20" spans="1:25" x14ac:dyDescent="0.25">
      <c r="A20" s="38">
        <v>76</v>
      </c>
      <c r="B20" s="39">
        <f t="shared" si="0"/>
        <v>2.6663511738261231E-2</v>
      </c>
    </row>
    <row r="21" spans="1:25" x14ac:dyDescent="0.25">
      <c r="A21" s="38">
        <v>78</v>
      </c>
      <c r="B21" s="39">
        <f t="shared" si="0"/>
        <v>2.5513799598854425E-2</v>
      </c>
    </row>
    <row r="22" spans="1:25" x14ac:dyDescent="0.25">
      <c r="A22" s="38">
        <v>81</v>
      </c>
      <c r="B22" s="39">
        <f t="shared" si="0"/>
        <v>2.3044592553904883E-2</v>
      </c>
    </row>
    <row r="23" spans="1:25" x14ac:dyDescent="0.25">
      <c r="A23" s="38">
        <v>81</v>
      </c>
      <c r="B23" s="39">
        <f t="shared" si="0"/>
        <v>2.3044592553904883E-2</v>
      </c>
    </row>
    <row r="24" spans="1:25" x14ac:dyDescent="0.25">
      <c r="A24" s="38">
        <v>84</v>
      </c>
      <c r="B24" s="39">
        <f t="shared" si="0"/>
        <v>1.9942131454426609E-2</v>
      </c>
    </row>
    <row r="25" spans="1:25" x14ac:dyDescent="0.25">
      <c r="A25" s="38">
        <v>87</v>
      </c>
      <c r="B25" s="39">
        <f t="shared" si="0"/>
        <v>1.6534183853876901E-2</v>
      </c>
    </row>
    <row r="26" spans="1:25" x14ac:dyDescent="0.25">
      <c r="A26" s="38">
        <v>87</v>
      </c>
      <c r="B26" s="39">
        <f t="shared" si="0"/>
        <v>1.6534183853876901E-2</v>
      </c>
    </row>
    <row r="27" spans="1:25" x14ac:dyDescent="0.25">
      <c r="A27" s="38">
        <v>87</v>
      </c>
      <c r="B27" s="39">
        <f t="shared" si="0"/>
        <v>1.6534183853876901E-2</v>
      </c>
    </row>
    <row r="28" spans="1:25" x14ac:dyDescent="0.25">
      <c r="A28" s="38">
        <v>89</v>
      </c>
      <c r="B28" s="39">
        <f t="shared" si="0"/>
        <v>1.4249349046527309E-2</v>
      </c>
      <c r="O28" s="11" t="s">
        <v>69</v>
      </c>
      <c r="P28" s="11"/>
      <c r="Q28" s="11"/>
    </row>
    <row r="29" spans="1:25" x14ac:dyDescent="0.25">
      <c r="A29" s="38">
        <v>93</v>
      </c>
      <c r="B29" s="39">
        <f t="shared" si="0"/>
        <v>9.9961112062782725E-3</v>
      </c>
    </row>
    <row r="30" spans="1:25" x14ac:dyDescent="0.25">
      <c r="A30" s="38">
        <v>97</v>
      </c>
      <c r="B30" s="39">
        <f t="shared" si="0"/>
        <v>6.4985406330745942E-3</v>
      </c>
    </row>
    <row r="31" spans="1:25" x14ac:dyDescent="0.25">
      <c r="A31" s="38">
        <v>97</v>
      </c>
      <c r="B31" s="39">
        <f t="shared" si="0"/>
        <v>6.4985406330745942E-3</v>
      </c>
    </row>
    <row r="32" spans="1:2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4" ht="27.6" x14ac:dyDescent="0.25">
      <c r="A33" s="36" t="s">
        <v>37</v>
      </c>
      <c r="B33" s="36" t="s">
        <v>68</v>
      </c>
      <c r="C33" s="37" t="s">
        <v>66</v>
      </c>
      <c r="D33" s="1" t="s">
        <v>67</v>
      </c>
    </row>
    <row r="34" spans="1:4" x14ac:dyDescent="0.25">
      <c r="A34" s="38">
        <v>45</v>
      </c>
      <c r="B34" s="39">
        <f>_xlfn.NORM.DIST(A34,$C$34,$D$34,FALSE)</f>
        <v>3.0069155244860702E-3</v>
      </c>
      <c r="C34" s="35">
        <v>72.966666666666669</v>
      </c>
      <c r="D34" s="35">
        <v>12.968086380334469</v>
      </c>
    </row>
    <row r="35" spans="1:4" x14ac:dyDescent="0.25">
      <c r="A35" s="38">
        <v>53</v>
      </c>
      <c r="B35" s="39">
        <f t="shared" ref="B35:B63" si="1">_xlfn.NORM.DIST(A35,$C$34,$D$34,FALSE)</f>
        <v>9.4029398576079386E-3</v>
      </c>
    </row>
    <row r="36" spans="1:4" x14ac:dyDescent="0.25">
      <c r="A36" s="38">
        <v>54</v>
      </c>
      <c r="B36" s="39">
        <f t="shared" si="1"/>
        <v>1.0556876017576385E-2</v>
      </c>
    </row>
    <row r="37" spans="1:4" x14ac:dyDescent="0.25">
      <c r="A37" s="38">
        <v>58</v>
      </c>
      <c r="B37" s="39">
        <f t="shared" si="1"/>
        <v>1.5805125063415151E-2</v>
      </c>
    </row>
    <row r="38" spans="1:4" x14ac:dyDescent="0.25">
      <c r="A38" s="38">
        <v>62</v>
      </c>
      <c r="B38" s="39">
        <f t="shared" si="1"/>
        <v>2.1514992307849038E-2</v>
      </c>
    </row>
    <row r="39" spans="1:4" x14ac:dyDescent="0.25">
      <c r="A39" s="38">
        <v>62</v>
      </c>
      <c r="B39" s="39">
        <f t="shared" si="1"/>
        <v>2.1514992307849038E-2</v>
      </c>
    </row>
    <row r="40" spans="1:4" x14ac:dyDescent="0.25">
      <c r="A40" s="38">
        <v>64</v>
      </c>
      <c r="B40" s="39">
        <f t="shared" si="1"/>
        <v>2.4222451943851923E-2</v>
      </c>
    </row>
    <row r="41" spans="1:4" x14ac:dyDescent="0.25">
      <c r="A41" s="38">
        <v>64</v>
      </c>
      <c r="B41" s="39">
        <f t="shared" si="1"/>
        <v>2.4222451943851923E-2</v>
      </c>
    </row>
    <row r="42" spans="1:4" x14ac:dyDescent="0.25">
      <c r="A42" s="38">
        <v>64</v>
      </c>
      <c r="B42" s="39">
        <f t="shared" si="1"/>
        <v>2.4222451943851923E-2</v>
      </c>
    </row>
    <row r="43" spans="1:4" x14ac:dyDescent="0.25">
      <c r="A43" s="38">
        <v>64</v>
      </c>
      <c r="B43" s="39">
        <f t="shared" si="1"/>
        <v>2.4222451943851923E-2</v>
      </c>
    </row>
    <row r="44" spans="1:4" x14ac:dyDescent="0.25">
      <c r="A44" s="38">
        <v>66</v>
      </c>
      <c r="B44" s="39">
        <f t="shared" si="1"/>
        <v>2.6629633938502432E-2</v>
      </c>
    </row>
    <row r="45" spans="1:4" x14ac:dyDescent="0.25">
      <c r="A45" s="38">
        <v>68</v>
      </c>
      <c r="B45" s="39">
        <f t="shared" si="1"/>
        <v>2.8587914579042719E-2</v>
      </c>
    </row>
    <row r="46" spans="1:4" x14ac:dyDescent="0.25">
      <c r="A46" s="38">
        <v>69</v>
      </c>
      <c r="B46" s="39">
        <f t="shared" si="1"/>
        <v>2.935738950950904E-2</v>
      </c>
    </row>
    <row r="47" spans="1:4" x14ac:dyDescent="0.25">
      <c r="A47" s="38">
        <v>71</v>
      </c>
      <c r="B47" s="39">
        <f t="shared" si="1"/>
        <v>3.041165064540895E-2</v>
      </c>
    </row>
    <row r="48" spans="1:4" x14ac:dyDescent="0.25">
      <c r="A48" s="38">
        <v>72</v>
      </c>
      <c r="B48" s="39">
        <f t="shared" si="1"/>
        <v>3.0678038733537673E-2</v>
      </c>
    </row>
    <row r="49" spans="1:25" x14ac:dyDescent="0.25">
      <c r="A49" s="38">
        <v>72</v>
      </c>
      <c r="B49" s="39">
        <f t="shared" si="1"/>
        <v>3.0678038733537673E-2</v>
      </c>
    </row>
    <row r="50" spans="1:25" x14ac:dyDescent="0.25">
      <c r="A50" s="38">
        <v>73</v>
      </c>
      <c r="B50" s="39">
        <f t="shared" si="1"/>
        <v>3.0763286948684368E-2</v>
      </c>
    </row>
    <row r="51" spans="1:25" x14ac:dyDescent="0.25">
      <c r="A51" s="38">
        <v>75</v>
      </c>
      <c r="B51" s="39">
        <f t="shared" si="1"/>
        <v>3.038754855074181E-2</v>
      </c>
    </row>
    <row r="52" spans="1:25" x14ac:dyDescent="0.25">
      <c r="A52" s="38">
        <v>76</v>
      </c>
      <c r="B52" s="39">
        <f t="shared" si="1"/>
        <v>2.9933220854731216E-2</v>
      </c>
    </row>
    <row r="53" spans="1:25" x14ac:dyDescent="0.25">
      <c r="A53" s="38">
        <v>78</v>
      </c>
      <c r="B53" s="39">
        <f t="shared" si="1"/>
        <v>2.8531306411861627E-2</v>
      </c>
    </row>
    <row r="54" spans="1:25" x14ac:dyDescent="0.25">
      <c r="A54" s="38">
        <v>81</v>
      </c>
      <c r="B54" s="39">
        <f t="shared" si="1"/>
        <v>2.5392506245498592E-2</v>
      </c>
    </row>
    <row r="55" spans="1:25" x14ac:dyDescent="0.25">
      <c r="A55" s="38">
        <v>82</v>
      </c>
      <c r="B55" s="39">
        <f t="shared" si="1"/>
        <v>2.413618526904673E-2</v>
      </c>
    </row>
    <row r="56" spans="1:25" x14ac:dyDescent="0.25">
      <c r="A56" s="38">
        <v>83</v>
      </c>
      <c r="B56" s="39">
        <f t="shared" si="1"/>
        <v>2.2806006308820095E-2</v>
      </c>
    </row>
    <row r="57" spans="1:25" x14ac:dyDescent="0.25">
      <c r="A57" s="38">
        <v>86</v>
      </c>
      <c r="B57" s="39">
        <f t="shared" si="1"/>
        <v>1.8565059550306306E-2</v>
      </c>
    </row>
    <row r="58" spans="1:25" x14ac:dyDescent="0.25">
      <c r="A58" s="38">
        <v>88</v>
      </c>
      <c r="B58" s="39">
        <f t="shared" si="1"/>
        <v>1.5711421617898628E-2</v>
      </c>
    </row>
    <row r="59" spans="1:25" x14ac:dyDescent="0.25">
      <c r="A59" s="38">
        <v>91</v>
      </c>
      <c r="B59" s="39">
        <f t="shared" si="1"/>
        <v>1.1698381659009601E-2</v>
      </c>
    </row>
    <row r="60" spans="1:25" x14ac:dyDescent="0.25">
      <c r="A60" s="38">
        <v>92</v>
      </c>
      <c r="B60" s="39">
        <f t="shared" si="1"/>
        <v>1.0477660284369486E-2</v>
      </c>
    </row>
    <row r="61" spans="1:25" x14ac:dyDescent="0.25">
      <c r="A61" s="38">
        <v>92</v>
      </c>
      <c r="B61" s="39">
        <f t="shared" si="1"/>
        <v>1.0477660284369486E-2</v>
      </c>
    </row>
    <row r="62" spans="1:25" x14ac:dyDescent="0.25">
      <c r="A62" s="38">
        <v>92</v>
      </c>
      <c r="B62" s="39">
        <f t="shared" si="1"/>
        <v>1.0477660284369486E-2</v>
      </c>
    </row>
    <row r="63" spans="1:25" x14ac:dyDescent="0.25">
      <c r="A63" s="38">
        <v>92</v>
      </c>
      <c r="B63" s="39">
        <f t="shared" si="1"/>
        <v>1.0477660284369486E-2</v>
      </c>
    </row>
    <row r="64" spans="1:2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4" ht="27.6" x14ac:dyDescent="0.25">
      <c r="A65" s="1" t="s">
        <v>38</v>
      </c>
      <c r="B65" s="36" t="s">
        <v>68</v>
      </c>
      <c r="C65" s="37" t="s">
        <v>66</v>
      </c>
      <c r="D65" s="1" t="s">
        <v>67</v>
      </c>
    </row>
    <row r="66" spans="1:4" x14ac:dyDescent="0.25">
      <c r="A66" s="7">
        <v>43</v>
      </c>
      <c r="B66" s="39">
        <f>_xlfn.NORM.DIST(A66,$C$66,$D$66,FALSE)</f>
        <v>1.6536970594877567E-3</v>
      </c>
      <c r="C66" s="35">
        <v>77.13333333333334</v>
      </c>
      <c r="D66" s="35">
        <v>14.371267631400286</v>
      </c>
    </row>
    <row r="67" spans="1:4" x14ac:dyDescent="0.25">
      <c r="A67" s="7">
        <v>51</v>
      </c>
      <c r="B67" s="39">
        <f t="shared" ref="B67:B95" si="2">_xlfn.NORM.DIST(A67,$C$66,$D$66,FALSE)</f>
        <v>5.3133263569168487E-3</v>
      </c>
    </row>
    <row r="68" spans="1:4" x14ac:dyDescent="0.25">
      <c r="A68" s="7">
        <v>52</v>
      </c>
      <c r="B68" s="39">
        <f t="shared" si="2"/>
        <v>6.0154454440876168E-3</v>
      </c>
    </row>
    <row r="69" spans="1:4" x14ac:dyDescent="0.25">
      <c r="A69" s="7">
        <v>57</v>
      </c>
      <c r="B69" s="39">
        <f t="shared" si="2"/>
        <v>1.0404772064809397E-2</v>
      </c>
    </row>
    <row r="70" spans="1:4" x14ac:dyDescent="0.25">
      <c r="A70" s="7">
        <v>58</v>
      </c>
      <c r="B70" s="39">
        <f t="shared" si="2"/>
        <v>1.1442401476344089E-2</v>
      </c>
    </row>
    <row r="71" spans="1:4" x14ac:dyDescent="0.25">
      <c r="A71" s="7">
        <v>62</v>
      </c>
      <c r="B71" s="39">
        <f t="shared" si="2"/>
        <v>1.5945120670179207E-2</v>
      </c>
    </row>
    <row r="72" spans="1:4" x14ac:dyDescent="0.25">
      <c r="A72" s="7">
        <v>67</v>
      </c>
      <c r="B72" s="39">
        <f t="shared" si="2"/>
        <v>2.1649781182487515E-2</v>
      </c>
    </row>
    <row r="73" spans="1:4" x14ac:dyDescent="0.25">
      <c r="A73" s="7">
        <v>68</v>
      </c>
      <c r="B73" s="39">
        <f t="shared" si="2"/>
        <v>2.2683512586918274E-2</v>
      </c>
    </row>
    <row r="74" spans="1:4" x14ac:dyDescent="0.25">
      <c r="A74" s="7">
        <v>71</v>
      </c>
      <c r="B74" s="39">
        <f t="shared" si="2"/>
        <v>2.5343348997012776E-2</v>
      </c>
    </row>
    <row r="75" spans="1:4" x14ac:dyDescent="0.25">
      <c r="A75" s="7">
        <v>73</v>
      </c>
      <c r="B75" s="39">
        <f t="shared" si="2"/>
        <v>2.6634991430344385E-2</v>
      </c>
    </row>
    <row r="76" spans="1:4" x14ac:dyDescent="0.25">
      <c r="A76" s="7">
        <v>74</v>
      </c>
      <c r="B76" s="39">
        <f t="shared" si="2"/>
        <v>2.7107699812719387E-2</v>
      </c>
    </row>
    <row r="77" spans="1:4" x14ac:dyDescent="0.25">
      <c r="A77" s="7">
        <v>76</v>
      </c>
      <c r="B77" s="39">
        <f t="shared" si="2"/>
        <v>2.7673528399232889E-2</v>
      </c>
    </row>
    <row r="78" spans="1:4" x14ac:dyDescent="0.25">
      <c r="A78" s="7">
        <v>77</v>
      </c>
      <c r="B78" s="39">
        <f t="shared" si="2"/>
        <v>2.7758519367782196E-2</v>
      </c>
    </row>
    <row r="79" spans="1:4" x14ac:dyDescent="0.25">
      <c r="A79" s="7">
        <v>78</v>
      </c>
      <c r="B79" s="39">
        <f t="shared" si="2"/>
        <v>2.7709282306923128E-2</v>
      </c>
    </row>
    <row r="80" spans="1:4" x14ac:dyDescent="0.25">
      <c r="A80" s="7">
        <v>78</v>
      </c>
      <c r="B80" s="39">
        <f t="shared" si="2"/>
        <v>2.7709282306923128E-2</v>
      </c>
    </row>
    <row r="81" spans="1:26" x14ac:dyDescent="0.25">
      <c r="A81" s="7">
        <v>81</v>
      </c>
      <c r="B81" s="39">
        <f t="shared" si="2"/>
        <v>2.6772906936227001E-2</v>
      </c>
    </row>
    <row r="82" spans="1:26" x14ac:dyDescent="0.25">
      <c r="A82" s="7">
        <v>82</v>
      </c>
      <c r="B82" s="39">
        <f t="shared" si="2"/>
        <v>2.6212798091336652E-2</v>
      </c>
    </row>
    <row r="83" spans="1:26" x14ac:dyDescent="0.25">
      <c r="A83" s="7">
        <v>83</v>
      </c>
      <c r="B83" s="39">
        <f t="shared" si="2"/>
        <v>2.5540444694406444E-2</v>
      </c>
    </row>
    <row r="84" spans="1:26" x14ac:dyDescent="0.25">
      <c r="A84" s="7">
        <v>84</v>
      </c>
      <c r="B84" s="39">
        <f t="shared" si="2"/>
        <v>2.476513760766395E-2</v>
      </c>
    </row>
    <row r="85" spans="1:26" x14ac:dyDescent="0.25">
      <c r="A85" s="7">
        <v>87</v>
      </c>
      <c r="B85" s="39">
        <f t="shared" si="2"/>
        <v>2.193112593189353E-2</v>
      </c>
    </row>
    <row r="86" spans="1:26" x14ac:dyDescent="0.25">
      <c r="A86" s="7">
        <v>88</v>
      </c>
      <c r="B86" s="39">
        <f t="shared" si="2"/>
        <v>2.0857492367485346E-2</v>
      </c>
    </row>
    <row r="87" spans="1:26" x14ac:dyDescent="0.25">
      <c r="A87" s="7">
        <v>89</v>
      </c>
      <c r="B87" s="39">
        <f t="shared" si="2"/>
        <v>1.9740605811614756E-2</v>
      </c>
    </row>
    <row r="88" spans="1:26" x14ac:dyDescent="0.25">
      <c r="A88" s="7">
        <v>89</v>
      </c>
      <c r="B88" s="39">
        <f t="shared" si="2"/>
        <v>1.9740605811614756E-2</v>
      </c>
    </row>
    <row r="89" spans="1:26" x14ac:dyDescent="0.25">
      <c r="A89" s="7">
        <v>90</v>
      </c>
      <c r="B89" s="39">
        <f t="shared" si="2"/>
        <v>1.859328293298311E-2</v>
      </c>
    </row>
    <row r="90" spans="1:26" x14ac:dyDescent="0.25">
      <c r="A90" s="7">
        <v>91</v>
      </c>
      <c r="B90" s="39">
        <f t="shared" si="2"/>
        <v>1.7428054043337981E-2</v>
      </c>
    </row>
    <row r="91" spans="1:26" x14ac:dyDescent="0.25">
      <c r="A91" s="7">
        <v>91</v>
      </c>
      <c r="B91" s="39">
        <f t="shared" si="2"/>
        <v>1.7428054043337981E-2</v>
      </c>
    </row>
    <row r="92" spans="1:26" x14ac:dyDescent="0.25">
      <c r="A92" s="7">
        <v>92</v>
      </c>
      <c r="B92" s="39">
        <f t="shared" si="2"/>
        <v>1.6256945000156457E-2</v>
      </c>
    </row>
    <row r="93" spans="1:26" x14ac:dyDescent="0.25">
      <c r="A93" s="7">
        <v>92</v>
      </c>
      <c r="B93" s="39">
        <f t="shared" si="2"/>
        <v>1.6256945000156457E-2</v>
      </c>
    </row>
    <row r="94" spans="1:26" x14ac:dyDescent="0.25">
      <c r="A94" s="7">
        <v>93</v>
      </c>
      <c r="B94" s="39">
        <f t="shared" si="2"/>
        <v>1.5091284044256748E-2</v>
      </c>
    </row>
    <row r="95" spans="1:26" x14ac:dyDescent="0.25">
      <c r="A95" s="7">
        <v>97</v>
      </c>
      <c r="B95" s="39">
        <f t="shared" si="2"/>
        <v>1.067695483404808E-2</v>
      </c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4" ht="27.6" x14ac:dyDescent="0.25">
      <c r="A97" s="3" t="s">
        <v>39</v>
      </c>
      <c r="B97" s="36" t="s">
        <v>68</v>
      </c>
      <c r="C97" s="37" t="s">
        <v>66</v>
      </c>
      <c r="D97" s="1" t="s">
        <v>67</v>
      </c>
    </row>
    <row r="98" spans="1:4" x14ac:dyDescent="0.25">
      <c r="A98" s="7">
        <v>173</v>
      </c>
      <c r="B98" s="39">
        <f>_xlfn.NORM.DIST(A98,$C$98,$D$98,FALSE)</f>
        <v>3.3190920486928944E-3</v>
      </c>
      <c r="C98" s="35">
        <v>222.46666666666667</v>
      </c>
      <c r="D98" s="35">
        <v>29.518823139485526</v>
      </c>
    </row>
    <row r="99" spans="1:4" x14ac:dyDescent="0.25">
      <c r="A99" s="7">
        <v>174</v>
      </c>
      <c r="B99" s="39">
        <f t="shared" ref="B99:B127" si="3">_xlfn.NORM.DIST(A99,$C$98,$D$98,FALSE)</f>
        <v>3.5109508060146579E-3</v>
      </c>
    </row>
    <row r="100" spans="1:4" x14ac:dyDescent="0.25">
      <c r="A100" s="7">
        <v>181</v>
      </c>
      <c r="B100" s="39">
        <f t="shared" si="3"/>
        <v>5.0385713515033294E-3</v>
      </c>
    </row>
    <row r="101" spans="1:4" x14ac:dyDescent="0.25">
      <c r="A101" s="7">
        <v>187</v>
      </c>
      <c r="B101" s="39">
        <f t="shared" si="3"/>
        <v>6.5665961069529344E-3</v>
      </c>
    </row>
    <row r="102" spans="1:4" x14ac:dyDescent="0.25">
      <c r="A102" s="7">
        <v>188</v>
      </c>
      <c r="B102" s="39">
        <f t="shared" si="3"/>
        <v>6.8354643180029151E-3</v>
      </c>
    </row>
    <row r="103" spans="1:4" x14ac:dyDescent="0.25">
      <c r="A103" s="7">
        <v>189</v>
      </c>
      <c r="B103" s="39">
        <f t="shared" si="3"/>
        <v>7.1071801984558093E-3</v>
      </c>
    </row>
    <row r="104" spans="1:4" x14ac:dyDescent="0.25">
      <c r="A104" s="7">
        <v>196</v>
      </c>
      <c r="B104" s="39">
        <f t="shared" si="3"/>
        <v>9.0416357569821325E-3</v>
      </c>
    </row>
    <row r="105" spans="1:4" x14ac:dyDescent="0.25">
      <c r="A105" s="7">
        <v>198</v>
      </c>
      <c r="B105" s="39">
        <f t="shared" si="3"/>
        <v>9.585894834194239E-3</v>
      </c>
    </row>
    <row r="106" spans="1:4" x14ac:dyDescent="0.25">
      <c r="A106" s="7">
        <v>204</v>
      </c>
      <c r="B106" s="39">
        <f t="shared" si="3"/>
        <v>1.1112909871058205E-2</v>
      </c>
    </row>
    <row r="107" spans="1:4" x14ac:dyDescent="0.25">
      <c r="A107" s="7">
        <v>209</v>
      </c>
      <c r="B107" s="39">
        <f t="shared" si="3"/>
        <v>1.2179163947428738E-2</v>
      </c>
    </row>
    <row r="108" spans="1:4" x14ac:dyDescent="0.25">
      <c r="A108" s="7">
        <v>210</v>
      </c>
      <c r="B108" s="39">
        <f t="shared" si="3"/>
        <v>1.2361756519700739E-2</v>
      </c>
    </row>
    <row r="109" spans="1:4" x14ac:dyDescent="0.25">
      <c r="A109" s="7">
        <v>210</v>
      </c>
      <c r="B109" s="39">
        <f t="shared" si="3"/>
        <v>1.2361756519700739E-2</v>
      </c>
    </row>
    <row r="110" spans="1:4" x14ac:dyDescent="0.25">
      <c r="A110" s="7">
        <v>216</v>
      </c>
      <c r="B110" s="39">
        <f t="shared" si="3"/>
        <v>1.319440589066254E-2</v>
      </c>
    </row>
    <row r="111" spans="1:4" x14ac:dyDescent="0.25">
      <c r="A111" s="7">
        <v>219</v>
      </c>
      <c r="B111" s="39">
        <f t="shared" si="3"/>
        <v>1.3421966176986244E-2</v>
      </c>
    </row>
    <row r="112" spans="1:4" x14ac:dyDescent="0.25">
      <c r="A112" s="7">
        <v>221</v>
      </c>
      <c r="B112" s="39">
        <f t="shared" si="3"/>
        <v>1.3498172062278789E-2</v>
      </c>
    </row>
    <row r="113" spans="1:2" x14ac:dyDescent="0.25">
      <c r="A113" s="7">
        <v>224</v>
      </c>
      <c r="B113" s="39">
        <f t="shared" si="3"/>
        <v>1.3496623060338969E-2</v>
      </c>
    </row>
    <row r="114" spans="1:2" x14ac:dyDescent="0.25">
      <c r="A114" s="7">
        <v>224</v>
      </c>
      <c r="B114" s="39">
        <f t="shared" si="3"/>
        <v>1.3496623060338969E-2</v>
      </c>
    </row>
    <row r="115" spans="1:2" x14ac:dyDescent="0.25">
      <c r="A115" s="7">
        <v>227</v>
      </c>
      <c r="B115" s="39">
        <f t="shared" si="3"/>
        <v>1.3356405423313246E-2</v>
      </c>
    </row>
    <row r="116" spans="1:2" x14ac:dyDescent="0.25">
      <c r="A116" s="7">
        <v>227</v>
      </c>
      <c r="B116" s="39">
        <f t="shared" si="3"/>
        <v>1.3356405423313246E-2</v>
      </c>
    </row>
    <row r="117" spans="1:2" x14ac:dyDescent="0.25">
      <c r="A117" s="7">
        <v>240</v>
      </c>
      <c r="B117" s="39">
        <f t="shared" si="3"/>
        <v>1.1329247647424762E-2</v>
      </c>
    </row>
    <row r="118" spans="1:2" x14ac:dyDescent="0.25">
      <c r="A118" s="7">
        <v>240</v>
      </c>
      <c r="B118" s="39">
        <f t="shared" si="3"/>
        <v>1.1329247647424762E-2</v>
      </c>
    </row>
    <row r="119" spans="1:2" x14ac:dyDescent="0.25">
      <c r="A119" s="7">
        <v>244</v>
      </c>
      <c r="B119" s="39">
        <f t="shared" si="3"/>
        <v>1.035758918738648E-2</v>
      </c>
    </row>
    <row r="120" spans="1:2" x14ac:dyDescent="0.25">
      <c r="A120" s="7">
        <v>247</v>
      </c>
      <c r="B120" s="39">
        <f t="shared" si="3"/>
        <v>9.5679432642043101E-3</v>
      </c>
    </row>
    <row r="121" spans="1:2" x14ac:dyDescent="0.25">
      <c r="A121" s="7">
        <v>250</v>
      </c>
      <c r="B121" s="39">
        <f t="shared" si="3"/>
        <v>8.7476785654135893E-3</v>
      </c>
    </row>
    <row r="122" spans="1:2" x14ac:dyDescent="0.25">
      <c r="A122" s="7">
        <v>252</v>
      </c>
      <c r="B122" s="39">
        <f t="shared" si="3"/>
        <v>8.1931376770319753E-3</v>
      </c>
    </row>
    <row r="123" spans="1:2" x14ac:dyDescent="0.25">
      <c r="A123" s="7">
        <v>252</v>
      </c>
      <c r="B123" s="39">
        <f t="shared" si="3"/>
        <v>8.1931376770319753E-3</v>
      </c>
    </row>
    <row r="124" spans="1:2" x14ac:dyDescent="0.25">
      <c r="A124" s="7">
        <v>254</v>
      </c>
      <c r="B124" s="39">
        <f t="shared" si="3"/>
        <v>7.6386049765968496E-3</v>
      </c>
    </row>
    <row r="125" spans="1:2" x14ac:dyDescent="0.25">
      <c r="A125" s="7">
        <v>261</v>
      </c>
      <c r="B125" s="39">
        <f t="shared" si="3"/>
        <v>5.7648425522375483E-3</v>
      </c>
    </row>
    <row r="126" spans="1:2" x14ac:dyDescent="0.25">
      <c r="A126" s="7">
        <v>276</v>
      </c>
      <c r="B126" s="39">
        <f t="shared" si="3"/>
        <v>2.6099714264688056E-3</v>
      </c>
    </row>
    <row r="127" spans="1:2" x14ac:dyDescent="0.25">
      <c r="A127" s="7">
        <v>281</v>
      </c>
      <c r="B127" s="39">
        <f t="shared" si="3"/>
        <v>1.8923351207189101E-3</v>
      </c>
    </row>
  </sheetData>
  <sortState ref="A98:A127">
    <sortCondition ref="A9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0920-2BAF-46D9-9492-55CB78C22C9A}">
  <dimension ref="A1:J39"/>
  <sheetViews>
    <sheetView workbookViewId="0">
      <selection activeCell="J31" sqref="J31"/>
    </sheetView>
  </sheetViews>
  <sheetFormatPr defaultRowHeight="13.2" x14ac:dyDescent="0.25"/>
  <cols>
    <col min="1" max="1" width="11.88671875" style="48" customWidth="1"/>
    <col min="4" max="4" width="12.6640625" customWidth="1"/>
    <col min="5" max="5" width="14.88671875" customWidth="1"/>
    <col min="6" max="6" width="35" customWidth="1"/>
  </cols>
  <sheetData>
    <row r="1" spans="1:10" ht="57" customHeight="1" x14ac:dyDescent="0.25">
      <c r="A1" s="71" t="s">
        <v>153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85.8" customHeight="1" x14ac:dyDescent="0.25">
      <c r="A2" s="73" t="s">
        <v>154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x14ac:dyDescent="0.25">
      <c r="A3" s="46"/>
      <c r="B3" s="43"/>
      <c r="C3" s="43"/>
      <c r="D3" s="43"/>
      <c r="E3" s="43"/>
      <c r="F3" s="43"/>
      <c r="G3" s="43"/>
      <c r="H3" s="43"/>
      <c r="I3" s="43"/>
      <c r="J3" s="43"/>
    </row>
    <row r="4" spans="1:10" ht="36" customHeight="1" x14ac:dyDescent="0.25">
      <c r="A4" s="49" t="s">
        <v>155</v>
      </c>
      <c r="B4" s="50"/>
      <c r="C4" s="50"/>
      <c r="D4" s="50"/>
      <c r="E4" s="50"/>
      <c r="F4" s="50"/>
    </row>
    <row r="5" spans="1:10" x14ac:dyDescent="0.25">
      <c r="A5" s="51" t="s">
        <v>136</v>
      </c>
      <c r="B5" s="52" t="s">
        <v>40</v>
      </c>
      <c r="C5" s="52" t="s">
        <v>137</v>
      </c>
      <c r="D5" s="52" t="s">
        <v>138</v>
      </c>
      <c r="E5" s="52" t="s">
        <v>139</v>
      </c>
      <c r="F5" s="52" t="s">
        <v>140</v>
      </c>
    </row>
    <row r="6" spans="1:10" x14ac:dyDescent="0.25">
      <c r="A6" s="53" t="s">
        <v>141</v>
      </c>
      <c r="B6" s="54">
        <v>72.36</v>
      </c>
      <c r="C6" s="55">
        <v>14.25</v>
      </c>
      <c r="D6" s="54">
        <f>B6-C6</f>
        <v>58.11</v>
      </c>
      <c r="E6" s="54">
        <f>B6+C6</f>
        <v>86.61</v>
      </c>
      <c r="F6" s="54">
        <v>19</v>
      </c>
    </row>
    <row r="7" spans="1:10" x14ac:dyDescent="0.25">
      <c r="A7" s="53" t="s">
        <v>142</v>
      </c>
      <c r="B7" s="54">
        <v>72.959999999999994</v>
      </c>
      <c r="C7" s="55">
        <v>12.75</v>
      </c>
      <c r="D7" s="54">
        <f t="shared" ref="D7:D9" si="0">B7-C7</f>
        <v>60.209999999999994</v>
      </c>
      <c r="E7" s="54">
        <f t="shared" ref="E7:E9" si="1">B7+C7</f>
        <v>85.71</v>
      </c>
      <c r="F7" s="54">
        <v>20</v>
      </c>
    </row>
    <row r="8" spans="1:10" x14ac:dyDescent="0.25">
      <c r="A8" s="53" t="s">
        <v>38</v>
      </c>
      <c r="B8" s="54">
        <v>77.13</v>
      </c>
      <c r="C8" s="55">
        <v>14.12</v>
      </c>
      <c r="D8" s="54">
        <f t="shared" si="0"/>
        <v>63.01</v>
      </c>
      <c r="E8" s="54">
        <f t="shared" si="1"/>
        <v>91.25</v>
      </c>
      <c r="F8" s="54">
        <v>20</v>
      </c>
    </row>
    <row r="9" spans="1:10" x14ac:dyDescent="0.25">
      <c r="A9" s="53" t="s">
        <v>39</v>
      </c>
      <c r="B9" s="54">
        <v>222</v>
      </c>
      <c r="C9" s="55">
        <v>29.02</v>
      </c>
      <c r="D9" s="54">
        <f t="shared" si="0"/>
        <v>192.98</v>
      </c>
      <c r="E9" s="54">
        <f t="shared" si="1"/>
        <v>251.02</v>
      </c>
      <c r="F9" s="54">
        <v>18</v>
      </c>
    </row>
    <row r="10" spans="1:10" x14ac:dyDescent="0.25">
      <c r="G10" s="44"/>
    </row>
    <row r="11" spans="1:10" x14ac:dyDescent="0.25">
      <c r="A11" s="47"/>
    </row>
    <row r="12" spans="1:10" x14ac:dyDescent="0.25">
      <c r="A12" s="63" t="s">
        <v>136</v>
      </c>
      <c r="B12" s="64" t="s">
        <v>143</v>
      </c>
      <c r="C12" s="64" t="s">
        <v>144</v>
      </c>
      <c r="D12" s="64" t="s">
        <v>145</v>
      </c>
    </row>
    <row r="13" spans="1:10" x14ac:dyDescent="0.25">
      <c r="A13" s="65" t="s">
        <v>141</v>
      </c>
      <c r="B13" s="66">
        <v>64</v>
      </c>
      <c r="C13" s="66">
        <v>73</v>
      </c>
      <c r="D13" s="66">
        <v>84</v>
      </c>
    </row>
    <row r="14" spans="1:10" x14ac:dyDescent="0.25">
      <c r="A14" s="65" t="s">
        <v>142</v>
      </c>
      <c r="B14" s="66">
        <v>64</v>
      </c>
      <c r="C14" s="66">
        <v>72</v>
      </c>
      <c r="D14" s="66">
        <v>83</v>
      </c>
    </row>
    <row r="15" spans="1:10" x14ac:dyDescent="0.25">
      <c r="A15" s="65" t="s">
        <v>38</v>
      </c>
      <c r="B15" s="66">
        <v>68</v>
      </c>
      <c r="C15" s="66">
        <v>79.5</v>
      </c>
      <c r="D15" s="66">
        <v>90</v>
      </c>
    </row>
    <row r="16" spans="1:10" x14ac:dyDescent="0.25">
      <c r="A16" s="65" t="s">
        <v>39</v>
      </c>
      <c r="B16" s="66">
        <v>204</v>
      </c>
      <c r="C16" s="66">
        <v>224</v>
      </c>
      <c r="D16" s="66">
        <v>250</v>
      </c>
    </row>
    <row r="17" spans="1:9" x14ac:dyDescent="0.25">
      <c r="A17" s="45"/>
    </row>
    <row r="18" spans="1:9" ht="19.2" customHeight="1" x14ac:dyDescent="0.25">
      <c r="A18" s="75" t="s">
        <v>156</v>
      </c>
      <c r="B18" s="76"/>
      <c r="C18" s="76"/>
      <c r="D18" s="76"/>
      <c r="E18" s="76"/>
      <c r="F18" s="76"/>
      <c r="G18" s="76"/>
      <c r="H18" s="76"/>
      <c r="I18" s="76"/>
    </row>
    <row r="20" spans="1:9" ht="18.600000000000001" customHeight="1" x14ac:dyDescent="0.25">
      <c r="A20" s="77" t="s">
        <v>157</v>
      </c>
      <c r="B20" s="78"/>
      <c r="C20" s="78"/>
      <c r="D20" s="78"/>
      <c r="E20" s="78"/>
      <c r="F20" s="78"/>
      <c r="G20" s="78"/>
      <c r="H20" s="78"/>
      <c r="I20" s="78"/>
    </row>
    <row r="22" spans="1:9" ht="16.8" customHeight="1" x14ac:dyDescent="0.25">
      <c r="A22" s="79" t="s">
        <v>161</v>
      </c>
      <c r="B22" s="74"/>
      <c r="C22" s="74"/>
      <c r="D22" s="74"/>
      <c r="E22" s="74"/>
      <c r="F22" s="74"/>
      <c r="G22" s="74"/>
      <c r="H22" s="74"/>
      <c r="I22" s="74"/>
    </row>
    <row r="23" spans="1:9" x14ac:dyDescent="0.25">
      <c r="A23" s="51" t="s">
        <v>36</v>
      </c>
      <c r="B23" s="54" t="s">
        <v>146</v>
      </c>
      <c r="C23" s="54"/>
      <c r="D23" s="54"/>
      <c r="E23" s="50"/>
      <c r="F23" s="50"/>
      <c r="G23" s="50"/>
      <c r="H23" s="50"/>
      <c r="I23" s="50"/>
    </row>
    <row r="24" spans="1:9" x14ac:dyDescent="0.25">
      <c r="A24" s="51" t="s">
        <v>147</v>
      </c>
      <c r="B24" s="54" t="s">
        <v>148</v>
      </c>
      <c r="C24" s="54"/>
      <c r="D24" s="54"/>
      <c r="E24" s="50"/>
      <c r="F24" s="50"/>
      <c r="G24" s="50"/>
      <c r="H24" s="50"/>
      <c r="I24" s="50"/>
    </row>
    <row r="25" spans="1:9" x14ac:dyDescent="0.25">
      <c r="A25" s="51" t="s">
        <v>38</v>
      </c>
      <c r="B25" s="54" t="s">
        <v>149</v>
      </c>
      <c r="C25" s="54"/>
      <c r="D25" s="54"/>
      <c r="E25" s="50"/>
      <c r="F25" s="50"/>
      <c r="G25" s="50"/>
      <c r="H25" s="50"/>
      <c r="I25" s="50"/>
    </row>
    <row r="26" spans="1:9" x14ac:dyDescent="0.25">
      <c r="A26" s="51" t="s">
        <v>39</v>
      </c>
      <c r="B26" s="54" t="s">
        <v>150</v>
      </c>
      <c r="C26" s="54"/>
      <c r="D26" s="54"/>
      <c r="E26" s="50"/>
      <c r="F26" s="50"/>
      <c r="G26" s="50"/>
      <c r="H26" s="50"/>
      <c r="I26" s="50"/>
    </row>
    <row r="28" spans="1:9" x14ac:dyDescent="0.25">
      <c r="A28" s="80" t="s">
        <v>160</v>
      </c>
      <c r="B28" s="81"/>
      <c r="C28" s="81"/>
      <c r="D28" s="81"/>
      <c r="E28" s="81"/>
      <c r="F28" s="81"/>
      <c r="G28" s="81"/>
      <c r="H28" s="81"/>
      <c r="I28" s="81"/>
    </row>
    <row r="29" spans="1:9" x14ac:dyDescent="0.25">
      <c r="A29" s="56" t="s">
        <v>136</v>
      </c>
      <c r="B29" s="57" t="s">
        <v>36</v>
      </c>
      <c r="C29" s="57" t="s">
        <v>142</v>
      </c>
      <c r="D29" s="57" t="s">
        <v>38</v>
      </c>
      <c r="E29" s="58"/>
      <c r="F29" s="58"/>
      <c r="G29" s="58"/>
      <c r="H29" s="58"/>
      <c r="I29" s="58"/>
    </row>
    <row r="30" spans="1:9" x14ac:dyDescent="0.25">
      <c r="A30" s="56" t="s">
        <v>40</v>
      </c>
      <c r="B30" s="57">
        <v>72.36</v>
      </c>
      <c r="C30" s="57">
        <v>72.959999999999994</v>
      </c>
      <c r="D30" s="57">
        <v>77.13</v>
      </c>
      <c r="E30" s="58"/>
      <c r="F30" s="58"/>
      <c r="G30" s="58"/>
      <c r="H30" s="58"/>
      <c r="I30" s="58"/>
    </row>
    <row r="31" spans="1:9" x14ac:dyDescent="0.25">
      <c r="A31" s="56" t="s">
        <v>151</v>
      </c>
      <c r="B31" s="57">
        <v>73</v>
      </c>
      <c r="C31" s="57">
        <v>72</v>
      </c>
      <c r="D31" s="57">
        <v>80</v>
      </c>
      <c r="E31" s="58"/>
      <c r="F31" s="58"/>
      <c r="G31" s="58"/>
      <c r="H31" s="58"/>
      <c r="I31" s="58"/>
    </row>
    <row r="32" spans="1:9" x14ac:dyDescent="0.25">
      <c r="A32" s="56" t="s">
        <v>42</v>
      </c>
      <c r="B32" s="57" t="s">
        <v>146</v>
      </c>
      <c r="C32" s="57" t="s">
        <v>148</v>
      </c>
      <c r="D32" s="57" t="s">
        <v>149</v>
      </c>
      <c r="E32" s="58"/>
      <c r="F32" s="58"/>
      <c r="G32" s="58"/>
      <c r="H32" s="58"/>
      <c r="I32" s="58"/>
    </row>
    <row r="34" spans="1:9" ht="19.8" customHeight="1" x14ac:dyDescent="0.25">
      <c r="A34" s="67" t="s">
        <v>159</v>
      </c>
      <c r="B34" s="68"/>
      <c r="C34" s="68"/>
      <c r="D34" s="68"/>
      <c r="E34" s="68"/>
      <c r="F34" s="68"/>
      <c r="G34" s="68"/>
      <c r="H34" s="68"/>
      <c r="I34" s="68"/>
    </row>
    <row r="35" spans="1:9" x14ac:dyDescent="0.25">
      <c r="A35" s="59"/>
      <c r="B35" s="59" t="s">
        <v>141</v>
      </c>
      <c r="C35" s="59" t="s">
        <v>142</v>
      </c>
      <c r="D35" s="59" t="s">
        <v>38</v>
      </c>
      <c r="E35" s="59" t="s">
        <v>39</v>
      </c>
      <c r="F35" s="60"/>
      <c r="G35" s="61"/>
      <c r="H35" s="61"/>
      <c r="I35" s="61"/>
    </row>
    <row r="36" spans="1:9" x14ac:dyDescent="0.25">
      <c r="A36" s="59" t="s">
        <v>43</v>
      </c>
      <c r="B36" s="59">
        <v>203.23</v>
      </c>
      <c r="C36" s="59">
        <v>163.56</v>
      </c>
      <c r="D36" s="59">
        <v>199.64</v>
      </c>
      <c r="E36" s="59">
        <v>842.53</v>
      </c>
      <c r="F36" s="61"/>
      <c r="G36" s="61"/>
      <c r="H36" s="61"/>
      <c r="I36" s="61"/>
    </row>
    <row r="37" spans="1:9" ht="26.4" x14ac:dyDescent="0.25">
      <c r="A37" s="62" t="s">
        <v>152</v>
      </c>
      <c r="B37" s="59">
        <v>14.25</v>
      </c>
      <c r="C37" s="59">
        <v>12.75</v>
      </c>
      <c r="D37" s="59">
        <v>14.12</v>
      </c>
      <c r="E37" s="59">
        <v>29.02</v>
      </c>
      <c r="F37" s="61"/>
      <c r="G37" s="61"/>
      <c r="H37" s="61"/>
      <c r="I37" s="61"/>
    </row>
    <row r="39" spans="1:9" ht="57" customHeight="1" x14ac:dyDescent="0.25">
      <c r="A39" s="69" t="s">
        <v>158</v>
      </c>
      <c r="B39" s="70"/>
      <c r="C39" s="70"/>
      <c r="D39" s="70"/>
      <c r="E39" s="70"/>
      <c r="F39" s="70"/>
      <c r="G39" s="70"/>
      <c r="H39" s="70"/>
      <c r="I39" s="70"/>
    </row>
  </sheetData>
  <mergeCells count="8">
    <mergeCell ref="A34:I34"/>
    <mergeCell ref="A39:I39"/>
    <mergeCell ref="A1:J1"/>
    <mergeCell ref="A2:J2"/>
    <mergeCell ref="A18:I18"/>
    <mergeCell ref="A20:I20"/>
    <mergeCell ref="A22:I22"/>
    <mergeCell ref="A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 1</vt:lpstr>
      <vt:lpstr>PAGE 2</vt:lpstr>
      <vt:lpstr>PAGE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Admin</cp:lastModifiedBy>
  <dcterms:created xsi:type="dcterms:W3CDTF">2022-04-27T14:25:45Z</dcterms:created>
  <dcterms:modified xsi:type="dcterms:W3CDTF">2022-07-25T07:03:51Z</dcterms:modified>
</cp:coreProperties>
</file>