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D:\PW DATA ANALYTICS NOTES\EXCEL\EXCEL_PROJECTS\Manufacturing_Downtime_project\Manufacturing+Downtime\"/>
    </mc:Choice>
  </mc:AlternateContent>
  <xr:revisionPtr revIDLastSave="0" documentId="8_{AA44F05F-5E4F-4265-B9E0-49EA86D2A5E9}" xr6:coauthVersionLast="47" xr6:coauthVersionMax="47" xr10:uidLastSave="{00000000-0000-0000-0000-000000000000}"/>
  <bookViews>
    <workbookView xWindow="-110" yWindow="-110" windowWidth="19420" windowHeight="10300" firstSheet="2" activeTab="5" xr2:uid="{8FF62ED8-A67E-423F-8325-F23DB684777C}"/>
  </bookViews>
  <sheets>
    <sheet name="Line productivity" sheetId="1" r:id="rId1"/>
    <sheet name="Products" sheetId="8" r:id="rId2"/>
    <sheet name="Downtime factors" sheetId="3" r:id="rId3"/>
    <sheet name="Line downtime" sheetId="2" r:id="rId4"/>
    <sheet name="Reports" sheetId="9" r:id="rId5"/>
    <sheet name="Manufacturing_Report_Dashboard" sheetId="11" r:id="rId6"/>
  </sheets>
  <definedNames>
    <definedName name="_xlnm._FilterDatabase" localSheetId="2" hidden="1">'Downtime factors'!$A$1:$C$13</definedName>
    <definedName name="_xlnm._FilterDatabase" localSheetId="0" hidden="1">'Line productivity'!$A$1:$F$39</definedName>
    <definedName name="Slicer_Product">#N/A</definedName>
  </definedNames>
  <calcPr calcId="191029"/>
  <pivotCaches>
    <pivotCache cacheId="236" r:id="rId7"/>
    <pivotCache cacheId="261" r:id="rId8"/>
    <pivotCache cacheId="260" r:id="rId9"/>
    <pivotCache cacheId="249" r:id="rId10"/>
    <pivotCache cacheId="253" r:id="rId11"/>
    <pivotCache cacheId="257"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I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P5" i="2" l="1"/>
  <c r="K4" i="1"/>
  <c r="I7" i="1" s="1"/>
  <c r="K2" i="1"/>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<sst xmlns="http://schemas.openxmlformats.org/spreadsheetml/2006/main" count="213" uniqueCount="73">
  <si>
    <t>Date</t>
  </si>
  <si>
    <t>Product</t>
  </si>
  <si>
    <t>Batch</t>
  </si>
  <si>
    <t>Operator</t>
  </si>
  <si>
    <t>Start Time</t>
  </si>
  <si>
    <t>End Time</t>
  </si>
  <si>
    <t>Factor</t>
  </si>
  <si>
    <t>Operator Error</t>
  </si>
  <si>
    <t>Batch change</t>
  </si>
  <si>
    <t>Machine adjustment</t>
  </si>
  <si>
    <t>Product spill</t>
  </si>
  <si>
    <t>Label switch</t>
  </si>
  <si>
    <t>Machine failure</t>
  </si>
  <si>
    <t>Batch coding error</t>
  </si>
  <si>
    <t>Inventory shortage</t>
  </si>
  <si>
    <t>Conveyor belt jam</t>
  </si>
  <si>
    <t>Other</t>
  </si>
  <si>
    <t>Emergency stop</t>
  </si>
  <si>
    <t>Calibration error</t>
  </si>
  <si>
    <t>Labeling error</t>
  </si>
  <si>
    <t>No</t>
  </si>
  <si>
    <t>Yes</t>
  </si>
  <si>
    <t>Description</t>
  </si>
  <si>
    <t>Downtime factor</t>
  </si>
  <si>
    <t>OR-600</t>
  </si>
  <si>
    <t>LE-600</t>
  </si>
  <si>
    <t>CO-600</t>
  </si>
  <si>
    <t>DC-600</t>
  </si>
  <si>
    <t>RB-600</t>
  </si>
  <si>
    <t>CO-2L</t>
  </si>
  <si>
    <t>Flavor</t>
  </si>
  <si>
    <t>Size</t>
  </si>
  <si>
    <t>Orange</t>
  </si>
  <si>
    <t>Lemon lime</t>
  </si>
  <si>
    <t>Cola</t>
  </si>
  <si>
    <t>Diet Cola</t>
  </si>
  <si>
    <t>Root Beer</t>
  </si>
  <si>
    <t>2 L</t>
  </si>
  <si>
    <t>600 ml</t>
  </si>
  <si>
    <t>Min batch time</t>
  </si>
  <si>
    <t>Total Downtime</t>
  </si>
  <si>
    <t>1</t>
  </si>
  <si>
    <t>2</t>
  </si>
  <si>
    <t>3</t>
  </si>
  <si>
    <t>4</t>
  </si>
  <si>
    <t>5</t>
  </si>
  <si>
    <t>6</t>
  </si>
  <si>
    <t>7</t>
  </si>
  <si>
    <t>8</t>
  </si>
  <si>
    <t>9</t>
  </si>
  <si>
    <t>10</t>
  </si>
  <si>
    <t>11</t>
  </si>
  <si>
    <t>12</t>
  </si>
  <si>
    <t>Duration</t>
  </si>
  <si>
    <t>Downtime Total</t>
  </si>
  <si>
    <t>Row Labels</t>
  </si>
  <si>
    <t>Grand Total</t>
  </si>
  <si>
    <t>Sum of Duration</t>
  </si>
  <si>
    <t>1. Production Efficiency Analysis
Pivot Table 1: Operator-wise Total Production Time</t>
  </si>
  <si>
    <t>Average of Duration</t>
  </si>
  <si>
    <t>Sum of Downtime Total</t>
  </si>
  <si>
    <t>(All)</t>
  </si>
  <si>
    <t>Total Downtime In muinutes</t>
  </si>
  <si>
    <t>Total Production time</t>
  </si>
  <si>
    <t>Efficiency</t>
  </si>
  <si>
    <t>Vikas Kumavat</t>
  </si>
  <si>
    <t>Deepak Prajapati</t>
  </si>
  <si>
    <t>Sunil Pal</t>
  </si>
  <si>
    <t>Manish Kumar</t>
  </si>
  <si>
    <t>Vipin Bhalerao</t>
  </si>
  <si>
    <t>3. Downtime Analysis</t>
  </si>
  <si>
    <t>2. Product-wise Average Production Time</t>
  </si>
  <si>
    <t>4.Major Causes of Downtime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</si>
</sst>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9" formatCode="[$-F400]h:mm:ss\ AM/PM"/>
  </numFmts>
  <fonts count="6" x14ac:knownFonts="1">
    <font>
      <sz val="11"/>
      <color theme="1"/>
      <name val="Aptos Narrow"/>
      <family val="2"/>
      <scheme val="minor"/>
    </font>
    <font>
      <b/>
      <sz val="11"/>
      <color theme="1"/>
      <name val="Aptos Narrow"/>
      <family val="2"/>
      <scheme val="minor"/>
    </font>
    <font>
      <sz val="8"/>
      <name val="Aptos Narrow"/>
      <family val="2"/>
      <scheme val="minor"/>
    </font>
    <font>
      <sz val="11"/>
      <color theme="1"/>
      <name val="Aptos Narrow"/>
      <family val="2"/>
      <scheme val="minor"/>
    </font>
    <font>
      <b/>
      <sz val="11"/>
      <color theme="0"/>
      <name val="Aptos Narrow"/>
      <family val="2"/>
      <scheme val="minor"/>
    </font>
    <font>
      <sz val="11"/>
      <color theme="0"/>
      <name val="Aptos Narrow"/>
      <family val="2"/>
      <scheme val="minor"/>
    </font>
  </fonts>
  <fills count="5">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1"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34">
    <xf numFmtId="0" fontId="0" fillId="0" borderId="0" xfId="0"/>
    <xf numFmtId="0" fontId="0" fillId="2" borderId="0" xfId="0" applyFill="1"/>
    <xf numFmtId="0" fontId="0" fillId="2" borderId="1" xfId="0" applyFill="1" applyBorder="1"/>
    <xf numFmtId="169" fontId="0" fillId="2" borderId="1" xfId="0" applyNumberFormat="1" applyFill="1" applyBorder="1"/>
    <xf numFmtId="0" fontId="1" fillId="3" borderId="2" xfId="0" applyFont="1" applyFill="1" applyBorder="1"/>
    <xf numFmtId="0" fontId="1" fillId="3" borderId="3" xfId="0" applyFont="1" applyFill="1" applyBorder="1"/>
    <xf numFmtId="0" fontId="1" fillId="3" borderId="4" xfId="0" applyFont="1" applyFill="1" applyBorder="1"/>
    <xf numFmtId="0" fontId="0" fillId="3" borderId="0" xfId="0" applyFill="1"/>
    <xf numFmtId="0" fontId="0" fillId="3" borderId="5" xfId="0" applyFill="1" applyBorder="1"/>
    <xf numFmtId="0" fontId="0" fillId="3" borderId="1"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1" fillId="3" borderId="0" xfId="0" applyFont="1" applyFill="1"/>
    <xf numFmtId="0" fontId="0" fillId="3" borderId="6" xfId="0" applyFill="1" applyBorder="1" applyAlignment="1">
      <alignment horizontal="center"/>
    </xf>
    <xf numFmtId="0" fontId="0" fillId="3" borderId="10" xfId="0" applyFill="1" applyBorder="1" applyAlignment="1">
      <alignment horizontal="center"/>
    </xf>
    <xf numFmtId="0" fontId="0" fillId="3" borderId="5" xfId="0" applyFill="1" applyBorder="1" applyAlignment="1">
      <alignment horizontal="center"/>
    </xf>
    <xf numFmtId="0" fontId="5" fillId="4" borderId="0" xfId="0" applyFont="1" applyFill="1"/>
    <xf numFmtId="0" fontId="4" fillId="4" borderId="0" xfId="0" applyFont="1" applyFill="1" applyAlignment="1">
      <alignment horizontal="center"/>
    </xf>
    <xf numFmtId="169" fontId="0" fillId="3" borderId="1" xfId="0" applyNumberFormat="1" applyFill="1" applyBorder="1"/>
    <xf numFmtId="0" fontId="1" fillId="3" borderId="1" xfId="0" applyFont="1" applyFill="1" applyBorder="1"/>
    <xf numFmtId="21" fontId="0" fillId="3" borderId="1" xfId="0" applyNumberFormat="1" applyFill="1" applyBorder="1"/>
    <xf numFmtId="0" fontId="1" fillId="3" borderId="1" xfId="0" applyFont="1" applyFill="1" applyBorder="1" applyAlignment="1">
      <alignment horizontal="center"/>
    </xf>
    <xf numFmtId="10" fontId="0" fillId="3" borderId="1" xfId="1" applyNumberFormat="1" applyFont="1" applyFill="1" applyBorder="1"/>
    <xf numFmtId="169" fontId="1" fillId="3" borderId="1" xfId="0" applyNumberFormat="1" applyFont="1" applyFill="1" applyBorder="1"/>
    <xf numFmtId="164" fontId="0" fillId="3" borderId="1" xfId="0" applyNumberFormat="1" applyFill="1" applyBorder="1"/>
    <xf numFmtId="0" fontId="1" fillId="2" borderId="0" xfId="0" applyFont="1" applyFill="1" applyAlignment="1">
      <alignment horizontal="center"/>
    </xf>
    <xf numFmtId="0" fontId="1" fillId="2" borderId="0" xfId="0" applyFont="1" applyFill="1"/>
    <xf numFmtId="0" fontId="0" fillId="2" borderId="1" xfId="0" applyFill="1" applyBorder="1" applyAlignment="1">
      <alignment horizontal="left"/>
    </xf>
    <xf numFmtId="0" fontId="0" fillId="2" borderId="1" xfId="0" applyNumberFormat="1" applyFill="1" applyBorder="1"/>
    <xf numFmtId="10" fontId="0" fillId="2" borderId="1" xfId="0" applyNumberFormat="1" applyFill="1" applyBorder="1"/>
    <xf numFmtId="0" fontId="0" fillId="2" borderId="0" xfId="0" applyFill="1" applyAlignment="1">
      <alignment horizontal="left"/>
    </xf>
    <xf numFmtId="0" fontId="0" fillId="2" borderId="0" xfId="0" applyFill="1" applyAlignment="1">
      <alignment horizontal="left" indent="1"/>
    </xf>
  </cellXfs>
  <cellStyles count="2">
    <cellStyle name="Normal" xfId="0" builtinId="0"/>
    <cellStyle name="Percent" xfId="1" builtinId="5"/>
  </cellStyles>
  <dxfs count="169">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4"/>
        </bottom>
        <vertical/>
        <horizontal/>
      </border>
    </dxf>
    <dxf>
      <font>
        <sz val="18"/>
        <color theme="1"/>
      </font>
      <fill>
        <patternFill patternType="solid">
          <bgColor theme="2"/>
        </patternFill>
      </fill>
      <border diagonalUp="0" diagonalDown="0">
        <left/>
        <right/>
        <top/>
        <bottom/>
        <vertical/>
        <horizontal/>
      </border>
    </dxf>
    <dxf>
      <fill>
        <patternFill>
          <fgColor indexed="64"/>
          <bgColor theme="0" tint="-4.9989318521683403E-2"/>
        </patternFill>
      </fill>
      <border diagonalUp="0" diagonalDown="0" outline="0">
        <left style="thin">
          <color indexed="64"/>
        </left>
        <right/>
        <top style="thin">
          <color indexed="64"/>
        </top>
        <bottom style="thin">
          <color indexed="64"/>
        </bottom>
      </border>
    </dxf>
    <dxf>
      <fill>
        <patternFill>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fgColor indexed="64"/>
          <bgColor theme="0" tint="-4.9989318521683403E-2"/>
        </patternFill>
      </fill>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fgColor indexed="64"/>
          <bgColor theme="0" tint="-4.9989318521683403E-2"/>
        </patternFill>
      </fill>
    </dxf>
    <dxf>
      <font>
        <b/>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border diagonalUp="0" diagonalDown="0">
        <left style="thin">
          <color indexed="64"/>
        </left>
        <right style="thin">
          <color indexed="64"/>
        </right>
        <top/>
        <bottom/>
        <vertical style="thin">
          <color indexed="64"/>
        </vertical>
        <horizontal style="thin">
          <color indexed="64"/>
        </horizontal>
      </border>
    </dxf>
    <dxf>
      <numFmt numFmtId="169" formatCode="[$-F400]h:mm:ss\ AM/PM"/>
      <fill>
        <patternFill patternType="solid">
          <fgColor indexed="64"/>
          <bgColor theme="0" tint="-4.9989318521683403E-2"/>
        </patternFill>
      </fill>
      <border diagonalUp="0" diagonalDown="0">
        <left style="thin">
          <color indexed="64"/>
        </left>
        <right/>
        <top style="thin">
          <color indexed="64"/>
        </top>
        <bottom style="thin">
          <color indexed="64"/>
        </bottom>
        <vertical style="thin">
          <color indexed="64"/>
        </vertical>
        <horizontal style="thin">
          <color indexed="64"/>
        </horizontal>
      </border>
    </dxf>
    <dxf>
      <numFmt numFmtId="26" formatCode="hh:mm:ss"/>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6" formatCode="hh:mm:ss"/>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yyyy\-mm\-dd;@"/>
      <fill>
        <patternFill patternType="solid">
          <fgColor indexed="64"/>
          <bgColor theme="0" tint="-4.9989318521683403E-2"/>
        </patternFill>
      </fill>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4.9989318521683403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fgColor indexed="64"/>
          <bgColor theme="0" tint="-4.9989318521683403E-2"/>
        </patternFill>
      </fill>
    </dxf>
    <dxf>
      <font>
        <b/>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dxf>
    <dxf>
      <numFmt numFmtId="0" formatCode="General"/>
      <fill>
        <patternFill>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ill>
        <patternFill>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border diagonalUp="0" diagonalDown="0">
        <left style="thin">
          <color indexed="64"/>
        </left>
        <right style="thin">
          <color indexed="64"/>
        </right>
        <top/>
        <bottom/>
        <vertical style="thin">
          <color indexed="64"/>
        </vertical>
        <horizontal style="thin">
          <color indexed="64"/>
        </horizontal>
      </border>
    </dxf>
    <dxf>
      <fill>
        <patternFill>
          <fgColor indexed="64"/>
          <bgColor theme="0" tint="-4.9989318521683403E-2"/>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fgColor indexed="64"/>
          <bgColor theme="0" tint="-4.9989318521683403E-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0" tint="-4.9989318521683403E-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fgColor indexed="64"/>
          <bgColor theme="0" tint="-4.9989318521683403E-2"/>
        </patternFill>
      </fill>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numFmt numFmtId="169" formatCode="[$-F400]h:mm:ss\ AM/PM"/>
    </dxf>
    <dxf>
      <numFmt numFmtId="26" formatCode="hh:mm:ss"/>
    </dxf>
    <dxf>
      <numFmt numFmtId="26" formatCode="hh:mm:ss"/>
    </dxf>
    <dxf>
      <numFmt numFmtId="164" formatCode="yyyy\-mm\-dd;@"/>
    </dxf>
    <dxf>
      <numFmt numFmtId="169" formatCode="[$-F400]h:mm:ss\ AM/PM"/>
    </dxf>
    <dxf>
      <numFmt numFmtId="169" formatCode="[$-F400]h:mm:ss\ AM/PM"/>
    </dxf>
    <dxf>
      <numFmt numFmtId="169" formatCode="[$-F400]h:mm:ss\ AM/PM"/>
    </dxf>
    <dxf>
      <numFmt numFmtId="169" formatCode="[$-F400]h:mm:ss\ AM/PM"/>
    </dxf>
  </dxfs>
  <tableStyles count="1" defaultTableStyle="TableStyleMedium2" defaultPivotStyle="PivotStyleLight16">
    <tableStyle name="SlicerStyleLight" pivot="0" table="0" count="10" xr9:uid="{2956AE06-8138-463E-AB27-009E30459520}">
      <tableStyleElement type="wholeTable" dxfId="59"/>
      <tableStyleElement type="headerRow" dxfId="58"/>
    </tableStyle>
  </tableStyles>
  <colors>
    <mruColors>
      <color rgb="FFFFFFC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microsoft.com/office/2023/09/relationships/Python" Target="pyth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[Manufacturing_Line_Downtime_Analysis_Project.xlsx]Reports!PivotTable1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Reports!$C$3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Reports!$B$4:$B$9</c:f>
              <c:strCache>
                <c:ptCount val="5"/>
                <c:pt idx="0">
                  <c:v>Vikas Kumavat</c:v>
                </c:pt>
                <c:pt idx="1">
                  <c:v>Deepak Prajapati</c:v>
                </c:pt>
                <c:pt idx="2">
                  <c:v>Sunil Pal</c:v>
                </c:pt>
                <c:pt idx="3">
                  <c:v>Manish Kumar</c:v>
                </c:pt>
                <c:pt idx="4">
                  <c:v>Vipin Bhalerao</c:v>
                </c:pt>
              </c:strCache>
            </c:strRef>
          </c:cat>
          <c:val>
            <c:numRef>
              <c:f>Reports!$C$4:$C$9</c:f>
              <c:numCache>
                <c:formatCode>[$-F400]h:mm:ss\ AM/PM</c:formatCode>
                <c:ptCount val="5"/>
                <c:pt idx="0">
                  <c:v>0.52430555555555558</c:v>
                </c:pt>
                <c:pt idx="1">
                  <c:v>0.4333333333333334</c:v>
                </c:pt>
                <c:pt idx="2">
                  <c:v>0.5</c:v>
                </c:pt>
                <c:pt idx="3">
                  <c:v>0.56944444444444442</c:v>
                </c:pt>
                <c:pt idx="4">
                  <c:v>0.65208333333333335</c:v>
                </c:pt>
              </c:numCache>
            </c:numRef>
          </c:val>
          <c:extLst>
            <c:ext xmlns:c16="http://schemas.microsoft.com/office/drawing/2014/chart" uri="{C3380CC4-5D6E-409C-BE32-E72D297353CC}">
              <c16:uniqueId val="{00000000-9DEE-499E-88C7-10ADCD505D87}"/>
            </c:ext>
          </c:extLst>
        </c:ser>
        <c:dLbls>
          <c:dLblPos val="outEnd"/>
          <c:showLegendKey val="0"/>
          <c:showVal val="1"/>
          <c:showCatName val="0"/>
          <c:showSerName val="0"/>
          <c:showPercent val="0"/>
          <c:showBubbleSize val="0"/>
        </c:dLbls>
        <c:gapWidth val="219"/>
        <c:overlap val="-27"/>
        <c:axId val="1249148767"/>
        <c:axId val="1249149247"/>
      </c:barChart>
      <c:catAx>
        <c:axId val="124914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9149247"/>
        <c:crosses val="autoZero"/>
        <c:auto val="1"/>
        <c:lblAlgn val="ctr"/>
        <c:lblOffset val="100"/>
        <c:noMultiLvlLbl val="0"/>
      </c:catAx>
      <c:valAx>
        <c:axId val="1249149247"/>
        <c:scaling>
          <c:orientation val="minMax"/>
        </c:scaling>
        <c:delete val="1"/>
        <c:axPos val="l"/>
        <c:numFmt formatCode="[$-F400]h:mm:ss\ AM/PM" sourceLinked="1"/>
        <c:majorTickMark val="none"/>
        <c:minorTickMark val="none"/>
        <c:tickLblPos val="nextTo"/>
        <c:crossAx val="12491487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[Manufacturing_Line_Downtime_Analysis_Project.xlsx]Reports!PivotTable3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Reports!$C$13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Reports!$B$14:$B$20</c:f>
              <c:strCache>
                <c:ptCount val="6"/>
                <c:pt idx="0">
                  <c:v>CO-2L</c:v>
                </c:pt>
                <c:pt idx="1">
                  <c:v>CO-600</c:v>
                </c:pt>
                <c:pt idx="2">
                  <c:v>DC-600</c:v>
                </c:pt>
                <c:pt idx="3">
                  <c:v>LE-600</c:v>
                </c:pt>
                <c:pt idx="4">
                  <c:v>OR-600</c:v>
                </c:pt>
                <c:pt idx="5">
                  <c:v>RB-600</c:v>
                </c:pt>
              </c:strCache>
            </c:strRef>
          </c:cat>
          <c:val>
            <c:numRef>
              <c:f>Reports!$C$14:$C$20</c:f>
              <c:numCache>
                <c:formatCode>[$-F400]h:mm:ss\ AM/PM</c:formatCode>
                <c:ptCount val="6"/>
                <c:pt idx="0">
                  <c:v>0.10652777777777778</c:v>
                </c:pt>
                <c:pt idx="1">
                  <c:v>6.4537037037037046E-2</c:v>
                </c:pt>
                <c:pt idx="2">
                  <c:v>6.1631944444444441E-2</c:v>
                </c:pt>
                <c:pt idx="3">
                  <c:v>6.1226851851851859E-2</c:v>
                </c:pt>
                <c:pt idx="4">
                  <c:v>9.375E-2</c:v>
                </c:pt>
                <c:pt idx="5">
                  <c:v>6.7261904761904759E-2</c:v>
                </c:pt>
              </c:numCache>
            </c:numRef>
          </c:val>
          <c:extLst>
            <c:ext xmlns:c16="http://schemas.microsoft.com/office/drawing/2014/chart" uri="{C3380CC4-5D6E-409C-BE32-E72D297353CC}">
              <c16:uniqueId val="{00000000-1C17-4A12-B601-EB99322539F1}"/>
            </c:ext>
          </c:extLst>
        </c:ser>
        <c:dLbls>
          <c:showLegendKey val="0"/>
          <c:showVal val="0"/>
          <c:showCatName val="0"/>
          <c:showSerName val="0"/>
          <c:showPercent val="0"/>
          <c:showBubbleSize val="0"/>
        </c:dLbls>
        <c:gapWidth val="219"/>
        <c:overlap val="-27"/>
        <c:axId val="1182646143"/>
        <c:axId val="1182649023"/>
      </c:barChart>
      <c:catAx>
        <c:axId val="118264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82649023"/>
        <c:crosses val="autoZero"/>
        <c:auto val="1"/>
        <c:lblAlgn val="ctr"/>
        <c:lblOffset val="100"/>
        <c:noMultiLvlLbl val="0"/>
      </c:catAx>
      <c:valAx>
        <c:axId val="1182649023"/>
        <c:scaling>
          <c:orientation val="minMax"/>
        </c:scaling>
        <c:delete val="1"/>
        <c:axPos val="l"/>
        <c:numFmt formatCode="[$-F400]h:mm:ss\ AM/PM" sourceLinked="1"/>
        <c:majorTickMark val="none"/>
        <c:minorTickMark val="none"/>
        <c:tickLblPos val="nextTo"/>
        <c:crossAx val="11826461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[Manufacturing_Line_Downtime_Analysis_Project.xlsx]Reports!PivotTable4</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Reports!$J$3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Reports!$I$4:$I$42</c:f>
              <c:strCache>
                <c:ptCount val="38"/>
                <c:pt idx="0">
                  <c:v>422111</c:v>
                </c:pt>
                <c:pt idx="1">
                  <c:v>422112</c:v>
                </c:pt>
                <c:pt idx="2">
                  <c:v>422113</c:v>
                </c:pt>
                <c:pt idx="3">
                  <c:v>422114</c:v>
                </c:pt>
                <c:pt idx="4">
                  <c:v>422115</c:v>
                </c:pt>
                <c:pt idx="5">
                  <c:v>422116</c:v>
                </c:pt>
                <c:pt idx="6">
                  <c:v>422117</c:v>
                </c:pt>
                <c:pt idx="7">
                  <c:v>422118</c:v>
                </c:pt>
                <c:pt idx="8">
                  <c:v>422119</c:v>
                </c:pt>
                <c:pt idx="9">
                  <c:v>422120</c:v>
                </c:pt>
                <c:pt idx="10">
                  <c:v>422121</c:v>
                </c:pt>
                <c:pt idx="11">
                  <c:v>422122</c:v>
                </c:pt>
                <c:pt idx="12">
                  <c:v>422123</c:v>
                </c:pt>
                <c:pt idx="13">
                  <c:v>422124</c:v>
                </c:pt>
                <c:pt idx="14">
                  <c:v>422125</c:v>
                </c:pt>
                <c:pt idx="15">
                  <c:v>422126</c:v>
                </c:pt>
                <c:pt idx="16">
                  <c:v>422127</c:v>
                </c:pt>
                <c:pt idx="17">
                  <c:v>422128</c:v>
                </c:pt>
                <c:pt idx="18">
                  <c:v>422129</c:v>
                </c:pt>
                <c:pt idx="19">
                  <c:v>422130</c:v>
                </c:pt>
                <c:pt idx="20">
                  <c:v>422131</c:v>
                </c:pt>
                <c:pt idx="21">
                  <c:v>422132</c:v>
                </c:pt>
                <c:pt idx="22">
                  <c:v>422133</c:v>
                </c:pt>
                <c:pt idx="23">
                  <c:v>422134</c:v>
                </c:pt>
                <c:pt idx="24">
                  <c:v>422135</c:v>
                </c:pt>
                <c:pt idx="25">
                  <c:v>422136</c:v>
                </c:pt>
                <c:pt idx="26">
                  <c:v>422137</c:v>
                </c:pt>
                <c:pt idx="27">
                  <c:v>422138</c:v>
                </c:pt>
                <c:pt idx="28">
                  <c:v>422139</c:v>
                </c:pt>
                <c:pt idx="29">
                  <c:v>422140</c:v>
                </c:pt>
                <c:pt idx="30">
                  <c:v>422141</c:v>
                </c:pt>
                <c:pt idx="31">
                  <c:v>422142</c:v>
                </c:pt>
                <c:pt idx="32">
                  <c:v>422143</c:v>
                </c:pt>
                <c:pt idx="33">
                  <c:v>422144</c:v>
                </c:pt>
                <c:pt idx="34">
                  <c:v>422145</c:v>
                </c:pt>
                <c:pt idx="35">
                  <c:v>422146</c:v>
                </c:pt>
                <c:pt idx="36">
                  <c:v>422147</c:v>
                </c:pt>
                <c:pt idx="37">
                  <c:v>422148</c:v>
                </c:pt>
              </c:strCache>
            </c:strRef>
          </c:cat>
          <c:val>
            <c:numRef>
              <c:f>Reports!$J$4:$J$42</c:f>
              <c:numCache>
                <c:formatCode>General</c:formatCode>
                <c:ptCount val="38"/>
                <c:pt idx="0">
                  <c:v>75</c:v>
                </c:pt>
                <c:pt idx="1">
                  <c:v>40</c:v>
                </c:pt>
                <c:pt idx="2">
                  <c:v>50</c:v>
                </c:pt>
                <c:pt idx="3">
                  <c:v>40</c:v>
                </c:pt>
                <c:pt idx="4">
                  <c:v>24</c:v>
                </c:pt>
                <c:pt idx="5">
                  <c:v>0</c:v>
                </c:pt>
                <c:pt idx="6">
                  <c:v>15</c:v>
                </c:pt>
                <c:pt idx="7">
                  <c:v>60</c:v>
                </c:pt>
                <c:pt idx="8">
                  <c:v>25</c:v>
                </c:pt>
                <c:pt idx="9">
                  <c:v>52</c:v>
                </c:pt>
                <c:pt idx="10">
                  <c:v>15</c:v>
                </c:pt>
                <c:pt idx="11">
                  <c:v>25</c:v>
                </c:pt>
                <c:pt idx="12">
                  <c:v>73</c:v>
                </c:pt>
                <c:pt idx="13">
                  <c:v>40</c:v>
                </c:pt>
                <c:pt idx="14">
                  <c:v>20</c:v>
                </c:pt>
                <c:pt idx="15">
                  <c:v>44</c:v>
                </c:pt>
                <c:pt idx="16">
                  <c:v>23</c:v>
                </c:pt>
                <c:pt idx="17">
                  <c:v>52</c:v>
                </c:pt>
                <c:pt idx="18">
                  <c:v>15</c:v>
                </c:pt>
                <c:pt idx="19">
                  <c:v>20</c:v>
                </c:pt>
                <c:pt idx="20">
                  <c:v>30</c:v>
                </c:pt>
                <c:pt idx="21">
                  <c:v>0</c:v>
                </c:pt>
                <c:pt idx="22">
                  <c:v>20</c:v>
                </c:pt>
                <c:pt idx="23">
                  <c:v>50</c:v>
                </c:pt>
                <c:pt idx="24">
                  <c:v>45</c:v>
                </c:pt>
                <c:pt idx="25">
                  <c:v>0</c:v>
                </c:pt>
                <c:pt idx="26">
                  <c:v>45</c:v>
                </c:pt>
                <c:pt idx="27">
                  <c:v>20</c:v>
                </c:pt>
                <c:pt idx="28">
                  <c:v>35</c:v>
                </c:pt>
                <c:pt idx="29">
                  <c:v>63</c:v>
                </c:pt>
                <c:pt idx="30">
                  <c:v>7</c:v>
                </c:pt>
                <c:pt idx="31">
                  <c:v>30</c:v>
                </c:pt>
                <c:pt idx="32">
                  <c:v>58</c:v>
                </c:pt>
                <c:pt idx="33">
                  <c:v>54</c:v>
                </c:pt>
                <c:pt idx="34">
                  <c:v>22</c:v>
                </c:pt>
                <c:pt idx="35">
                  <c:v>62</c:v>
                </c:pt>
                <c:pt idx="36">
                  <c:v>107</c:v>
                </c:pt>
                <c:pt idx="37">
                  <c:v>32</c:v>
                </c:pt>
              </c:numCache>
            </c:numRef>
          </c:val>
          <c:extLst>
            <c:ext xmlns:c16="http://schemas.microsoft.com/office/drawing/2014/chart" uri="{C3380CC4-5D6E-409C-BE32-E72D297353CC}">
              <c16:uniqueId val="{0000002A-F4A6-4F2E-8902-C4C4825517A7}"/>
            </c:ext>
          </c:extLst>
        </c:ser>
        <c:dLbls>
          <c:showLegendKey val="0"/>
          <c:showVal val="1"/>
          <c:showCatName val="0"/>
          <c:showSerName val="0"/>
          <c:showPercent val="0"/>
          <c:showBubbleSize val="0"/>
        </c:dLbls>
        <c:gapWidth val="150"/>
        <c:shape val="box"/>
        <c:axId val="1314441888"/>
        <c:axId val="1253132079"/>
        <c:axId val="0"/>
      </c:bar3DChart>
      <c:catAx>
        <c:axId val="1314441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132079"/>
        <c:crosses val="autoZero"/>
        <c:auto val="1"/>
        <c:lblAlgn val="ctr"/>
        <c:lblOffset val="100"/>
        <c:noMultiLvlLbl val="0"/>
      </c:catAx>
      <c:valAx>
        <c:axId val="125313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4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267891</xdr:colOff>
      <xdr:row>41</xdr:row>
      <xdr:rowOff>29765</xdr:rowOff>
    </xdr:to>
    <xdr:grpSp>
      <xdr:nvGrpSpPr>
        <xdr:cNvPr id="91" name="Group 90">
          <a:extLst>
            <a:ext uri="{FF2B5EF4-FFF2-40B4-BE49-F238E27FC236}">
              <a16:creationId xmlns:a16="http://schemas.microsoft.com/office/drawing/2014/main" id="{A05CFDF2-3960-5B64-0DD3-D160DC262BDA}"/>
            </a:ext>
          </a:extLst>
        </xdr:cNvPr>
        <xdr:cNvGrpSpPr/>
      </xdr:nvGrpSpPr>
      <xdr:grpSpPr>
        <a:xfrm>
          <a:off x="0" y="0"/>
          <a:ext cx="18424922" cy="7758906"/>
          <a:chOff x="0" y="0"/>
          <a:chExt cx="18424922" cy="7758906"/>
        </a:xfrm>
      </xdr:grpSpPr>
      <xdr:sp macro="" textlink="">
        <xdr:nvSpPr>
          <xdr:cNvPr id="90" name="Rectangle 89">
            <a:extLst>
              <a:ext uri="{FF2B5EF4-FFF2-40B4-BE49-F238E27FC236}">
                <a16:creationId xmlns:a16="http://schemas.microsoft.com/office/drawing/2014/main" id="{4CCEAFFE-2A10-AB48-FD50-EC7E6AC64D99}"/>
              </a:ext>
            </a:extLst>
          </xdr:cNvPr>
          <xdr:cNvSpPr/>
        </xdr:nvSpPr>
        <xdr:spPr>
          <a:xfrm>
            <a:off x="0" y="0"/>
            <a:ext cx="18424922" cy="775890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89" name="Group 88">
            <a:extLst>
              <a:ext uri="{FF2B5EF4-FFF2-40B4-BE49-F238E27FC236}">
                <a16:creationId xmlns:a16="http://schemas.microsoft.com/office/drawing/2014/main" id="{13655B33-C531-D61B-471F-BFE1B36623DC}"/>
              </a:ext>
            </a:extLst>
          </xdr:cNvPr>
          <xdr:cNvGrpSpPr/>
        </xdr:nvGrpSpPr>
        <xdr:grpSpPr>
          <a:xfrm>
            <a:off x="25400" y="89297"/>
            <a:ext cx="18349913" cy="7264322"/>
            <a:chOff x="25400" y="89297"/>
            <a:chExt cx="18349913" cy="7264322"/>
          </a:xfrm>
        </xdr:grpSpPr>
        <xdr:grpSp>
          <xdr:nvGrpSpPr>
            <xdr:cNvPr id="17" name="Group 16">
              <a:extLst>
                <a:ext uri="{FF2B5EF4-FFF2-40B4-BE49-F238E27FC236}">
                  <a16:creationId xmlns:a16="http://schemas.microsoft.com/office/drawing/2014/main" id="{BB78F5F8-01C6-190F-5724-99B957C51939}"/>
                </a:ext>
              </a:extLst>
            </xdr:cNvPr>
            <xdr:cNvGrpSpPr/>
          </xdr:nvGrpSpPr>
          <xdr:grpSpPr>
            <a:xfrm>
              <a:off x="25400" y="207225"/>
              <a:ext cx="2379947" cy="2001101"/>
              <a:chOff x="12700" y="31750"/>
              <a:chExt cx="2324100" cy="1885950"/>
            </a:xfrm>
          </xdr:grpSpPr>
          <xdr:sp macro="" textlink="">
            <xdr:nvSpPr>
              <xdr:cNvPr id="3" name="Rectangle: Rounded Corners 2">
                <a:extLst>
                  <a:ext uri="{FF2B5EF4-FFF2-40B4-BE49-F238E27FC236}">
                    <a16:creationId xmlns:a16="http://schemas.microsoft.com/office/drawing/2014/main" id="{5CA761F0-6E6D-A3FD-8434-0421EC2BE66C}"/>
                  </a:ext>
                </a:extLst>
              </xdr:cNvPr>
              <xdr:cNvSpPr/>
            </xdr:nvSpPr>
            <xdr:spPr>
              <a:xfrm>
                <a:off x="25400" y="31750"/>
                <a:ext cx="2311400" cy="501650"/>
              </a:xfrm>
              <a:prstGeom prst="roundRect">
                <a:avLst>
                  <a:gd name="adj" fmla="val 149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i="0" u="none" strike="noStrike">
                    <a:solidFill>
                      <a:schemeClr val="lt1"/>
                    </a:solidFill>
                    <a:effectLst/>
                    <a:latin typeface="+mn-lt"/>
                    <a:ea typeface="+mn-ea"/>
                    <a:cs typeface="+mn-cs"/>
                  </a:rPr>
                  <a:t>Total Production Time</a:t>
                </a:r>
                <a:r>
                  <a:rPr lang="en-IN" sz="1800"/>
                  <a:t> </a:t>
                </a:r>
              </a:p>
            </xdr:txBody>
          </xdr:sp>
          <xdr:grpSp>
            <xdr:nvGrpSpPr>
              <xdr:cNvPr id="14" name="Group 13">
                <a:extLst>
                  <a:ext uri="{FF2B5EF4-FFF2-40B4-BE49-F238E27FC236}">
                    <a16:creationId xmlns:a16="http://schemas.microsoft.com/office/drawing/2014/main" id="{286E1422-0794-6077-4054-1B650B288547}"/>
                  </a:ext>
                </a:extLst>
              </xdr:cNvPr>
              <xdr:cNvGrpSpPr/>
            </xdr:nvGrpSpPr>
            <xdr:grpSpPr>
              <a:xfrm>
                <a:off x="12700" y="819150"/>
                <a:ext cx="2317750" cy="1098550"/>
                <a:chOff x="44450" y="603250"/>
                <a:chExt cx="2317750" cy="1098550"/>
              </a:xfrm>
            </xdr:grpSpPr>
            <xdr:grpSp>
              <xdr:nvGrpSpPr>
                <xdr:cNvPr id="10" name="Group 9">
                  <a:extLst>
                    <a:ext uri="{FF2B5EF4-FFF2-40B4-BE49-F238E27FC236}">
                      <a16:creationId xmlns:a16="http://schemas.microsoft.com/office/drawing/2014/main" id="{38E7CE32-FB2E-AEBC-0112-6EEA1CA648E1}"/>
                    </a:ext>
                  </a:extLst>
                </xdr:cNvPr>
                <xdr:cNvGrpSpPr/>
              </xdr:nvGrpSpPr>
              <xdr:grpSpPr>
                <a:xfrm>
                  <a:off x="44450" y="603250"/>
                  <a:ext cx="2317750" cy="1098550"/>
                  <a:chOff x="44450" y="603250"/>
                  <a:chExt cx="2317750" cy="1098550"/>
                </a:xfrm>
              </xdr:grpSpPr>
              <xdr:sp macro="" textlink="">
                <xdr:nvSpPr>
                  <xdr:cNvPr id="7" name="Rectangle: Rounded Corners 6">
                    <a:extLst>
                      <a:ext uri="{FF2B5EF4-FFF2-40B4-BE49-F238E27FC236}">
                        <a16:creationId xmlns:a16="http://schemas.microsoft.com/office/drawing/2014/main" id="{BDCB4CA7-5CE1-B0BA-6F69-F9CA48DF9684}"/>
                      </a:ext>
                    </a:extLst>
                  </xdr:cNvPr>
                  <xdr:cNvSpPr/>
                </xdr:nvSpPr>
                <xdr:spPr>
                  <a:xfrm>
                    <a:off x="50800" y="603250"/>
                    <a:ext cx="2311400" cy="1098550"/>
                  </a:xfrm>
                  <a:prstGeom prst="roundRect">
                    <a:avLst>
                      <a:gd name="adj" fmla="val 33815"/>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b="1"/>
                  </a:p>
                </xdr:txBody>
              </xdr:sp>
              <xdr:pic>
                <xdr:nvPicPr>
                  <xdr:cNvPr id="9" name="Graphic 8" descr="Clock with solid fill">
                    <a:extLst>
                      <a:ext uri="{FF2B5EF4-FFF2-40B4-BE49-F238E27FC236}">
                        <a16:creationId xmlns:a16="http://schemas.microsoft.com/office/drawing/2014/main" id="{89CBE6DC-8A1A-30AE-54C9-D6F3DCD1BA8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4450" y="673100"/>
                    <a:ext cx="914400" cy="914400"/>
                  </a:xfrm>
                  <a:prstGeom prst="rect">
                    <a:avLst/>
                  </a:prstGeom>
                  <a:effectLst>
                    <a:outerShdw blurRad="50800" dist="38100" dir="5400000" algn="t" rotWithShape="0">
                      <a:prstClr val="black">
                        <a:alpha val="40000"/>
                      </a:prstClr>
                    </a:outerShdw>
                  </a:effectLst>
                </xdr:spPr>
              </xdr:pic>
            </xdr:grpSp>
            <xdr:sp macro="" textlink="Reports!Y4">
              <xdr:nvSpPr>
                <xdr:cNvPr id="11" name="TextBox 10">
                  <a:extLst>
                    <a:ext uri="{FF2B5EF4-FFF2-40B4-BE49-F238E27FC236}">
                      <a16:creationId xmlns:a16="http://schemas.microsoft.com/office/drawing/2014/main" id="{E2D23F4A-F933-A96A-0338-FCD41C1490D4}"/>
                    </a:ext>
                  </a:extLst>
                </xdr:cNvPr>
                <xdr:cNvSpPr txBox="1"/>
              </xdr:nvSpPr>
              <xdr:spPr>
                <a:xfrm>
                  <a:off x="1006637" y="733291"/>
                  <a:ext cx="118110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1B58BD-3E53-4E29-B975-6242F3ACA7B7}" type="TxLink">
                    <a:rPr lang="en-US" sz="3600" b="1" i="0" u="none" strike="noStrike">
                      <a:solidFill>
                        <a:srgbClr val="000000"/>
                      </a:solidFill>
                      <a:latin typeface="Aptos Narrow"/>
                    </a:rPr>
                    <a:t>978</a:t>
                  </a:fld>
                  <a:endParaRPr lang="en-IN" sz="3600" b="1"/>
                </a:p>
              </xdr:txBody>
            </xdr:sp>
            <xdr:sp macro="" textlink="">
              <xdr:nvSpPr>
                <xdr:cNvPr id="12" name="TextBox 11">
                  <a:extLst>
                    <a:ext uri="{FF2B5EF4-FFF2-40B4-BE49-F238E27FC236}">
                      <a16:creationId xmlns:a16="http://schemas.microsoft.com/office/drawing/2014/main" id="{D1830963-6482-77E3-773D-7EB59DD82E5B}"/>
                    </a:ext>
                  </a:extLst>
                </xdr:cNvPr>
                <xdr:cNvSpPr txBox="1"/>
              </xdr:nvSpPr>
              <xdr:spPr>
                <a:xfrm>
                  <a:off x="882780" y="1253991"/>
                  <a:ext cx="12065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b="1" i="0" u="none" strike="noStrike">
                      <a:solidFill>
                        <a:srgbClr val="FF0000"/>
                      </a:solidFill>
                      <a:latin typeface="Aptos Narrow"/>
                      <a:ea typeface="+mn-ea"/>
                      <a:cs typeface="+mn-cs"/>
                    </a:rPr>
                    <a:t>MINUTES</a:t>
                  </a:r>
                </a:p>
              </xdr:txBody>
            </xdr:sp>
          </xdr:grpSp>
          <xdr:sp macro="" textlink="">
            <xdr:nvSpPr>
              <xdr:cNvPr id="16" name="Rectangle 15">
                <a:extLst>
                  <a:ext uri="{FF2B5EF4-FFF2-40B4-BE49-F238E27FC236}">
                    <a16:creationId xmlns:a16="http://schemas.microsoft.com/office/drawing/2014/main" id="{5DBEE6A9-28F8-65D0-BF25-6D7A0B02CD4C}"/>
                  </a:ext>
                </a:extLst>
              </xdr:cNvPr>
              <xdr:cNvSpPr/>
            </xdr:nvSpPr>
            <xdr:spPr>
              <a:xfrm>
                <a:off x="939800" y="533400"/>
                <a:ext cx="368300" cy="279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18" name="Group 17">
              <a:extLst>
                <a:ext uri="{FF2B5EF4-FFF2-40B4-BE49-F238E27FC236}">
                  <a16:creationId xmlns:a16="http://schemas.microsoft.com/office/drawing/2014/main" id="{8C4F8398-7204-2E0A-EC2B-B12C74B5BCA9}"/>
                </a:ext>
              </a:extLst>
            </xdr:cNvPr>
            <xdr:cNvGrpSpPr/>
          </xdr:nvGrpSpPr>
          <xdr:grpSpPr>
            <a:xfrm>
              <a:off x="43145" y="2370196"/>
              <a:ext cx="2304640" cy="2076844"/>
              <a:chOff x="12700" y="-110735"/>
              <a:chExt cx="2317750" cy="2028435"/>
            </a:xfrm>
          </xdr:grpSpPr>
          <xdr:sp macro="" textlink="">
            <xdr:nvSpPr>
              <xdr:cNvPr id="19" name="Rectangle: Rounded Corners 18">
                <a:extLst>
                  <a:ext uri="{FF2B5EF4-FFF2-40B4-BE49-F238E27FC236}">
                    <a16:creationId xmlns:a16="http://schemas.microsoft.com/office/drawing/2014/main" id="{A4C285CF-F166-4D82-7CB0-F599B04351FC}"/>
                  </a:ext>
                </a:extLst>
              </xdr:cNvPr>
              <xdr:cNvSpPr/>
            </xdr:nvSpPr>
            <xdr:spPr>
              <a:xfrm>
                <a:off x="25401" y="-110735"/>
                <a:ext cx="2257535" cy="644136"/>
              </a:xfrm>
              <a:prstGeom prst="roundRect">
                <a:avLst>
                  <a:gd name="adj" fmla="val 14965"/>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i="0" u="none" strike="noStrike">
                    <a:solidFill>
                      <a:schemeClr val="lt1"/>
                    </a:solidFill>
                    <a:effectLst/>
                    <a:latin typeface="+mn-lt"/>
                    <a:ea typeface="+mn-ea"/>
                    <a:cs typeface="+mn-cs"/>
                  </a:rPr>
                  <a:t>Total Downtime</a:t>
                </a:r>
                <a:r>
                  <a:rPr lang="en-IN" sz="4000"/>
                  <a:t> </a:t>
                </a:r>
              </a:p>
            </xdr:txBody>
          </xdr:sp>
          <xdr:grpSp>
            <xdr:nvGrpSpPr>
              <xdr:cNvPr id="20" name="Group 19">
                <a:extLst>
                  <a:ext uri="{FF2B5EF4-FFF2-40B4-BE49-F238E27FC236}">
                    <a16:creationId xmlns:a16="http://schemas.microsoft.com/office/drawing/2014/main" id="{E7238DF3-56D4-B919-9F53-4D05D9725C2D}"/>
                  </a:ext>
                </a:extLst>
              </xdr:cNvPr>
              <xdr:cNvGrpSpPr/>
            </xdr:nvGrpSpPr>
            <xdr:grpSpPr>
              <a:xfrm>
                <a:off x="12700" y="819150"/>
                <a:ext cx="2317750" cy="1098550"/>
                <a:chOff x="44450" y="603250"/>
                <a:chExt cx="2317750" cy="1098550"/>
              </a:xfrm>
            </xdr:grpSpPr>
            <xdr:grpSp>
              <xdr:nvGrpSpPr>
                <xdr:cNvPr id="22" name="Group 21">
                  <a:extLst>
                    <a:ext uri="{FF2B5EF4-FFF2-40B4-BE49-F238E27FC236}">
                      <a16:creationId xmlns:a16="http://schemas.microsoft.com/office/drawing/2014/main" id="{E8540670-014C-8406-B38F-CE6D62D1D870}"/>
                    </a:ext>
                  </a:extLst>
                </xdr:cNvPr>
                <xdr:cNvGrpSpPr/>
              </xdr:nvGrpSpPr>
              <xdr:grpSpPr>
                <a:xfrm>
                  <a:off x="44450" y="603250"/>
                  <a:ext cx="2317750" cy="1098550"/>
                  <a:chOff x="44450" y="603250"/>
                  <a:chExt cx="2317750" cy="1098550"/>
                </a:xfrm>
              </xdr:grpSpPr>
              <xdr:sp macro="" textlink="">
                <xdr:nvSpPr>
                  <xdr:cNvPr id="25" name="Rectangle: Rounded Corners 24">
                    <a:extLst>
                      <a:ext uri="{FF2B5EF4-FFF2-40B4-BE49-F238E27FC236}">
                        <a16:creationId xmlns:a16="http://schemas.microsoft.com/office/drawing/2014/main" id="{A4D5789A-083C-3071-36A2-5AC9D7D7B451}"/>
                      </a:ext>
                    </a:extLst>
                  </xdr:cNvPr>
                  <xdr:cNvSpPr/>
                </xdr:nvSpPr>
                <xdr:spPr>
                  <a:xfrm>
                    <a:off x="50800" y="603250"/>
                    <a:ext cx="2311400" cy="1098550"/>
                  </a:xfrm>
                  <a:prstGeom prst="roundRect">
                    <a:avLst>
                      <a:gd name="adj" fmla="val 33815"/>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b="1"/>
                  </a:p>
                </xdr:txBody>
              </xdr:sp>
              <xdr:pic>
                <xdr:nvPicPr>
                  <xdr:cNvPr id="26" name="Graphic 25" descr="Clock with solid fill">
                    <a:extLst>
                      <a:ext uri="{FF2B5EF4-FFF2-40B4-BE49-F238E27FC236}">
                        <a16:creationId xmlns:a16="http://schemas.microsoft.com/office/drawing/2014/main" id="{83C74F62-FDC8-349C-00CD-A2898AD7F66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4450" y="673100"/>
                    <a:ext cx="914400" cy="914400"/>
                  </a:xfrm>
                  <a:prstGeom prst="rect">
                    <a:avLst/>
                  </a:prstGeom>
                  <a:effectLst>
                    <a:outerShdw blurRad="50800" dist="38100" dir="5400000" algn="t" rotWithShape="0">
                      <a:prstClr val="black">
                        <a:alpha val="40000"/>
                      </a:prstClr>
                    </a:outerShdw>
                  </a:effectLst>
                </xdr:spPr>
              </xdr:pic>
            </xdr:grpSp>
            <xdr:sp macro="" textlink="Reports!AA4">
              <xdr:nvSpPr>
                <xdr:cNvPr id="23" name="TextBox 22">
                  <a:extLst>
                    <a:ext uri="{FF2B5EF4-FFF2-40B4-BE49-F238E27FC236}">
                      <a16:creationId xmlns:a16="http://schemas.microsoft.com/office/drawing/2014/main" id="{F545C217-0E76-90CD-0DA6-84ED693D9944}"/>
                    </a:ext>
                  </a:extLst>
                </xdr:cNvPr>
                <xdr:cNvSpPr txBox="1"/>
              </xdr:nvSpPr>
              <xdr:spPr>
                <a:xfrm>
                  <a:off x="927423" y="773316"/>
                  <a:ext cx="118110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62E43C-7514-4A26-82C8-2D9680A41B09}" type="TxLink">
                    <a:rPr lang="en-US" sz="3200" b="1" i="0" u="none" strike="noStrike">
                      <a:solidFill>
                        <a:srgbClr val="000000"/>
                      </a:solidFill>
                      <a:latin typeface="Aptos Narrow"/>
                    </a:rPr>
                    <a:t>1388</a:t>
                  </a:fld>
                  <a:endParaRPr lang="en-IN" sz="8000" b="1"/>
                </a:p>
              </xdr:txBody>
            </xdr:sp>
            <xdr:sp macro="" textlink="">
              <xdr:nvSpPr>
                <xdr:cNvPr id="24" name="TextBox 23">
                  <a:extLst>
                    <a:ext uri="{FF2B5EF4-FFF2-40B4-BE49-F238E27FC236}">
                      <a16:creationId xmlns:a16="http://schemas.microsoft.com/office/drawing/2014/main" id="{815F9467-FE4A-5798-32D8-FE2B9D3A3769}"/>
                    </a:ext>
                  </a:extLst>
                </xdr:cNvPr>
                <xdr:cNvSpPr txBox="1"/>
              </xdr:nvSpPr>
              <xdr:spPr>
                <a:xfrm>
                  <a:off x="882780" y="1253991"/>
                  <a:ext cx="12065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b="1" i="0" u="none" strike="noStrike">
                      <a:solidFill>
                        <a:srgbClr val="FF0000"/>
                      </a:solidFill>
                      <a:latin typeface="Aptos Narrow"/>
                      <a:ea typeface="+mn-ea"/>
                      <a:cs typeface="+mn-cs"/>
                    </a:rPr>
                    <a:t>MINUTES</a:t>
                  </a:r>
                </a:p>
              </xdr:txBody>
            </xdr:sp>
          </xdr:grpSp>
          <xdr:sp macro="" textlink="">
            <xdr:nvSpPr>
              <xdr:cNvPr id="21" name="Rectangle 20">
                <a:extLst>
                  <a:ext uri="{FF2B5EF4-FFF2-40B4-BE49-F238E27FC236}">
                    <a16:creationId xmlns:a16="http://schemas.microsoft.com/office/drawing/2014/main" id="{A894EF6E-B926-E553-2FAF-0D03CDE84F13}"/>
                  </a:ext>
                </a:extLst>
              </xdr:cNvPr>
              <xdr:cNvSpPr/>
            </xdr:nvSpPr>
            <xdr:spPr>
              <a:xfrm>
                <a:off x="939800" y="533400"/>
                <a:ext cx="368300" cy="279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27" name="Group 26">
              <a:extLst>
                <a:ext uri="{FF2B5EF4-FFF2-40B4-BE49-F238E27FC236}">
                  <a16:creationId xmlns:a16="http://schemas.microsoft.com/office/drawing/2014/main" id="{41CCC689-05C4-0295-75EA-3AB89CC173F3}"/>
                </a:ext>
              </a:extLst>
            </xdr:cNvPr>
            <xdr:cNvGrpSpPr/>
          </xdr:nvGrpSpPr>
          <xdr:grpSpPr>
            <a:xfrm>
              <a:off x="61573" y="4696164"/>
              <a:ext cx="2304668" cy="2210934"/>
              <a:chOff x="12700" y="-240631"/>
              <a:chExt cx="2317750" cy="2158331"/>
            </a:xfrm>
          </xdr:grpSpPr>
          <xdr:sp macro="" textlink="">
            <xdr:nvSpPr>
              <xdr:cNvPr id="28" name="Rectangle: Rounded Corners 27">
                <a:extLst>
                  <a:ext uri="{FF2B5EF4-FFF2-40B4-BE49-F238E27FC236}">
                    <a16:creationId xmlns:a16="http://schemas.microsoft.com/office/drawing/2014/main" id="{16D287DF-2CFA-25A4-F001-3DF02589D0FD}"/>
                  </a:ext>
                </a:extLst>
              </xdr:cNvPr>
              <xdr:cNvSpPr/>
            </xdr:nvSpPr>
            <xdr:spPr>
              <a:xfrm>
                <a:off x="25400" y="-240631"/>
                <a:ext cx="2273211" cy="774032"/>
              </a:xfrm>
              <a:prstGeom prst="roundRect">
                <a:avLst>
                  <a:gd name="adj" fmla="val 149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i="0" u="none" strike="noStrike">
                    <a:solidFill>
                      <a:schemeClr val="lt1"/>
                    </a:solidFill>
                    <a:effectLst/>
                    <a:latin typeface="+mn-lt"/>
                    <a:ea typeface="+mn-ea"/>
                    <a:cs typeface="+mn-cs"/>
                  </a:rPr>
                  <a:t>Efficiency</a:t>
                </a:r>
                <a:r>
                  <a:rPr lang="en-IN" sz="4400"/>
                  <a:t> </a:t>
                </a:r>
              </a:p>
            </xdr:txBody>
          </xdr:sp>
          <xdr:grpSp>
            <xdr:nvGrpSpPr>
              <xdr:cNvPr id="29" name="Group 28">
                <a:extLst>
                  <a:ext uri="{FF2B5EF4-FFF2-40B4-BE49-F238E27FC236}">
                    <a16:creationId xmlns:a16="http://schemas.microsoft.com/office/drawing/2014/main" id="{81215006-9937-1DBE-B278-8D45399D580E}"/>
                  </a:ext>
                </a:extLst>
              </xdr:cNvPr>
              <xdr:cNvGrpSpPr/>
            </xdr:nvGrpSpPr>
            <xdr:grpSpPr>
              <a:xfrm>
                <a:off x="12700" y="819148"/>
                <a:ext cx="2317750" cy="1098552"/>
                <a:chOff x="44450" y="603248"/>
                <a:chExt cx="2317750" cy="1098552"/>
              </a:xfrm>
            </xdr:grpSpPr>
            <xdr:grpSp>
              <xdr:nvGrpSpPr>
                <xdr:cNvPr id="31" name="Group 30">
                  <a:extLst>
                    <a:ext uri="{FF2B5EF4-FFF2-40B4-BE49-F238E27FC236}">
                      <a16:creationId xmlns:a16="http://schemas.microsoft.com/office/drawing/2014/main" id="{92C2FAFA-C505-06CC-2645-51C42D34772D}"/>
                    </a:ext>
                  </a:extLst>
                </xdr:cNvPr>
                <xdr:cNvGrpSpPr/>
              </xdr:nvGrpSpPr>
              <xdr:grpSpPr>
                <a:xfrm>
                  <a:off x="44450" y="603248"/>
                  <a:ext cx="2317750" cy="1098552"/>
                  <a:chOff x="44450" y="603248"/>
                  <a:chExt cx="2317750" cy="1098552"/>
                </a:xfrm>
              </xdr:grpSpPr>
              <xdr:sp macro="" textlink="">
                <xdr:nvSpPr>
                  <xdr:cNvPr id="34" name="Rectangle: Rounded Corners 33">
                    <a:extLst>
                      <a:ext uri="{FF2B5EF4-FFF2-40B4-BE49-F238E27FC236}">
                        <a16:creationId xmlns:a16="http://schemas.microsoft.com/office/drawing/2014/main" id="{179B23C6-1C04-5CA0-CDA6-64DE4D787F9D}"/>
                      </a:ext>
                    </a:extLst>
                  </xdr:cNvPr>
                  <xdr:cNvSpPr/>
                </xdr:nvSpPr>
                <xdr:spPr>
                  <a:xfrm>
                    <a:off x="50800" y="603248"/>
                    <a:ext cx="2311400" cy="1098552"/>
                  </a:xfrm>
                  <a:prstGeom prst="roundRect">
                    <a:avLst>
                      <a:gd name="adj" fmla="val 33815"/>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b="1"/>
                  </a:p>
                </xdr:txBody>
              </xdr:sp>
              <xdr:pic>
                <xdr:nvPicPr>
                  <xdr:cNvPr id="35" name="Graphic 34" descr="Clock with solid fill">
                    <a:extLst>
                      <a:ext uri="{FF2B5EF4-FFF2-40B4-BE49-F238E27FC236}">
                        <a16:creationId xmlns:a16="http://schemas.microsoft.com/office/drawing/2014/main" id="{E7D2A957-725C-D42C-0452-BBD11DF2646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4450" y="673100"/>
                    <a:ext cx="914400" cy="914400"/>
                  </a:xfrm>
                  <a:prstGeom prst="rect">
                    <a:avLst/>
                  </a:prstGeom>
                  <a:effectLst>
                    <a:outerShdw blurRad="50800" dist="38100" dir="5400000" algn="t" rotWithShape="0">
                      <a:prstClr val="black">
                        <a:alpha val="40000"/>
                      </a:prstClr>
                    </a:outerShdw>
                  </a:effectLst>
                </xdr:spPr>
              </xdr:pic>
            </xdr:grpSp>
            <xdr:sp macro="" textlink="Reports!Y9">
              <xdr:nvSpPr>
                <xdr:cNvPr id="32" name="TextBox 31">
                  <a:extLst>
                    <a:ext uri="{FF2B5EF4-FFF2-40B4-BE49-F238E27FC236}">
                      <a16:creationId xmlns:a16="http://schemas.microsoft.com/office/drawing/2014/main" id="{2EE7CC54-2D35-EC47-3BC4-F5E9A63EC10E}"/>
                    </a:ext>
                  </a:extLst>
                </xdr:cNvPr>
                <xdr:cNvSpPr txBox="1"/>
              </xdr:nvSpPr>
              <xdr:spPr>
                <a:xfrm>
                  <a:off x="927423" y="846995"/>
                  <a:ext cx="118110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83B442-1E6D-4B44-975E-B3B670FAA8E6}" type="TxLink">
                    <a:rPr lang="en-US" sz="2400" b="1" i="0" u="none" strike="noStrike">
                      <a:solidFill>
                        <a:srgbClr val="000000"/>
                      </a:solidFill>
                      <a:latin typeface="Aptos Narrow"/>
                    </a:rPr>
                    <a:t>41.34%</a:t>
                  </a:fld>
                  <a:endParaRPr lang="en-IN" sz="19900" b="1"/>
                </a:p>
              </xdr:txBody>
            </xdr:sp>
            <xdr:sp macro="" textlink="">
              <xdr:nvSpPr>
                <xdr:cNvPr id="33" name="TextBox 32">
                  <a:extLst>
                    <a:ext uri="{FF2B5EF4-FFF2-40B4-BE49-F238E27FC236}">
                      <a16:creationId xmlns:a16="http://schemas.microsoft.com/office/drawing/2014/main" id="{E02DAF79-483D-88CB-5CCB-93FE1486EAB6}"/>
                    </a:ext>
                  </a:extLst>
                </xdr:cNvPr>
                <xdr:cNvSpPr txBox="1"/>
              </xdr:nvSpPr>
              <xdr:spPr>
                <a:xfrm>
                  <a:off x="882780" y="1253991"/>
                  <a:ext cx="12065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000" b="1" i="0" u="none" strike="noStrike">
                      <a:solidFill>
                        <a:srgbClr val="FF0000"/>
                      </a:solidFill>
                      <a:latin typeface="Aptos Narrow"/>
                      <a:ea typeface="+mn-ea"/>
                      <a:cs typeface="+mn-cs"/>
                    </a:rPr>
                    <a:t>MINUTES</a:t>
                  </a:r>
                </a:p>
              </xdr:txBody>
            </xdr:sp>
          </xdr:grpSp>
          <xdr:sp macro="" textlink="">
            <xdr:nvSpPr>
              <xdr:cNvPr id="30" name="Rectangle 29">
                <a:extLst>
                  <a:ext uri="{FF2B5EF4-FFF2-40B4-BE49-F238E27FC236}">
                    <a16:creationId xmlns:a16="http://schemas.microsoft.com/office/drawing/2014/main" id="{28E44E07-1D70-0B8C-52CE-0AC93FDAE83B}"/>
                  </a:ext>
                </a:extLst>
              </xdr:cNvPr>
              <xdr:cNvSpPr/>
            </xdr:nvSpPr>
            <xdr:spPr>
              <a:xfrm>
                <a:off x="939800" y="533400"/>
                <a:ext cx="368300" cy="279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41" name="Group 40">
              <a:extLst>
                <a:ext uri="{FF2B5EF4-FFF2-40B4-BE49-F238E27FC236}">
                  <a16:creationId xmlns:a16="http://schemas.microsoft.com/office/drawing/2014/main" id="{59CCAF19-4E50-4BB0-5CD7-4BC3F62C08FA}"/>
                </a:ext>
              </a:extLst>
            </xdr:cNvPr>
            <xdr:cNvGrpSpPr/>
          </xdr:nvGrpSpPr>
          <xdr:grpSpPr>
            <a:xfrm>
              <a:off x="2566081" y="117928"/>
              <a:ext cx="5374537" cy="3572725"/>
              <a:chOff x="2585358" y="27214"/>
              <a:chExt cx="5397499" cy="3438071"/>
            </a:xfrm>
          </xdr:grpSpPr>
          <xdr:sp macro="" textlink="">
            <xdr:nvSpPr>
              <xdr:cNvPr id="37" name="Rectangle: Rounded Corners 36">
                <a:extLst>
                  <a:ext uri="{FF2B5EF4-FFF2-40B4-BE49-F238E27FC236}">
                    <a16:creationId xmlns:a16="http://schemas.microsoft.com/office/drawing/2014/main" id="{2BE3D4AC-0D5E-6569-BE35-3372A62E1175}"/>
                  </a:ext>
                </a:extLst>
              </xdr:cNvPr>
              <xdr:cNvSpPr/>
            </xdr:nvSpPr>
            <xdr:spPr>
              <a:xfrm>
                <a:off x="2585358" y="27214"/>
                <a:ext cx="5397499" cy="3438071"/>
              </a:xfrm>
              <a:prstGeom prst="roundRect">
                <a:avLst>
                  <a:gd name="adj" fmla="val 763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9" name="Chart 38">
                <a:extLst>
                  <a:ext uri="{FF2B5EF4-FFF2-40B4-BE49-F238E27FC236}">
                    <a16:creationId xmlns:a16="http://schemas.microsoft.com/office/drawing/2014/main" id="{DF04EC9A-847B-4934-AE67-7F602775083B}"/>
                  </a:ext>
                </a:extLst>
              </xdr:cNvPr>
              <xdr:cNvGraphicFramePr>
                <a:graphicFrameLocks/>
              </xdr:cNvGraphicFramePr>
            </xdr:nvGraphicFramePr>
            <xdr:xfrm>
              <a:off x="2803071" y="254000"/>
              <a:ext cx="4844143" cy="2648856"/>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40" name="TextBox 39">
                <a:extLst>
                  <a:ext uri="{FF2B5EF4-FFF2-40B4-BE49-F238E27FC236}">
                    <a16:creationId xmlns:a16="http://schemas.microsoft.com/office/drawing/2014/main" id="{CF11BF3A-1F23-413C-4D29-CCF8AC34C015}"/>
                  </a:ext>
                </a:extLst>
              </xdr:cNvPr>
              <xdr:cNvSpPr txBox="1"/>
            </xdr:nvSpPr>
            <xdr:spPr>
              <a:xfrm>
                <a:off x="3002642" y="2875642"/>
                <a:ext cx="4726214"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t>Operator Production</a:t>
                </a:r>
                <a:r>
                  <a:rPr lang="en-IN" sz="3200" b="1" baseline="0"/>
                  <a:t> Time</a:t>
                </a:r>
              </a:p>
              <a:p>
                <a:endParaRPr lang="en-IN" sz="3200" b="1"/>
              </a:p>
            </xdr:txBody>
          </xdr:sp>
        </xdr:grpSp>
        <xdr:grpSp>
          <xdr:nvGrpSpPr>
            <xdr:cNvPr id="42" name="Group 41">
              <a:extLst>
                <a:ext uri="{FF2B5EF4-FFF2-40B4-BE49-F238E27FC236}">
                  <a16:creationId xmlns:a16="http://schemas.microsoft.com/office/drawing/2014/main" id="{51EAB40C-9118-5F3D-43A4-2DEA912A7EB0}"/>
                </a:ext>
              </a:extLst>
            </xdr:cNvPr>
            <xdr:cNvGrpSpPr/>
          </xdr:nvGrpSpPr>
          <xdr:grpSpPr>
            <a:xfrm>
              <a:off x="8049477" y="108856"/>
              <a:ext cx="5374536" cy="3572725"/>
              <a:chOff x="2585358" y="27214"/>
              <a:chExt cx="5397499" cy="3438071"/>
            </a:xfrm>
          </xdr:grpSpPr>
          <xdr:sp macro="" textlink="">
            <xdr:nvSpPr>
              <xdr:cNvPr id="43" name="Rectangle: Rounded Corners 42">
                <a:extLst>
                  <a:ext uri="{FF2B5EF4-FFF2-40B4-BE49-F238E27FC236}">
                    <a16:creationId xmlns:a16="http://schemas.microsoft.com/office/drawing/2014/main" id="{B7E75847-A0CF-7D08-EA5B-FF0BED0798A3}"/>
                  </a:ext>
                </a:extLst>
              </xdr:cNvPr>
              <xdr:cNvSpPr/>
            </xdr:nvSpPr>
            <xdr:spPr>
              <a:xfrm>
                <a:off x="2585358" y="27214"/>
                <a:ext cx="5397499" cy="3438071"/>
              </a:xfrm>
              <a:prstGeom prst="roundRect">
                <a:avLst>
                  <a:gd name="adj" fmla="val 763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5" name="TextBox 44">
                <a:extLst>
                  <a:ext uri="{FF2B5EF4-FFF2-40B4-BE49-F238E27FC236}">
                    <a16:creationId xmlns:a16="http://schemas.microsoft.com/office/drawing/2014/main" id="{8C5156FD-2389-17D6-915A-B4DDDD1B34AA}"/>
                  </a:ext>
                </a:extLst>
              </xdr:cNvPr>
              <xdr:cNvSpPr txBox="1"/>
            </xdr:nvSpPr>
            <xdr:spPr>
              <a:xfrm>
                <a:off x="3156856" y="2857500"/>
                <a:ext cx="4726214"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t>Product Production</a:t>
                </a:r>
                <a:r>
                  <a:rPr lang="en-IN" sz="3200" b="1" baseline="0"/>
                  <a:t> Time</a:t>
                </a:r>
              </a:p>
              <a:p>
                <a:endParaRPr lang="en-IN" sz="3200" b="1"/>
              </a:p>
            </xdr:txBody>
          </xdr:sp>
        </xdr:grpSp>
        <xdr:graphicFrame macro="">
          <xdr:nvGraphicFramePr>
            <xdr:cNvPr id="46" name="Chart 45">
              <a:extLst>
                <a:ext uri="{FF2B5EF4-FFF2-40B4-BE49-F238E27FC236}">
                  <a16:creationId xmlns:a16="http://schemas.microsoft.com/office/drawing/2014/main" id="{43D1607D-1CDF-413F-B5AE-B1FE5FD45649}"/>
                </a:ext>
              </a:extLst>
            </xdr:cNvPr>
            <xdr:cNvGraphicFramePr>
              <a:graphicFrameLocks/>
            </xdr:cNvGraphicFramePr>
          </xdr:nvGraphicFramePr>
          <xdr:xfrm>
            <a:off x="8430476" y="297372"/>
            <a:ext cx="4551589" cy="2849506"/>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49" name="Group 48">
              <a:extLst>
                <a:ext uri="{FF2B5EF4-FFF2-40B4-BE49-F238E27FC236}">
                  <a16:creationId xmlns:a16="http://schemas.microsoft.com/office/drawing/2014/main" id="{122D6B84-5D41-7D6F-E1DA-444B4FDFEA9B}"/>
                </a:ext>
              </a:extLst>
            </xdr:cNvPr>
            <xdr:cNvGrpSpPr/>
          </xdr:nvGrpSpPr>
          <xdr:grpSpPr>
            <a:xfrm>
              <a:off x="2538869" y="3779384"/>
              <a:ext cx="15816600" cy="3574235"/>
              <a:chOff x="2585358" y="27214"/>
              <a:chExt cx="5397499" cy="3438071"/>
            </a:xfrm>
          </xdr:grpSpPr>
          <xdr:sp macro="" textlink="">
            <xdr:nvSpPr>
              <xdr:cNvPr id="50" name="Rectangle: Rounded Corners 49">
                <a:extLst>
                  <a:ext uri="{FF2B5EF4-FFF2-40B4-BE49-F238E27FC236}">
                    <a16:creationId xmlns:a16="http://schemas.microsoft.com/office/drawing/2014/main" id="{D203B628-D6EE-D0ED-24CD-F05406A22CC9}"/>
                  </a:ext>
                </a:extLst>
              </xdr:cNvPr>
              <xdr:cNvSpPr/>
            </xdr:nvSpPr>
            <xdr:spPr>
              <a:xfrm>
                <a:off x="2585358" y="27214"/>
                <a:ext cx="5397499" cy="3438071"/>
              </a:xfrm>
              <a:prstGeom prst="roundRect">
                <a:avLst>
                  <a:gd name="adj" fmla="val 763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1" name="TextBox 50">
                <a:extLst>
                  <a:ext uri="{FF2B5EF4-FFF2-40B4-BE49-F238E27FC236}">
                    <a16:creationId xmlns:a16="http://schemas.microsoft.com/office/drawing/2014/main" id="{9FFD4A83-EE1C-54CA-82E1-274927EB7F92}"/>
                  </a:ext>
                </a:extLst>
              </xdr:cNvPr>
              <xdr:cNvSpPr txBox="1"/>
            </xdr:nvSpPr>
            <xdr:spPr>
              <a:xfrm>
                <a:off x="4409371" y="2868168"/>
                <a:ext cx="1674009"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t>Downtime</a:t>
                </a:r>
                <a:r>
                  <a:rPr lang="en-IN" sz="3200" b="1" baseline="0"/>
                  <a:t> Analysis</a:t>
                </a:r>
                <a:endParaRPr lang="en-IN" sz="3200" b="1"/>
              </a:p>
            </xdr:txBody>
          </xdr:sp>
        </xdr:grpSp>
        <xdr:graphicFrame macro="">
          <xdr:nvGraphicFramePr>
            <xdr:cNvPr id="52" name="Chart 51">
              <a:extLst>
                <a:ext uri="{FF2B5EF4-FFF2-40B4-BE49-F238E27FC236}">
                  <a16:creationId xmlns:a16="http://schemas.microsoft.com/office/drawing/2014/main" id="{1C29FB38-7204-4B77-9504-FE0931B88652}"/>
                </a:ext>
              </a:extLst>
            </xdr:cNvPr>
            <xdr:cNvGraphicFramePr>
              <a:graphicFrameLocks/>
            </xdr:cNvGraphicFramePr>
          </xdr:nvGraphicFramePr>
          <xdr:xfrm>
            <a:off x="2727855" y="3933599"/>
            <a:ext cx="15369645" cy="2856592"/>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81" name="Rectangle: Rounded Corners 80">
              <a:extLst>
                <a:ext uri="{FF2B5EF4-FFF2-40B4-BE49-F238E27FC236}">
                  <a16:creationId xmlns:a16="http://schemas.microsoft.com/office/drawing/2014/main" id="{49657114-DE8B-5D45-3E18-731274B51E10}"/>
                </a:ext>
              </a:extLst>
            </xdr:cNvPr>
            <xdr:cNvSpPr/>
          </xdr:nvSpPr>
          <xdr:spPr>
            <a:xfrm>
              <a:off x="13592969" y="89297"/>
              <a:ext cx="4782344" cy="3552031"/>
            </a:xfrm>
            <a:prstGeom prst="roundRect">
              <a:avLst>
                <a:gd name="adj" fmla="val 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82" name="Product">
                  <a:extLst>
                    <a:ext uri="{FF2B5EF4-FFF2-40B4-BE49-F238E27FC236}">
                      <a16:creationId xmlns:a16="http://schemas.microsoft.com/office/drawing/2014/main" id="{91F8BA2F-2AC7-460E-A8CD-05190EC1B8EA}"/>
                    </a:ext>
                  </a:extLst>
                </xdr:cNvPr>
                <xdr:cNvGraphicFramePr/>
              </xdr:nvGraphicFramePr>
              <xdr:xfrm>
                <a:off x="13751717" y="138906"/>
                <a:ext cx="4405314" cy="3423047"/>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751717" y="138906"/>
                  <a:ext cx="4405314" cy="34230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44.691353472219" createdVersion="8" refreshedVersion="8" minRefreshableVersion="3" recordCount="38" xr:uid="{1A9F467C-4474-4DEB-876B-860CA75B94EC}">
  <cacheSource type="worksheet">
    <worksheetSource name="LineProductivity"/>
  </cacheSource>
  <cacheFields count="9">
    <cacheField name="Date" numFmtId="164">
      <sharedItems containsSemiMixedTypes="0" containsNonDate="0" containsDate="1" containsString="0" minDate="2024-08-29T00:00:00" maxDate="2024-09-04T00:00:00"/>
    </cacheField>
    <cacheField name="Product" numFmtId="0">
      <sharedItems count="6">
        <s v="OR-600"/>
        <s v="LE-600"/>
        <s v="CO-600"/>
        <s v="DC-600"/>
        <s v="RB-600"/>
        <s v="CO-2L"/>
      </sharedItems>
    </cacheField>
    <cacheField name="Batch" numFmtId="0">
      <sharedItems containsSemiMixedTypes="0" containsString="0" containsNumber="1" containsInteger="1" minValue="422111" maxValue="422148"/>
    </cacheField>
    <cacheField name="Operator" numFmtId="0">
      <sharedItems count="9">
        <s v="Vikas Kumavat"/>
        <s v="Deepak Prajapati"/>
        <s v="Sunil Pal"/>
        <s v="Manish Kumar"/>
        <s v="Vipin Bhalerao"/>
        <s v="Mac" u="1"/>
        <s v="Charlie" u="1"/>
        <s v="Dee" u="1"/>
        <s v="Dennis" u="1"/>
      </sharedItems>
    </cacheField>
    <cacheField name="Start Time" numFmtId="21">
      <sharedItems containsSemiMixedTypes="0" containsNonDate="0" containsDate="1" containsString="0" minDate="1899-12-30T01:00:00" maxDate="1899-12-30T22:55:00"/>
    </cacheField>
    <cacheField name="End Time" numFmtId="21">
      <sharedItems containsSemiMixedTypes="0" containsNonDate="0" containsDate="1" containsString="0" minDate="1899-12-30T02:45:00" maxDate="1899-12-31T01:05:00"/>
    </cacheField>
    <cacheField name="Duration" numFmtId="169">
      <sharedItems containsSemiMixedTypes="0" containsNonDate="0" containsDate="1" containsString="0" minDate="1899-12-30T01:00:00" maxDate="1899-12-30T03:25:00" count="23">
        <d v="1899-12-30T02:15:00"/>
        <d v="1899-12-30T01:40:00"/>
        <d v="1899-12-30T01:50:00"/>
        <d v="1899-12-30T01:24:00"/>
        <d v="1899-12-30T01:00:00"/>
        <d v="1899-12-30T01:15:00"/>
        <d v="1899-12-30T02:00:00"/>
        <d v="1899-12-30T01:25:00"/>
        <d v="1899-12-30T01:52:00"/>
        <d v="1899-12-30T02:13:00"/>
        <d v="1899-12-30T01:20:00"/>
        <d v="1899-12-30T01:44:00"/>
        <d v="1899-12-30T01:23:00"/>
        <d v="1899-12-30T01:30:00"/>
        <d v="1899-12-30T01:45:00"/>
        <d v="1899-12-30T01:35:00"/>
        <d v="1899-12-30T02:03:00"/>
        <d v="1899-12-30T01:07:00"/>
        <d v="1899-12-30T01:58:00"/>
        <d v="1899-12-30T02:32:00"/>
        <d v="1899-12-30T02:40:00"/>
        <d v="1899-12-30T03:25:00"/>
        <d v="1899-12-30T02:10:00"/>
      </sharedItems>
      <fieldGroup par="8"/>
    </cacheField>
    <cacheField name="Minutes (Duration)" numFmtId="0" databaseField="0">
      <fieldGroup base="6">
        <rangePr groupBy="minutes" startDate="1899-12-30T01:00:00" endDate="1899-12-30T03:25: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Duration)" numFmtId="0" databaseField="0">
      <fieldGroup base="6">
        <rangePr groupBy="hours" startDate="1899-12-30T01:00:00" endDate="1899-12-30T03:25: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5125166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44.69135439815" createdVersion="8" refreshedVersion="8" minRefreshableVersion="3" recordCount="38" xr:uid="{0E7D7774-F69B-4D65-887F-AC7E3E398D98}">
  <cacheSource type="worksheet">
    <worksheetSource name="LineDowntime"/>
  </cacheSource>
  <cacheFields count="14">
    <cacheField name="Batch" numFmtId="0">
      <sharedItems containsSemiMixedTypes="0" containsString="0" containsNumber="1" containsInteger="1" minValue="422111" maxValue="422148" count="38">
        <n v="422111"/>
        <n v="422112"/>
        <n v="422113"/>
        <n v="422114"/>
        <n v="422115"/>
        <n v="422116"/>
        <n v="422117"/>
        <n v="422118"/>
        <n v="422119"/>
        <n v="422120"/>
        <n v="422121"/>
        <n v="422122"/>
        <n v="422123"/>
        <n v="422124"/>
        <n v="422125"/>
        <n v="422126"/>
        <n v="422127"/>
        <n v="422128"/>
        <n v="422129"/>
        <n v="422130"/>
        <n v="422131"/>
        <n v="422132"/>
        <n v="422133"/>
        <n v="422134"/>
        <n v="422135"/>
        <n v="422136"/>
        <n v="422137"/>
        <n v="422138"/>
        <n v="422139"/>
        <n v="422140"/>
        <n v="422141"/>
        <n v="422142"/>
        <n v="422143"/>
        <n v="422144"/>
        <n v="422145"/>
        <n v="422146"/>
        <n v="422147"/>
        <n v="422148"/>
      </sharedItems>
    </cacheField>
    <cacheField name="1" numFmtId="0">
      <sharedItems containsNonDate="0" containsString="0" containsBlank="1" count="1">
        <m/>
      </sharedItems>
    </cacheField>
    <cacheField name="2" numFmtId="0">
      <sharedItems containsString="0" containsBlank="1" containsNumber="1" containsInteger="1" minValue="10" maxValue="60" count="5">
        <n v="60"/>
        <n v="20"/>
        <n v="50"/>
        <m/>
        <n v="10"/>
      </sharedItems>
    </cacheField>
    <cacheField name="3" numFmtId="0">
      <sharedItems containsString="0" containsBlank="1" containsNumber="1" containsInteger="1" minValue="20" maxValue="22"/>
    </cacheField>
    <cacheField name="4" numFmtId="0">
      <sharedItems containsString="0" containsBlank="1" containsNumber="1" containsInteger="1" minValue="17" maxValue="43"/>
    </cacheField>
    <cacheField name="5" numFmtId="0">
      <sharedItems containsString="0" containsBlank="1" containsNumber="1" containsInteger="1" minValue="15" maxValue="22"/>
    </cacheField>
    <cacheField name="6" numFmtId="0">
      <sharedItems containsString="0" containsBlank="1" containsNumber="1" containsInteger="1" minValue="5" maxValue="60"/>
    </cacheField>
    <cacheField name="7" numFmtId="0">
      <sharedItems containsString="0" containsBlank="1" containsNumber="1" containsInteger="1" minValue="15" maxValue="30"/>
    </cacheField>
    <cacheField name="8" numFmtId="0">
      <sharedItems containsString="0" containsBlank="1" containsNumber="1" containsInteger="1" minValue="7" maxValue="44"/>
    </cacheField>
    <cacheField name="9" numFmtId="0">
      <sharedItems containsString="0" containsBlank="1" containsNumber="1" containsInteger="1" minValue="17" maxValue="17"/>
    </cacheField>
    <cacheField name="10" numFmtId="0">
      <sharedItems containsString="0" containsBlank="1" containsNumber="1" containsInteger="1" minValue="10" maxValue="24"/>
    </cacheField>
    <cacheField name="11" numFmtId="0">
      <sharedItems containsString="0" containsBlank="1" containsNumber="1" containsInteger="1" minValue="10" maxValue="13"/>
    </cacheField>
    <cacheField name="12" numFmtId="0">
      <sharedItems containsString="0" containsBlank="1" containsNumber="1" containsInteger="1" minValue="7" maxValue="20"/>
    </cacheField>
    <cacheField name="Downtime Total" numFmtId="0">
      <sharedItems containsSemiMixedTypes="0" containsString="0" containsNumber="1" containsInteger="1" minValue="0" maxValue="107"/>
    </cacheField>
  </cacheFields>
  <extLst>
    <ext xmlns:x14="http://schemas.microsoft.com/office/spreadsheetml/2009/9/main" uri="{725AE2AE-9491-48be-B2B4-4EB974FC3084}">
      <x14:pivotCacheDefinition pivotCacheId="44291977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44.691354629627" createdVersion="8" refreshedVersion="8" minRefreshableVersion="3" recordCount="12" xr:uid="{DE6976C8-C94D-42FA-840A-DB9BBE5E9A1C}">
  <cacheSource type="worksheet">
    <worksheetSource name="DowntimeFactors"/>
  </cacheSource>
  <cacheFields count="3">
    <cacheField name="Factor" numFmtId="0">
      <sharedItems containsSemiMixedTypes="0" containsString="0" containsNumber="1" containsInteger="1" minValue="1" maxValue="12" count="12">
        <n v="1"/>
        <n v="2"/>
        <n v="3"/>
        <n v="4"/>
        <n v="5"/>
        <n v="6"/>
        <n v="7"/>
        <n v="8"/>
        <n v="9"/>
        <n v="10"/>
        <n v="11"/>
        <n v="12"/>
      </sharedItems>
    </cacheField>
    <cacheField name="Description" numFmtId="0">
      <sharedItems count="12">
        <s v="Emergency stop"/>
        <s v="Batch change"/>
        <s v="Labeling error"/>
        <s v="Inventory shortage"/>
        <s v="Product spill"/>
        <s v="Machine adjustment"/>
        <s v="Machine failure"/>
        <s v="Batch coding error"/>
        <s v="Conveyor belt jam"/>
        <s v="Calibration error"/>
        <s v="Label switch"/>
        <s v="Other"/>
      </sharedItems>
    </cacheField>
    <cacheField name="Operator Error" numFmtId="0">
      <sharedItems count="2">
        <s v="No"/>
        <s v="Yes"/>
      </sharedItems>
    </cacheField>
  </cacheFields>
  <extLst>
    <ext xmlns:x14="http://schemas.microsoft.com/office/spreadsheetml/2009/9/main" uri="{725AE2AE-9491-48be-B2B4-4EB974FC3084}">
      <x14:pivotCacheDefinition pivotCacheId="130701928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44.691354745373" createdVersion="8" refreshedVersion="8" minRefreshableVersion="3" recordCount="1" xr:uid="{99737DFF-2EA4-4A25-81E5-C4B76D458378}">
  <cacheSource type="worksheet">
    <worksheetSource ref="I3:I4" sheet="Line productivity"/>
  </cacheSource>
  <cacheFields count="1">
    <cacheField name="Total Production time" numFmtId="0">
      <sharedItems containsSemiMixedTypes="0" containsString="0" containsNumber="1" containsInteger="1" minValue="978" maxValue="978" count="1">
        <n v="978"/>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44.691354976851" createdVersion="8" refreshedVersion="8" minRefreshableVersion="3" recordCount="1" xr:uid="{29F24D1A-49D7-46F5-A5BC-D8954DA91934}">
  <cacheSource type="worksheet">
    <worksheetSource ref="K3:K4" sheet="Line productivity"/>
  </cacheSource>
  <cacheFields count="1">
    <cacheField name="Total Downtime" numFmtId="0">
      <sharedItems containsSemiMixedTypes="0" containsString="0" containsNumber="1" containsInteger="1" minValue="1388" maxValue="1388" count="1">
        <n v="1388"/>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44.691355092589" createdVersion="8" refreshedVersion="8" minRefreshableVersion="3" recordCount="1" xr:uid="{6C084E07-8202-435F-B611-BAE156C1E89F}">
  <cacheSource type="worksheet">
    <worksheetSource ref="I6:I7" sheet="Line productivity"/>
  </cacheSource>
  <cacheFields count="1">
    <cacheField name="Efficiency" numFmtId="10">
      <sharedItems containsSemiMixedTypes="0" containsString="0" containsNumber="1" minValue="0.41335587489433645" maxValue="0.41335587489433645" count="1">
        <n v="0.4133558748943364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d v="2024-08-29T00:00:00"/>
    <x v="0"/>
    <n v="422111"/>
    <x v="0"/>
    <d v="1899-12-30T11:50:00"/>
    <d v="1899-12-30T14:05:00"/>
    <x v="0"/>
  </r>
  <r>
    <d v="2024-08-29T00:00:00"/>
    <x v="1"/>
    <n v="422112"/>
    <x v="0"/>
    <d v="1899-12-30T14:05:00"/>
    <d v="1899-12-30T15:45:00"/>
    <x v="1"/>
  </r>
  <r>
    <d v="2024-08-29T00:00:00"/>
    <x v="1"/>
    <n v="422113"/>
    <x v="0"/>
    <d v="1899-12-30T15:45:00"/>
    <d v="1899-12-30T17:35:00"/>
    <x v="2"/>
  </r>
  <r>
    <d v="2024-08-29T00:00:00"/>
    <x v="1"/>
    <n v="422114"/>
    <x v="0"/>
    <d v="1899-12-30T17:35:00"/>
    <d v="1899-12-30T19:15:00"/>
    <x v="1"/>
  </r>
  <r>
    <d v="2024-08-29T00:00:00"/>
    <x v="1"/>
    <n v="422115"/>
    <x v="1"/>
    <d v="1899-12-30T19:15:00"/>
    <d v="1899-12-30T20:39:00"/>
    <x v="3"/>
  </r>
  <r>
    <d v="2024-08-29T00:00:00"/>
    <x v="1"/>
    <n v="422116"/>
    <x v="1"/>
    <d v="1899-12-30T20:39:00"/>
    <d v="1899-12-30T21:39:00"/>
    <x v="4"/>
  </r>
  <r>
    <d v="2024-08-29T00:00:00"/>
    <x v="1"/>
    <n v="422117"/>
    <x v="1"/>
    <d v="1899-12-30T21:39:00"/>
    <d v="1899-12-30T22:54:00"/>
    <x v="5"/>
  </r>
  <r>
    <d v="2024-08-30T00:00:00"/>
    <x v="2"/>
    <n v="422118"/>
    <x v="2"/>
    <d v="1899-12-30T04:05:00"/>
    <d v="1899-12-30T06:05:00"/>
    <x v="6"/>
  </r>
  <r>
    <d v="2024-08-30T00:00:00"/>
    <x v="2"/>
    <n v="422119"/>
    <x v="2"/>
    <d v="1899-12-30T06:05:00"/>
    <d v="1899-12-30T07:30:00"/>
    <x v="7"/>
  </r>
  <r>
    <d v="2024-08-30T00:00:00"/>
    <x v="2"/>
    <n v="422120"/>
    <x v="2"/>
    <d v="1899-12-30T07:30:00"/>
    <d v="1899-12-30T09:22:00"/>
    <x v="8"/>
  </r>
  <r>
    <d v="2024-08-30T00:00:00"/>
    <x v="2"/>
    <n v="422121"/>
    <x v="3"/>
    <d v="1899-12-30T09:22:00"/>
    <d v="1899-12-30T10:37:00"/>
    <x v="5"/>
  </r>
  <r>
    <d v="2024-08-30T00:00:00"/>
    <x v="2"/>
    <n v="422122"/>
    <x v="3"/>
    <d v="1899-12-30T10:37:00"/>
    <d v="1899-12-30T12:02:00"/>
    <x v="7"/>
  </r>
  <r>
    <d v="2024-08-30T00:00:00"/>
    <x v="2"/>
    <n v="422123"/>
    <x v="3"/>
    <d v="1899-12-30T12:02:00"/>
    <d v="1899-12-30T14:15:00"/>
    <x v="9"/>
  </r>
  <r>
    <d v="2024-08-30T00:00:00"/>
    <x v="2"/>
    <n v="422124"/>
    <x v="3"/>
    <d v="1899-12-30T14:15:00"/>
    <d v="1899-12-30T15:55:00"/>
    <x v="1"/>
  </r>
  <r>
    <d v="2024-08-30T00:00:00"/>
    <x v="2"/>
    <n v="422125"/>
    <x v="4"/>
    <d v="1899-12-30T15:55:00"/>
    <d v="1899-12-30T17:15:00"/>
    <x v="10"/>
  </r>
  <r>
    <d v="2024-08-30T00:00:00"/>
    <x v="2"/>
    <n v="422126"/>
    <x v="4"/>
    <d v="1899-12-30T17:15:00"/>
    <d v="1899-12-30T18:59:00"/>
    <x v="11"/>
  </r>
  <r>
    <d v="2024-08-30T00:00:00"/>
    <x v="2"/>
    <n v="422127"/>
    <x v="4"/>
    <d v="1899-12-30T18:59:00"/>
    <d v="1899-12-30T20:22:00"/>
    <x v="12"/>
  </r>
  <r>
    <d v="2024-08-30T00:00:00"/>
    <x v="2"/>
    <n v="422128"/>
    <x v="4"/>
    <d v="1899-12-30T20:22:00"/>
    <d v="1899-12-30T22:14:00"/>
    <x v="8"/>
  </r>
  <r>
    <d v="2024-08-30T00:00:00"/>
    <x v="2"/>
    <n v="422129"/>
    <x v="4"/>
    <d v="1899-12-30T22:14:00"/>
    <d v="1899-12-30T23:29:00"/>
    <x v="5"/>
  </r>
  <r>
    <d v="2024-08-31T00:00:00"/>
    <x v="2"/>
    <n v="422130"/>
    <x v="0"/>
    <d v="1899-12-30T07:45:00"/>
    <d v="1899-12-30T09:05:00"/>
    <x v="10"/>
  </r>
  <r>
    <d v="2024-08-31T00:00:00"/>
    <x v="2"/>
    <n v="422131"/>
    <x v="0"/>
    <d v="1899-12-30T09:05:00"/>
    <d v="1899-12-30T10:35:00"/>
    <x v="13"/>
  </r>
  <r>
    <d v="2024-08-31T00:00:00"/>
    <x v="2"/>
    <n v="422132"/>
    <x v="0"/>
    <d v="1899-12-30T10:35:00"/>
    <d v="1899-12-30T11:35:00"/>
    <x v="4"/>
  </r>
  <r>
    <d v="2024-08-31T00:00:00"/>
    <x v="3"/>
    <n v="422133"/>
    <x v="0"/>
    <d v="1899-12-30T11:35:00"/>
    <d v="1899-12-30T12:55:00"/>
    <x v="10"/>
  </r>
  <r>
    <d v="2024-08-31T00:00:00"/>
    <x v="3"/>
    <n v="422134"/>
    <x v="1"/>
    <d v="1899-12-30T12:55:00"/>
    <d v="1899-12-30T14:45:00"/>
    <x v="2"/>
  </r>
  <r>
    <d v="2024-08-31T00:00:00"/>
    <x v="3"/>
    <n v="422135"/>
    <x v="1"/>
    <d v="1899-12-30T14:45:00"/>
    <d v="1899-12-30T16:30:00"/>
    <x v="14"/>
  </r>
  <r>
    <d v="2024-08-31T00:00:00"/>
    <x v="3"/>
    <n v="422136"/>
    <x v="1"/>
    <d v="1899-12-30T16:30:00"/>
    <d v="1899-12-30T17:30:00"/>
    <x v="4"/>
  </r>
  <r>
    <d v="2024-09-02T00:00:00"/>
    <x v="4"/>
    <n v="422137"/>
    <x v="2"/>
    <d v="1899-12-30T01:00:00"/>
    <d v="1899-12-30T02:45:00"/>
    <x v="14"/>
  </r>
  <r>
    <d v="2024-09-02T00:00:00"/>
    <x v="4"/>
    <n v="422138"/>
    <x v="2"/>
    <d v="1899-12-30T02:45:00"/>
    <d v="1899-12-30T04:05:00"/>
    <x v="10"/>
  </r>
  <r>
    <d v="2024-09-02T00:00:00"/>
    <x v="4"/>
    <n v="422139"/>
    <x v="2"/>
    <d v="1899-12-30T04:05:00"/>
    <d v="1899-12-30T05:40:00"/>
    <x v="15"/>
  </r>
  <r>
    <d v="2024-09-02T00:00:00"/>
    <x v="4"/>
    <n v="422140"/>
    <x v="2"/>
    <d v="1899-12-30T05:40:00"/>
    <d v="1899-12-30T07:43:00"/>
    <x v="16"/>
  </r>
  <r>
    <d v="2024-09-02T00:00:00"/>
    <x v="4"/>
    <n v="422141"/>
    <x v="3"/>
    <d v="1899-12-30T07:43:00"/>
    <d v="1899-12-30T08:50:00"/>
    <x v="17"/>
  </r>
  <r>
    <d v="2024-09-02T00:00:00"/>
    <x v="4"/>
    <n v="422142"/>
    <x v="3"/>
    <d v="1899-12-30T08:50:00"/>
    <d v="1899-12-30T10:20:00"/>
    <x v="13"/>
  </r>
  <r>
    <d v="2024-09-02T00:00:00"/>
    <x v="4"/>
    <n v="422143"/>
    <x v="3"/>
    <d v="1899-12-30T10:20:00"/>
    <d v="1899-12-30T12:18:00"/>
    <x v="18"/>
  </r>
  <r>
    <d v="2024-09-02T00:00:00"/>
    <x v="5"/>
    <n v="422144"/>
    <x v="3"/>
    <d v="1899-12-30T12:18:00"/>
    <d v="1899-12-30T14:50:00"/>
    <x v="19"/>
  </r>
  <r>
    <d v="2024-09-02T00:00:00"/>
    <x v="5"/>
    <n v="422145"/>
    <x v="4"/>
    <d v="1899-12-30T14:50:00"/>
    <d v="1899-12-30T16:50:00"/>
    <x v="6"/>
  </r>
  <r>
    <d v="2024-09-02T00:00:00"/>
    <x v="5"/>
    <n v="422146"/>
    <x v="4"/>
    <d v="1899-12-30T16:50:00"/>
    <d v="1899-12-30T19:30:00"/>
    <x v="20"/>
  </r>
  <r>
    <d v="2024-09-02T00:00:00"/>
    <x v="5"/>
    <n v="422147"/>
    <x v="4"/>
    <d v="1899-12-30T19:30:00"/>
    <d v="1899-12-30T22:55:00"/>
    <x v="21"/>
  </r>
  <r>
    <d v="2024-09-03T00:00:00"/>
    <x v="5"/>
    <n v="422148"/>
    <x v="1"/>
    <d v="1899-12-30T22:55:00"/>
    <d v="1899-12-31T01:05:00"/>
    <x v="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x v="0"/>
    <x v="0"/>
    <m/>
    <m/>
    <m/>
    <m/>
    <n v="15"/>
    <m/>
    <m/>
    <m/>
    <m/>
    <m/>
    <n v="75"/>
  </r>
  <r>
    <x v="1"/>
    <x v="0"/>
    <x v="1"/>
    <m/>
    <m/>
    <m/>
    <m/>
    <m/>
    <n v="20"/>
    <m/>
    <m/>
    <m/>
    <m/>
    <n v="40"/>
  </r>
  <r>
    <x v="2"/>
    <x v="0"/>
    <x v="2"/>
    <m/>
    <m/>
    <m/>
    <m/>
    <m/>
    <m/>
    <m/>
    <m/>
    <m/>
    <m/>
    <n v="50"/>
  </r>
  <r>
    <x v="3"/>
    <x v="0"/>
    <x v="3"/>
    <m/>
    <n v="25"/>
    <m/>
    <n v="15"/>
    <m/>
    <m/>
    <m/>
    <m/>
    <m/>
    <m/>
    <n v="40"/>
  </r>
  <r>
    <x v="4"/>
    <x v="0"/>
    <x v="3"/>
    <m/>
    <m/>
    <m/>
    <m/>
    <m/>
    <m/>
    <m/>
    <n v="24"/>
    <m/>
    <m/>
    <n v="24"/>
  </r>
  <r>
    <x v="5"/>
    <x v="0"/>
    <x v="3"/>
    <m/>
    <m/>
    <m/>
    <m/>
    <m/>
    <m/>
    <m/>
    <m/>
    <m/>
    <m/>
    <n v="0"/>
  </r>
  <r>
    <x v="6"/>
    <x v="0"/>
    <x v="4"/>
    <m/>
    <m/>
    <m/>
    <n v="5"/>
    <m/>
    <m/>
    <m/>
    <m/>
    <m/>
    <m/>
    <n v="15"/>
  </r>
  <r>
    <x v="7"/>
    <x v="0"/>
    <x v="3"/>
    <m/>
    <m/>
    <m/>
    <n v="14"/>
    <n v="16"/>
    <m/>
    <m/>
    <m/>
    <n v="10"/>
    <n v="20"/>
    <n v="60"/>
  </r>
  <r>
    <x v="8"/>
    <x v="0"/>
    <x v="3"/>
    <m/>
    <n v="25"/>
    <m/>
    <m/>
    <m/>
    <m/>
    <m/>
    <m/>
    <m/>
    <m/>
    <n v="25"/>
  </r>
  <r>
    <x v="9"/>
    <x v="0"/>
    <x v="3"/>
    <m/>
    <n v="20"/>
    <n v="15"/>
    <m/>
    <m/>
    <m/>
    <n v="17"/>
    <m/>
    <m/>
    <m/>
    <n v="52"/>
  </r>
  <r>
    <x v="10"/>
    <x v="0"/>
    <x v="3"/>
    <m/>
    <m/>
    <m/>
    <m/>
    <n v="15"/>
    <m/>
    <m/>
    <m/>
    <m/>
    <m/>
    <n v="15"/>
  </r>
  <r>
    <x v="11"/>
    <x v="0"/>
    <x v="3"/>
    <m/>
    <m/>
    <m/>
    <m/>
    <n v="25"/>
    <m/>
    <m/>
    <m/>
    <m/>
    <m/>
    <n v="25"/>
  </r>
  <r>
    <x v="12"/>
    <x v="0"/>
    <x v="3"/>
    <m/>
    <n v="43"/>
    <m/>
    <m/>
    <n v="30"/>
    <m/>
    <m/>
    <m/>
    <m/>
    <m/>
    <n v="73"/>
  </r>
  <r>
    <x v="13"/>
    <x v="0"/>
    <x v="3"/>
    <m/>
    <m/>
    <n v="20"/>
    <n v="20"/>
    <m/>
    <m/>
    <m/>
    <m/>
    <m/>
    <m/>
    <n v="40"/>
  </r>
  <r>
    <x v="14"/>
    <x v="0"/>
    <x v="3"/>
    <m/>
    <m/>
    <m/>
    <m/>
    <m/>
    <m/>
    <m/>
    <m/>
    <n v="10"/>
    <n v="10"/>
    <n v="20"/>
  </r>
  <r>
    <x v="15"/>
    <x v="0"/>
    <x v="3"/>
    <m/>
    <m/>
    <m/>
    <m/>
    <m/>
    <n v="44"/>
    <m/>
    <m/>
    <m/>
    <m/>
    <n v="44"/>
  </r>
  <r>
    <x v="16"/>
    <x v="0"/>
    <x v="3"/>
    <m/>
    <m/>
    <m/>
    <n v="23"/>
    <m/>
    <m/>
    <m/>
    <m/>
    <m/>
    <m/>
    <n v="23"/>
  </r>
  <r>
    <x v="17"/>
    <x v="0"/>
    <x v="3"/>
    <m/>
    <m/>
    <n v="22"/>
    <m/>
    <n v="30"/>
    <m/>
    <m/>
    <m/>
    <m/>
    <m/>
    <n v="52"/>
  </r>
  <r>
    <x v="18"/>
    <x v="0"/>
    <x v="3"/>
    <m/>
    <m/>
    <m/>
    <m/>
    <m/>
    <m/>
    <m/>
    <m/>
    <m/>
    <n v="15"/>
    <n v="15"/>
  </r>
  <r>
    <x v="19"/>
    <x v="0"/>
    <x v="1"/>
    <m/>
    <m/>
    <m/>
    <m/>
    <m/>
    <m/>
    <m/>
    <m/>
    <m/>
    <m/>
    <n v="20"/>
  </r>
  <r>
    <x v="20"/>
    <x v="0"/>
    <x v="3"/>
    <m/>
    <n v="20"/>
    <m/>
    <m/>
    <m/>
    <m/>
    <m/>
    <n v="10"/>
    <m/>
    <m/>
    <n v="30"/>
  </r>
  <r>
    <x v="21"/>
    <x v="0"/>
    <x v="3"/>
    <m/>
    <m/>
    <m/>
    <m/>
    <m/>
    <m/>
    <m/>
    <m/>
    <m/>
    <m/>
    <n v="0"/>
  </r>
  <r>
    <x v="22"/>
    <x v="0"/>
    <x v="3"/>
    <m/>
    <m/>
    <m/>
    <m/>
    <n v="20"/>
    <m/>
    <m/>
    <m/>
    <m/>
    <m/>
    <n v="20"/>
  </r>
  <r>
    <x v="23"/>
    <x v="0"/>
    <x v="3"/>
    <m/>
    <m/>
    <m/>
    <m/>
    <n v="30"/>
    <n v="20"/>
    <m/>
    <m/>
    <m/>
    <m/>
    <n v="50"/>
  </r>
  <r>
    <x v="24"/>
    <x v="0"/>
    <x v="3"/>
    <m/>
    <n v="30"/>
    <m/>
    <m/>
    <m/>
    <m/>
    <m/>
    <m/>
    <m/>
    <n v="15"/>
    <n v="45"/>
  </r>
  <r>
    <x v="25"/>
    <x v="0"/>
    <x v="3"/>
    <m/>
    <m/>
    <m/>
    <m/>
    <m/>
    <m/>
    <m/>
    <m/>
    <m/>
    <m/>
    <n v="0"/>
  </r>
  <r>
    <x v="26"/>
    <x v="0"/>
    <x v="3"/>
    <m/>
    <m/>
    <m/>
    <m/>
    <m/>
    <n v="30"/>
    <m/>
    <n v="15"/>
    <m/>
    <m/>
    <n v="45"/>
  </r>
  <r>
    <x v="27"/>
    <x v="0"/>
    <x v="3"/>
    <n v="20"/>
    <m/>
    <m/>
    <m/>
    <m/>
    <m/>
    <m/>
    <m/>
    <m/>
    <m/>
    <n v="20"/>
  </r>
  <r>
    <x v="28"/>
    <x v="0"/>
    <x v="3"/>
    <m/>
    <n v="20"/>
    <m/>
    <n v="15"/>
    <m/>
    <m/>
    <m/>
    <m/>
    <m/>
    <m/>
    <n v="35"/>
  </r>
  <r>
    <x v="29"/>
    <x v="0"/>
    <x v="3"/>
    <m/>
    <m/>
    <m/>
    <n v="50"/>
    <m/>
    <m/>
    <m/>
    <m/>
    <n v="13"/>
    <m/>
    <n v="63"/>
  </r>
  <r>
    <x v="30"/>
    <x v="0"/>
    <x v="3"/>
    <m/>
    <m/>
    <m/>
    <m/>
    <m/>
    <m/>
    <m/>
    <m/>
    <m/>
    <n v="7"/>
    <n v="7"/>
  </r>
  <r>
    <x v="31"/>
    <x v="0"/>
    <x v="3"/>
    <m/>
    <m/>
    <m/>
    <n v="30"/>
    <m/>
    <m/>
    <m/>
    <m/>
    <m/>
    <m/>
    <n v="30"/>
  </r>
  <r>
    <x v="32"/>
    <x v="0"/>
    <x v="3"/>
    <m/>
    <m/>
    <m/>
    <n v="40"/>
    <n v="18"/>
    <m/>
    <m/>
    <m/>
    <m/>
    <m/>
    <n v="58"/>
  </r>
  <r>
    <x v="33"/>
    <x v="0"/>
    <x v="3"/>
    <m/>
    <m/>
    <m/>
    <n v="30"/>
    <m/>
    <n v="24"/>
    <m/>
    <m/>
    <m/>
    <m/>
    <n v="54"/>
  </r>
  <r>
    <x v="34"/>
    <x v="0"/>
    <x v="3"/>
    <n v="22"/>
    <m/>
    <m/>
    <m/>
    <m/>
    <m/>
    <m/>
    <m/>
    <m/>
    <m/>
    <n v="22"/>
  </r>
  <r>
    <x v="35"/>
    <x v="0"/>
    <x v="3"/>
    <m/>
    <m/>
    <m/>
    <n v="30"/>
    <n v="25"/>
    <m/>
    <m/>
    <m/>
    <m/>
    <n v="7"/>
    <n v="62"/>
  </r>
  <r>
    <x v="36"/>
    <x v="0"/>
    <x v="3"/>
    <m/>
    <n v="17"/>
    <m/>
    <n v="60"/>
    <n v="30"/>
    <m/>
    <m/>
    <m/>
    <m/>
    <m/>
    <n v="107"/>
  </r>
  <r>
    <x v="37"/>
    <x v="0"/>
    <x v="3"/>
    <m/>
    <n v="25"/>
    <m/>
    <m/>
    <m/>
    <n v="7"/>
    <m/>
    <m/>
    <m/>
    <m/>
    <n v="3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r>
  <r>
    <x v="1"/>
    <x v="1"/>
    <x v="1"/>
  </r>
  <r>
    <x v="2"/>
    <x v="2"/>
    <x v="0"/>
  </r>
  <r>
    <x v="3"/>
    <x v="3"/>
    <x v="0"/>
  </r>
  <r>
    <x v="4"/>
    <x v="4"/>
    <x v="1"/>
  </r>
  <r>
    <x v="5"/>
    <x v="5"/>
    <x v="1"/>
  </r>
  <r>
    <x v="6"/>
    <x v="6"/>
    <x v="0"/>
  </r>
  <r>
    <x v="7"/>
    <x v="7"/>
    <x v="1"/>
  </r>
  <r>
    <x v="8"/>
    <x v="8"/>
    <x v="0"/>
  </r>
  <r>
    <x v="9"/>
    <x v="9"/>
    <x v="1"/>
  </r>
  <r>
    <x v="10"/>
    <x v="10"/>
    <x v="1"/>
  </r>
  <r>
    <x v="11"/>
    <x v="11"/>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61C5C-8558-46C7-B569-FFDA4783353C}" name="PivotTable11" cacheId="2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9:B74" firstHeaderRow="1" firstDataRow="1" firstDataCol="1"/>
  <pivotFields count="3">
    <pivotField axis="axisRow" showAll="0">
      <items count="13">
        <item x="0"/>
        <item x="1"/>
        <item x="2"/>
        <item x="3"/>
        <item x="4"/>
        <item x="5"/>
        <item x="6"/>
        <item x="7"/>
        <item x="8"/>
        <item x="9"/>
        <item x="10"/>
        <item x="11"/>
        <item t="default"/>
      </items>
    </pivotField>
    <pivotField axis="axisRow" showAll="0">
      <items count="13">
        <item x="1"/>
        <item x="7"/>
        <item x="9"/>
        <item x="8"/>
        <item x="0"/>
        <item x="3"/>
        <item x="10"/>
        <item x="2"/>
        <item x="5"/>
        <item x="6"/>
        <item x="11"/>
        <item x="4"/>
        <item t="default"/>
      </items>
    </pivotField>
    <pivotField showAll="0">
      <items count="3">
        <item x="0"/>
        <item x="1"/>
        <item t="default"/>
      </items>
    </pivotField>
  </pivotFields>
  <rowFields count="2">
    <field x="0"/>
    <field x="1"/>
  </rowFields>
  <rowItems count="25">
    <i>
      <x/>
    </i>
    <i r="1">
      <x v="4"/>
    </i>
    <i>
      <x v="1"/>
    </i>
    <i r="1">
      <x/>
    </i>
    <i>
      <x v="2"/>
    </i>
    <i r="1">
      <x v="7"/>
    </i>
    <i>
      <x v="3"/>
    </i>
    <i r="1">
      <x v="5"/>
    </i>
    <i>
      <x v="4"/>
    </i>
    <i r="1">
      <x v="11"/>
    </i>
    <i>
      <x v="5"/>
    </i>
    <i r="1">
      <x v="8"/>
    </i>
    <i>
      <x v="6"/>
    </i>
    <i r="1">
      <x v="9"/>
    </i>
    <i>
      <x v="7"/>
    </i>
    <i r="1">
      <x v="1"/>
    </i>
    <i>
      <x v="8"/>
    </i>
    <i r="1">
      <x v="3"/>
    </i>
    <i>
      <x v="9"/>
    </i>
    <i r="1">
      <x v="2"/>
    </i>
    <i>
      <x v="10"/>
    </i>
    <i r="1">
      <x v="6"/>
    </i>
    <i>
      <x v="11"/>
    </i>
    <i r="1">
      <x v="10"/>
    </i>
    <i t="grand">
      <x/>
    </i>
  </rowItems>
  <colItems count="1">
    <i/>
  </colItems>
  <formats count="16">
    <format dxfId="49">
      <pivotArea type="all" dataOnly="0" outline="0" fieldPosition="0"/>
    </format>
    <format dxfId="48">
      <pivotArea field="0" type="button" dataOnly="0" labelOnly="1" outline="0" axis="axisRow" fieldPosition="0"/>
    </format>
    <format dxfId="47">
      <pivotArea dataOnly="0" labelOnly="1" fieldPosition="0">
        <references count="1">
          <reference field="0" count="0"/>
        </references>
      </pivotArea>
    </format>
    <format dxfId="46">
      <pivotArea dataOnly="0" labelOnly="1" grandRow="1" outline="0" fieldPosition="0"/>
    </format>
    <format dxfId="45">
      <pivotArea dataOnly="0" labelOnly="1" fieldPosition="0">
        <references count="2">
          <reference field="0" count="1" selected="0">
            <x v="0"/>
          </reference>
          <reference field="1" count="1">
            <x v="4"/>
          </reference>
        </references>
      </pivotArea>
    </format>
    <format dxfId="44">
      <pivotArea dataOnly="0" labelOnly="1" fieldPosition="0">
        <references count="2">
          <reference field="0" count="1" selected="0">
            <x v="1"/>
          </reference>
          <reference field="1" count="1">
            <x v="0"/>
          </reference>
        </references>
      </pivotArea>
    </format>
    <format dxfId="43">
      <pivotArea dataOnly="0" labelOnly="1" fieldPosition="0">
        <references count="2">
          <reference field="0" count="1" selected="0">
            <x v="2"/>
          </reference>
          <reference field="1" count="1">
            <x v="7"/>
          </reference>
        </references>
      </pivotArea>
    </format>
    <format dxfId="42">
      <pivotArea dataOnly="0" labelOnly="1" fieldPosition="0">
        <references count="2">
          <reference field="0" count="1" selected="0">
            <x v="3"/>
          </reference>
          <reference field="1" count="1">
            <x v="5"/>
          </reference>
        </references>
      </pivotArea>
    </format>
    <format dxfId="41">
      <pivotArea dataOnly="0" labelOnly="1" fieldPosition="0">
        <references count="2">
          <reference field="0" count="1" selected="0">
            <x v="4"/>
          </reference>
          <reference field="1" count="1">
            <x v="11"/>
          </reference>
        </references>
      </pivotArea>
    </format>
    <format dxfId="40">
      <pivotArea dataOnly="0" labelOnly="1" fieldPosition="0">
        <references count="2">
          <reference field="0" count="1" selected="0">
            <x v="5"/>
          </reference>
          <reference field="1" count="1">
            <x v="8"/>
          </reference>
        </references>
      </pivotArea>
    </format>
    <format dxfId="39">
      <pivotArea dataOnly="0" labelOnly="1" fieldPosition="0">
        <references count="2">
          <reference field="0" count="1" selected="0">
            <x v="6"/>
          </reference>
          <reference field="1" count="1">
            <x v="9"/>
          </reference>
        </references>
      </pivotArea>
    </format>
    <format dxfId="38">
      <pivotArea dataOnly="0" labelOnly="1" fieldPosition="0">
        <references count="2">
          <reference field="0" count="1" selected="0">
            <x v="7"/>
          </reference>
          <reference field="1" count="1">
            <x v="1"/>
          </reference>
        </references>
      </pivotArea>
    </format>
    <format dxfId="37">
      <pivotArea dataOnly="0" labelOnly="1" fieldPosition="0">
        <references count="2">
          <reference field="0" count="1" selected="0">
            <x v="8"/>
          </reference>
          <reference field="1" count="1">
            <x v="3"/>
          </reference>
        </references>
      </pivotArea>
    </format>
    <format dxfId="36">
      <pivotArea dataOnly="0" labelOnly="1" fieldPosition="0">
        <references count="2">
          <reference field="0" count="1" selected="0">
            <x v="9"/>
          </reference>
          <reference field="1" count="1">
            <x v="2"/>
          </reference>
        </references>
      </pivotArea>
    </format>
    <format dxfId="35">
      <pivotArea dataOnly="0" labelOnly="1" fieldPosition="0">
        <references count="2">
          <reference field="0" count="1" selected="0">
            <x v="10"/>
          </reference>
          <reference field="1" count="1">
            <x v="6"/>
          </reference>
        </references>
      </pivotArea>
    </format>
    <format dxfId="34">
      <pivotArea dataOnly="0" labelOnly="1" fieldPosition="0">
        <references count="2">
          <reference field="0" count="1" selected="0">
            <x v="11"/>
          </reference>
          <reference field="1" count="1">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423A2A-3CF4-48B5-ACB5-3BC82E6B3566}" name="PivotTable10" cacheId="25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Y8:Y10" firstHeaderRow="1" firstDataRow="1" firstDataCol="1"/>
  <pivotFields count="1">
    <pivotField axis="axisRow" compact="0" numFmtId="10" outline="0" showAll="0">
      <items count="2">
        <item x="0"/>
        <item t="default"/>
      </items>
    </pivotField>
  </pivotFields>
  <rowFields count="1">
    <field x="0"/>
  </rowFields>
  <rowItems count="2">
    <i>
      <x/>
    </i>
    <i t="grand">
      <x/>
    </i>
  </rowItems>
  <colItems count="1">
    <i/>
  </colItems>
  <formats count="12">
    <format dxfId="133">
      <pivotArea type="all" dataOnly="0" outline="0" fieldPosition="0"/>
    </format>
    <format dxfId="132">
      <pivotArea field="0" type="button" dataOnly="0" labelOnly="1" outline="0" axis="axisRow" fieldPosition="0"/>
    </format>
    <format dxfId="131">
      <pivotArea dataOnly="0" labelOnly="1" fieldPosition="0">
        <references count="1">
          <reference field="0" count="0"/>
        </references>
      </pivotArea>
    </format>
    <format dxfId="130">
      <pivotArea dataOnly="0" labelOnly="1" grandRow="1" outline="0" fieldPosition="0"/>
    </format>
    <format dxfId="81">
      <pivotArea type="all" dataOnly="0" outline="0" fieldPosition="0"/>
    </format>
    <format dxfId="80">
      <pivotArea field="0" type="button" dataOnly="0" labelOnly="1" outline="0" axis="axisRow" fieldPosition="0"/>
    </format>
    <format dxfId="79">
      <pivotArea dataOnly="0" labelOnly="1" fieldPosition="0">
        <references count="1">
          <reference field="0" count="0"/>
        </references>
      </pivotArea>
    </format>
    <format dxfId="78">
      <pivotArea dataOnly="0" labelOnly="1" grandRow="1" outline="0" fieldPosition="0"/>
    </format>
    <format dxfId="33">
      <pivotArea type="all" dataOnly="0" outline="0" fieldPosition="0"/>
    </format>
    <format dxfId="32">
      <pivotArea field="0" type="button" dataOnly="0" labelOnly="1" outline="0" axis="axisRow" fieldPosition="0"/>
    </format>
    <format dxfId="31">
      <pivotArea dataOnly="0" labelOnly="1" outline="0" fieldPosition="0">
        <references count="1">
          <reference field="0" count="0"/>
        </references>
      </pivotArea>
    </format>
    <format dxfId="3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158254-18D3-4DE3-9F7E-4CCDB9E3FCC3}" name="PivotTable9" cacheId="25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A3:AA5" firstHeaderRow="1" firstDataRow="1" firstDataCol="1"/>
  <pivotFields count="1">
    <pivotField axis="axisRow" compact="0" outline="0" showAll="0">
      <items count="2">
        <item x="0"/>
        <item t="default"/>
      </items>
    </pivotField>
  </pivotFields>
  <rowFields count="1">
    <field x="0"/>
  </rowFields>
  <rowItems count="2">
    <i>
      <x/>
    </i>
    <i t="grand">
      <x/>
    </i>
  </rowItems>
  <colItems count="1">
    <i/>
  </colItems>
  <formats count="12">
    <format dxfId="129">
      <pivotArea type="all" dataOnly="0" outline="0" fieldPosition="0"/>
    </format>
    <format dxfId="128">
      <pivotArea field="0" type="button" dataOnly="0" labelOnly="1" outline="0" axis="axisRow" fieldPosition="0"/>
    </format>
    <format dxfId="127">
      <pivotArea dataOnly="0" labelOnly="1" outline="0" fieldPosition="0">
        <references count="1">
          <reference field="0" count="0"/>
        </references>
      </pivotArea>
    </format>
    <format dxfId="126">
      <pivotArea dataOnly="0" labelOnly="1" grandRow="1" outline="0" fieldPosition="0"/>
    </format>
    <format dxfId="85">
      <pivotArea type="all" dataOnly="0" outline="0" fieldPosition="0"/>
    </format>
    <format dxfId="84">
      <pivotArea field="0" type="button" dataOnly="0" labelOnly="1" outline="0" axis="axisRow" fieldPosition="0"/>
    </format>
    <format dxfId="83">
      <pivotArea dataOnly="0" labelOnly="1" outline="0" fieldPosition="0">
        <references count="1">
          <reference field="0" count="0"/>
        </references>
      </pivotArea>
    </format>
    <format dxfId="82">
      <pivotArea dataOnly="0" labelOnly="1" grandRow="1" outline="0" fieldPosition="0"/>
    </format>
    <format dxfId="29">
      <pivotArea type="all" dataOnly="0" outline="0" fieldPosition="0"/>
    </format>
    <format dxfId="28">
      <pivotArea field="0" type="button" dataOnly="0" labelOnly="1" outline="0" axis="axisRow" fieldPosition="0"/>
    </format>
    <format dxfId="27">
      <pivotArea dataOnly="0" labelOnly="1" outline="0" fieldPosition="0">
        <references count="1">
          <reference field="0" count="0"/>
        </references>
      </pivotArea>
    </format>
    <format dxfId="2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120B82-3EA0-4C17-BC18-A2B59470FF5B}" name="PivotTable8" cacheId="24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Y3:Y5" firstHeaderRow="1" firstDataRow="1" firstDataCol="1"/>
  <pivotFields count="1">
    <pivotField axis="axisRow" compact="0" outline="0" showAll="0">
      <items count="2">
        <item x="0"/>
        <item t="default"/>
      </items>
    </pivotField>
  </pivotFields>
  <rowFields count="1">
    <field x="0"/>
  </rowFields>
  <rowItems count="2">
    <i>
      <x/>
    </i>
    <i t="grand">
      <x/>
    </i>
  </rowItems>
  <colItems count="1">
    <i/>
  </colItems>
  <formats count="12">
    <format dxfId="125">
      <pivotArea type="all" dataOnly="0" outline="0" fieldPosition="0"/>
    </format>
    <format dxfId="124">
      <pivotArea field="0" type="button" dataOnly="0" labelOnly="1" outline="0" axis="axisRow" fieldPosition="0"/>
    </format>
    <format dxfId="123">
      <pivotArea dataOnly="0" labelOnly="1" outline="0" fieldPosition="0">
        <references count="1">
          <reference field="0" count="0"/>
        </references>
      </pivotArea>
    </format>
    <format dxfId="122">
      <pivotArea dataOnly="0" labelOnly="1" grandRow="1" outline="0" fieldPosition="0"/>
    </format>
    <format dxfId="89">
      <pivotArea type="all" dataOnly="0" outline="0" fieldPosition="0"/>
    </format>
    <format dxfId="88">
      <pivotArea field="0" type="button" dataOnly="0" labelOnly="1" outline="0" axis="axisRow" fieldPosition="0"/>
    </format>
    <format dxfId="87">
      <pivotArea dataOnly="0" labelOnly="1" outline="0" fieldPosition="0">
        <references count="1">
          <reference field="0" count="0"/>
        </references>
      </pivotArea>
    </format>
    <format dxfId="86">
      <pivotArea dataOnly="0" labelOnly="1" grandRow="1" outline="0" fieldPosition="0"/>
    </format>
    <format dxfId="25">
      <pivotArea type="all" dataOnly="0" outline="0" fieldPosition="0"/>
    </format>
    <format dxfId="24">
      <pivotArea field="0" type="button" dataOnly="0" labelOnly="1" outline="0" axis="axisRow" fieldPosition="0"/>
    </format>
    <format dxfId="23">
      <pivotArea dataOnly="0" labelOnly="1" outline="0" fieldPosition="0">
        <references count="1">
          <reference field="0" count="0"/>
        </references>
      </pivotArea>
    </format>
    <format dxfId="2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93976F-A246-4AFF-8454-B9E777F16B9E}" name="PivotTable5" cacheId="26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28:B41" firstHeaderRow="1" firstDataRow="1" firstDataCol="1" rowPageCount="1" colPageCount="1"/>
  <pivotFields count="3">
    <pivotField showAll="0"/>
    <pivotField axis="axisRow" showAll="0">
      <items count="13">
        <item x="1"/>
        <item x="7"/>
        <item x="9"/>
        <item x="8"/>
        <item x="0"/>
        <item x="3"/>
        <item x="10"/>
        <item x="2"/>
        <item x="5"/>
        <item x="6"/>
        <item x="11"/>
        <item x="4"/>
        <item t="default"/>
      </items>
    </pivotField>
    <pivotField axis="axisPage" showAll="0">
      <items count="3">
        <item x="0"/>
        <item x="1"/>
        <item t="default"/>
      </items>
    </pivotField>
  </pivotFields>
  <rowFields count="1">
    <field x="1"/>
  </rowFields>
  <rowItems count="13">
    <i>
      <x/>
    </i>
    <i>
      <x v="1"/>
    </i>
    <i>
      <x v="2"/>
    </i>
    <i>
      <x v="3"/>
    </i>
    <i>
      <x v="4"/>
    </i>
    <i>
      <x v="5"/>
    </i>
    <i>
      <x v="6"/>
    </i>
    <i>
      <x v="7"/>
    </i>
    <i>
      <x v="8"/>
    </i>
    <i>
      <x v="9"/>
    </i>
    <i>
      <x v="10"/>
    </i>
    <i>
      <x v="11"/>
    </i>
    <i t="grand">
      <x/>
    </i>
  </rowItems>
  <colItems count="1">
    <i/>
  </colItems>
  <pageFields count="1">
    <pageField fld="2" hier="-1"/>
  </pageFields>
  <formats count="12">
    <format dxfId="121">
      <pivotArea type="all" dataOnly="0" outline="0" fieldPosition="0"/>
    </format>
    <format dxfId="120">
      <pivotArea field="1" type="button" dataOnly="0" labelOnly="1" outline="0" axis="axisRow" fieldPosition="0"/>
    </format>
    <format dxfId="119">
      <pivotArea dataOnly="0" labelOnly="1" fieldPosition="0">
        <references count="1">
          <reference field="1" count="0"/>
        </references>
      </pivotArea>
    </format>
    <format dxfId="118">
      <pivotArea dataOnly="0" labelOnly="1" grandRow="1" outline="0" fieldPosition="0"/>
    </format>
    <format dxfId="93">
      <pivotArea type="all" dataOnly="0" outline="0" fieldPosition="0"/>
    </format>
    <format dxfId="92">
      <pivotArea field="1" type="button" dataOnly="0" labelOnly="1" outline="0" axis="axisRow" fieldPosition="0"/>
    </format>
    <format dxfId="91">
      <pivotArea dataOnly="0" labelOnly="1" fieldPosition="0">
        <references count="1">
          <reference field="1" count="0"/>
        </references>
      </pivotArea>
    </format>
    <format dxfId="90">
      <pivotArea dataOnly="0" labelOnly="1" grandRow="1" outline="0" fieldPosition="0"/>
    </format>
    <format dxfId="21">
      <pivotArea type="all" dataOnly="0" outline="0" fieldPosition="0"/>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3D8388-18D1-4D41-802F-1F6E3624ED1F}" name="PivotTable4" cacheId="261" applyNumberFormats="0" applyBorderFormats="0" applyFontFormats="0" applyPatternFormats="0" applyAlignmentFormats="0" applyWidthHeightFormats="1" dataCaption="Values" updatedVersion="8" minRefreshableVersion="3" itemPrintTitles="1" createdVersion="8" indent="0" compact="0" compactData="0" multipleFieldFilters="0" chartFormat="4">
  <location ref="I3:J42" firstHeaderRow="1" firstDataRow="1" firstDataCol="1"/>
  <pivotFields count="14">
    <pivotField axis="axisRow" compact="0" outline="0"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compact="0" outline="0" showAll="0">
      <items count="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Sum of Downtime Total" fld="13" baseField="0" baseItem="0"/>
  </dataFields>
  <formats count="14">
    <format dxfId="50">
      <pivotArea type="all" dataOnly="0" outline="0" fieldPosition="0"/>
    </format>
    <format dxfId="51">
      <pivotArea outline="0" collapsedLevelsAreSubtotals="1" fieldPosition="0"/>
    </format>
    <format dxfId="52">
      <pivotArea field="0" type="button" dataOnly="0" labelOnly="1" outline="0" axis="axisRow" fieldPosition="0"/>
    </format>
    <format dxfId="53">
      <pivotArea dataOnly="0" labelOnly="1" grandRow="1" outline="0" fieldPosition="0"/>
    </format>
    <format dxfId="54">
      <pivotArea type="all" dataOnly="0" outline="0" fieldPosition="0"/>
    </format>
    <format dxfId="55">
      <pivotArea outline="0" collapsedLevelsAreSubtotals="1" fieldPosition="0"/>
    </format>
    <format dxfId="56">
      <pivotArea field="0" type="button" dataOnly="0" labelOnly="1" outline="0" axis="axisRow" fieldPosition="0"/>
    </format>
    <format dxfId="57">
      <pivotArea dataOnly="0" labelOnly="1" grandRow="1" outline="0" fieldPosition="0"/>
    </format>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outline="0" fieldPosition="0">
        <references count="1">
          <reference field="0" count="0"/>
        </references>
      </pivotArea>
    </format>
    <format dxfId="13">
      <pivotArea dataOnly="0" labelOnly="1" grandRow="1" outline="0" fieldPosition="0"/>
    </format>
    <format dxfId="12">
      <pivotArea dataOnly="0" labelOnly="1" outline="0" axis="axisValues" fieldPosition="0"/>
    </format>
  </formats>
  <chartFormats count="1">
    <chartFormat chart="3" format="6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4CAB02-07FF-40B6-A0DE-518A41700AEC}" name="PivotTable3" cacheId="236"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location ref="B13:C20" firstHeaderRow="1" firstDataRow="1" firstDataCol="1"/>
  <pivotFields count="9">
    <pivotField numFmtId="164" showAll="0"/>
    <pivotField axis="axisRow" showAll="0">
      <items count="7">
        <item x="5"/>
        <item x="2"/>
        <item x="3"/>
        <item x="1"/>
        <item x="0"/>
        <item x="4"/>
        <item t="default"/>
      </items>
    </pivotField>
    <pivotField showAll="0"/>
    <pivotField showAll="0"/>
    <pivotField numFmtId="21" showAll="0"/>
    <pivotField numFmtId="21" showAll="0"/>
    <pivotField dataField="1" showAll="0">
      <items count="24">
        <item x="4"/>
        <item x="17"/>
        <item x="5"/>
        <item x="10"/>
        <item x="12"/>
        <item x="3"/>
        <item x="7"/>
        <item x="13"/>
        <item x="15"/>
        <item x="1"/>
        <item x="11"/>
        <item x="14"/>
        <item x="2"/>
        <item x="8"/>
        <item x="18"/>
        <item x="6"/>
        <item x="16"/>
        <item x="22"/>
        <item x="9"/>
        <item x="0"/>
        <item x="19"/>
        <item x="20"/>
        <item x="2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
  </rowFields>
  <rowItems count="7">
    <i>
      <x/>
    </i>
    <i>
      <x v="1"/>
    </i>
    <i>
      <x v="2"/>
    </i>
    <i>
      <x v="3"/>
    </i>
    <i>
      <x v="4"/>
    </i>
    <i>
      <x v="5"/>
    </i>
    <i t="grand">
      <x/>
    </i>
  </rowItems>
  <colItems count="1">
    <i/>
  </colItems>
  <dataFields count="1">
    <dataField name="Average of Duration" fld="6" subtotal="average" baseField="1" baseItem="0" numFmtId="169"/>
  </dataFields>
  <formats count="20">
    <format dxfId="166">
      <pivotArea grandRow="1" outline="0" collapsedLevelsAreSubtotals="1" fieldPosition="0"/>
    </format>
    <format dxfId="165">
      <pivotArea outline="0" collapsedLevelsAreSubtotals="1" fieldPosition="0"/>
    </format>
    <format dxfId="117">
      <pivotArea type="all" dataOnly="0" outline="0" fieldPosition="0"/>
    </format>
    <format dxfId="116">
      <pivotArea outline="0" collapsedLevelsAreSubtotals="1" fieldPosition="0"/>
    </format>
    <format dxfId="115">
      <pivotArea field="1" type="button" dataOnly="0" labelOnly="1" outline="0" axis="axisRow" fieldPosition="0"/>
    </format>
    <format dxfId="114">
      <pivotArea dataOnly="0" labelOnly="1" fieldPosition="0">
        <references count="1">
          <reference field="1" count="0"/>
        </references>
      </pivotArea>
    </format>
    <format dxfId="113">
      <pivotArea dataOnly="0" labelOnly="1" grandRow="1" outline="0" fieldPosition="0"/>
    </format>
    <format dxfId="112">
      <pivotArea dataOnly="0" labelOnly="1" outline="0" axis="axisValues" fieldPosition="0"/>
    </format>
    <format dxfId="99">
      <pivotArea type="all" dataOnly="0" outline="0" fieldPosition="0"/>
    </format>
    <format dxfId="98">
      <pivotArea outline="0" collapsedLevelsAreSubtotals="1" fieldPosition="0"/>
    </format>
    <format dxfId="97">
      <pivotArea field="1" type="button" dataOnly="0" labelOnly="1" outline="0" axis="axisRow" fieldPosition="0"/>
    </format>
    <format dxfId="96">
      <pivotArea dataOnly="0" labelOnly="1" fieldPosition="0">
        <references count="1">
          <reference field="1" count="0"/>
        </references>
      </pivotArea>
    </format>
    <format dxfId="95">
      <pivotArea dataOnly="0" labelOnly="1" grandRow="1" outline="0" fieldPosition="0"/>
    </format>
    <format dxfId="94">
      <pivotArea dataOnly="0" labelOnly="1" outline="0" axis="axisValues" fieldPosition="0"/>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3F3A8C-3A37-4DD0-A7B0-A8C0FD141450}" name="PivotTable1" cacheId="236"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B3:C9" firstHeaderRow="1" firstDataRow="1" firstDataCol="1"/>
  <pivotFields count="9">
    <pivotField numFmtId="164" showAll="0"/>
    <pivotField showAll="0">
      <items count="7">
        <item x="5"/>
        <item x="2"/>
        <item x="3"/>
        <item x="1"/>
        <item x="0"/>
        <item x="4"/>
        <item t="default"/>
      </items>
    </pivotField>
    <pivotField showAll="0"/>
    <pivotField axis="axisRow" showAll="0">
      <items count="10">
        <item m="1" x="6"/>
        <item m="1" x="7"/>
        <item m="1" x="8"/>
        <item m="1" x="5"/>
        <item x="0"/>
        <item x="1"/>
        <item x="2"/>
        <item x="3"/>
        <item x="4"/>
        <item t="default"/>
      </items>
    </pivotField>
    <pivotField numFmtId="21" showAll="0"/>
    <pivotField numFmtId="21" showAll="0"/>
    <pivotField dataField="1" showAll="0">
      <items count="24">
        <item x="4"/>
        <item x="17"/>
        <item x="5"/>
        <item x="10"/>
        <item x="12"/>
        <item x="3"/>
        <item x="7"/>
        <item x="13"/>
        <item x="15"/>
        <item x="1"/>
        <item x="11"/>
        <item x="14"/>
        <item x="2"/>
        <item x="8"/>
        <item x="18"/>
        <item x="6"/>
        <item x="16"/>
        <item x="22"/>
        <item x="9"/>
        <item x="0"/>
        <item x="19"/>
        <item x="20"/>
        <item x="2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6">
    <i>
      <x v="4"/>
    </i>
    <i>
      <x v="5"/>
    </i>
    <i>
      <x v="6"/>
    </i>
    <i>
      <x v="7"/>
    </i>
    <i>
      <x v="8"/>
    </i>
    <i t="grand">
      <x/>
    </i>
  </rowItems>
  <colItems count="1">
    <i/>
  </colItems>
  <dataFields count="1">
    <dataField name="Sum of Duration" fld="6" baseField="3" baseItem="0"/>
  </dataFields>
  <formats count="20">
    <format dxfId="167">
      <pivotArea collapsedLevelsAreSubtotals="1" fieldPosition="0">
        <references count="1">
          <reference field="3" count="0"/>
        </references>
      </pivotArea>
    </format>
    <format dxfId="168">
      <pivotArea grandRow="1" outline="0" collapsedLevelsAreSubtotals="1" fieldPosition="0"/>
    </format>
    <format dxfId="111">
      <pivotArea type="all" dataOnly="0" outline="0" fieldPosition="0"/>
    </format>
    <format dxfId="110">
      <pivotArea outline="0" collapsedLevelsAreSubtotals="1" fieldPosition="0"/>
    </format>
    <format dxfId="109">
      <pivotArea field="3" type="button" dataOnly="0" labelOnly="1" outline="0" axis="axisRow" fieldPosition="0"/>
    </format>
    <format dxfId="108">
      <pivotArea dataOnly="0" labelOnly="1" fieldPosition="0">
        <references count="1">
          <reference field="3" count="0"/>
        </references>
      </pivotArea>
    </format>
    <format dxfId="107">
      <pivotArea dataOnly="0" labelOnly="1" grandRow="1" outline="0" fieldPosition="0"/>
    </format>
    <format dxfId="106">
      <pivotArea dataOnly="0" labelOnly="1" outline="0" axis="axisValues" fieldPosition="0"/>
    </format>
    <format dxfId="105">
      <pivotArea type="all" dataOnly="0" outline="0" fieldPosition="0"/>
    </format>
    <format dxfId="104">
      <pivotArea outline="0" collapsedLevelsAreSubtotals="1" fieldPosition="0"/>
    </format>
    <format dxfId="103">
      <pivotArea field="3" type="button" dataOnly="0" labelOnly="1" outline="0" axis="axisRow" fieldPosition="0"/>
    </format>
    <format dxfId="102">
      <pivotArea dataOnly="0" labelOnly="1" fieldPosition="0">
        <references count="1">
          <reference field="3" count="0"/>
        </references>
      </pivotArea>
    </format>
    <format dxfId="101">
      <pivotArea dataOnly="0" labelOnly="1" grandRow="1" outline="0" fieldPosition="0"/>
    </format>
    <format dxfId="100">
      <pivotArea dataOnly="0" labelOnly="1" outline="0" axis="axisValues" fieldPosition="0"/>
    </format>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5679CE7-BDDE-42FA-861A-8BA4211A7216}" sourceName="Product">
  <pivotTables>
    <pivotTable tabId="9" name="PivotTable3"/>
    <pivotTable tabId="9" name="PivotTable1"/>
  </pivotTables>
  <data>
    <tabular pivotCacheId="512516631">
      <items count="6">
        <i x="5" s="1"/>
        <i x="2" s="1"/>
        <i x="3"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42D2552-74F0-46F4-A8D1-3976AB73F36E}" cache="Slicer_Product" caption="Product" style="SlicerStyleLight"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718EAD-B407-4801-A1BA-4FB35090D1EC}" name="LineProductivity" displayName="LineProductivity" ref="A1:G39" totalsRowShown="0" headerRowDxfId="69" dataDxfId="77" headerRowBorderDxfId="159" tableBorderDxfId="160" totalsRowBorderDxfId="158">
  <autoFilter ref="A1:G39" xr:uid="{46718EAD-B407-4801-A1BA-4FB35090D1EC}"/>
  <tableColumns count="7">
    <tableColumn id="1" xr3:uid="{05AB1F92-E433-4BA2-BC3E-86C59F781288}" name="Date" dataDxfId="76" totalsRowDxfId="164"/>
    <tableColumn id="2" xr3:uid="{A4B9073E-27F7-4A7A-BD55-58B10D7ED366}" name="Product" dataDxfId="75"/>
    <tableColumn id="3" xr3:uid="{61BC2595-EF8A-4C7D-BF8F-E62DF8E1C175}" name="Batch" dataDxfId="74"/>
    <tableColumn id="4" xr3:uid="{E918620B-9C42-4AD2-9F94-465EBEBCAFA1}" name="Operator" dataDxfId="73"/>
    <tableColumn id="5" xr3:uid="{D665C31E-D52A-4CF7-80E0-33919C287E54}" name="Start Time" dataDxfId="72" totalsRowDxfId="163"/>
    <tableColumn id="6" xr3:uid="{88DEE575-127F-48E3-9DC1-F76260B74600}" name="End Time" dataDxfId="71" totalsRowDxfId="162"/>
    <tableColumn id="7" xr3:uid="{16D66D90-4FBF-4119-888D-468D516E5E79}" name="Duration" dataDxfId="70" totalsRowDxfId="161">
      <calculatedColumnFormula>LineProductivity[[#This Row],[End Time]]-LineProductivity[[#This Row],[Start Time]]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CE1340-3B04-4E1E-809B-70AB41F1F0FB}" name="Products" displayName="Products" ref="A1:D7" totalsRowShown="0" headerRowDxfId="68" dataDxfId="67" headerRowBorderDxfId="65" tableBorderDxfId="66" totalsRowBorderDxfId="64">
  <autoFilter ref="A1:D7" xr:uid="{D9CE1340-3B04-4E1E-809B-70AB41F1F0FB}"/>
  <tableColumns count="4">
    <tableColumn id="1" xr3:uid="{5A50645D-C5C7-427D-A56D-E35B89485B0C}" name="Product" dataDxfId="63"/>
    <tableColumn id="2" xr3:uid="{7043F88F-DC26-4E62-A085-25B17B62BD8F}" name="Flavor" dataDxfId="62"/>
    <tableColumn id="3" xr3:uid="{1D852C42-1AAC-41E9-AE63-7BFD1844FC07}" name="Size" dataDxfId="61"/>
    <tableColumn id="4" xr3:uid="{9755BEF2-D5D0-4536-9AEB-9BA04885629A}" name="Min batch time" dataDxfId="6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347FDD-795F-4DAA-BA4A-DA7430F5AE50}" name="DowntimeFactors" displayName="DowntimeFactors" ref="A1:C13" totalsRowShown="0" headerRowDxfId="150" dataDxfId="157" headerRowBorderDxfId="155" tableBorderDxfId="156" totalsRowBorderDxfId="154">
  <autoFilter ref="A1:C13" xr:uid="{4B347FDD-795F-4DAA-BA4A-DA7430F5AE50}"/>
  <tableColumns count="3">
    <tableColumn id="1" xr3:uid="{BBE99920-287D-4D25-944C-1D7777C98367}" name="Factor" dataDxfId="153"/>
    <tableColumn id="2" xr3:uid="{0048BEE1-1971-42E9-A345-7BB603DBD3D4}" name="Description" dataDxfId="152"/>
    <tableColumn id="3" xr3:uid="{DF2B2A5F-6E51-4FC2-ACF7-BFCAA183DB25}" name="Operator Error" dataDxfId="15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11235B-2EB0-465A-AD1A-7862B2AF4662}" name="LineDowntime" displayName="LineDowntime" ref="A2:N40" totalsRowShown="0" headerRowDxfId="135" dataDxfId="134">
  <autoFilter ref="A2:N40" xr:uid="{9C11235B-2EB0-465A-AD1A-7862B2AF4662}"/>
  <tableColumns count="14">
    <tableColumn id="1" xr3:uid="{F3029E1E-8EC3-428A-9617-C4A8536A324A}" name="Batch" dataDxfId="149"/>
    <tableColumn id="2" xr3:uid="{F5C18299-0B6B-4792-9803-D07F2F1BBC89}" name="1" dataDxfId="148"/>
    <tableColumn id="3" xr3:uid="{0BF17FD4-FBC0-46F0-8161-B4F008363448}" name="2" dataDxfId="147"/>
    <tableColumn id="4" xr3:uid="{500C812B-916E-4291-8CCB-DF2F5D9E91A2}" name="3" dataDxfId="146"/>
    <tableColumn id="5" xr3:uid="{8627DA6B-E4C4-4B50-9CD5-B2700CD66394}" name="4" dataDxfId="145"/>
    <tableColumn id="6" xr3:uid="{69856DA0-4069-42DE-9836-432B9B325182}" name="5" dataDxfId="144"/>
    <tableColumn id="7" xr3:uid="{30A53B9F-0A1F-4F5D-9CDA-57630AEE719F}" name="6" dataDxfId="143"/>
    <tableColumn id="8" xr3:uid="{6437DA92-2344-4DEB-94B2-BE66F590D710}" name="7" dataDxfId="142"/>
    <tableColumn id="9" xr3:uid="{C5BE44B8-5E3F-42FC-BC2E-71EEED0E0968}" name="8" dataDxfId="141"/>
    <tableColumn id="10" xr3:uid="{5DF1AE77-1007-42BE-8171-14826BD69BC7}" name="9" dataDxfId="140"/>
    <tableColumn id="11" xr3:uid="{EE9D29FE-189C-4317-A595-4BEB7474A1C5}" name="10" dataDxfId="139"/>
    <tableColumn id="12" xr3:uid="{93358E3F-21CB-4EA8-B59B-D4F66AAEC88B}" name="11" dataDxfId="138"/>
    <tableColumn id="13" xr3:uid="{37FDF587-4E2A-4532-8465-95375E01110E}" name="12" dataDxfId="137"/>
    <tableColumn id="14" xr3:uid="{5EA49072-E507-4B32-96A6-8C6CFDCB8D2F}" name="Downtime Total" dataDxfId="136">
      <calculatedColumnFormula>SUM(LineDowntime[[#This Row],[1]:[12]])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962F3-8C54-4C2B-8E48-722D67F8C002}">
  <dimension ref="A1:K39"/>
  <sheetViews>
    <sheetView workbookViewId="0">
      <selection activeCell="D24" sqref="D24"/>
    </sheetView>
  </sheetViews>
  <sheetFormatPr defaultRowHeight="14.5" x14ac:dyDescent="0.35"/>
  <cols>
    <col min="1" max="1" width="10.453125" style="9" bestFit="1" customWidth="1"/>
    <col min="2" max="2" width="9.54296875" style="9" bestFit="1" customWidth="1"/>
    <col min="3" max="3" width="8.81640625" style="9" customWidth="1"/>
    <col min="4" max="4" width="14.7265625" style="9" bestFit="1" customWidth="1"/>
    <col min="5" max="5" width="11.26953125" style="9" customWidth="1"/>
    <col min="6" max="6" width="10.453125" style="9" customWidth="1"/>
    <col min="7" max="7" width="10.36328125" style="20" bestFit="1" customWidth="1"/>
    <col min="8" max="8" width="8.81640625" style="9" customWidth="1"/>
    <col min="9" max="9" width="18.1796875" style="9" bestFit="1" customWidth="1"/>
    <col min="10" max="10" width="8.7265625" style="9"/>
    <col min="11" max="11" width="13.453125" style="9" bestFit="1" customWidth="1"/>
    <col min="12" max="16384" width="8.7265625" style="9"/>
  </cols>
  <sheetData>
    <row r="1" spans="1:11" x14ac:dyDescent="0.35">
      <c r="A1" s="21" t="s">
        <v>0</v>
      </c>
      <c r="B1" s="21" t="s">
        <v>1</v>
      </c>
      <c r="C1" s="21" t="s">
        <v>2</v>
      </c>
      <c r="D1" s="21" t="s">
        <v>3</v>
      </c>
      <c r="E1" s="21" t="s">
        <v>4</v>
      </c>
      <c r="F1" s="21" t="s">
        <v>5</v>
      </c>
      <c r="G1" s="25" t="s">
        <v>53</v>
      </c>
      <c r="I1" s="21" t="s">
        <v>63</v>
      </c>
      <c r="K1" s="21" t="s">
        <v>40</v>
      </c>
    </row>
    <row r="2" spans="1:11" x14ac:dyDescent="0.35">
      <c r="A2" s="26">
        <v>45533</v>
      </c>
      <c r="B2" s="9" t="s">
        <v>24</v>
      </c>
      <c r="C2" s="9">
        <v>422111</v>
      </c>
      <c r="D2" s="9" t="s">
        <v>65</v>
      </c>
      <c r="E2" s="22">
        <v>0.49305555555555558</v>
      </c>
      <c r="F2" s="22">
        <v>0.58680555555555558</v>
      </c>
      <c r="G2" s="20">
        <f>LineProductivity[[#This Row],[End Time]]-LineProductivity[[#This Row],[Start Time]]</f>
        <v>9.375E-2</v>
      </c>
      <c r="I2" s="20">
        <f>SUM(LineProductivity[Duration])</f>
        <v>2.6791666666666667</v>
      </c>
      <c r="K2" s="9">
        <f>SUM(LineDowntime[Downtime Total])</f>
        <v>1388</v>
      </c>
    </row>
    <row r="3" spans="1:11" x14ac:dyDescent="0.35">
      <c r="A3" s="26">
        <v>45533</v>
      </c>
      <c r="B3" s="9" t="s">
        <v>25</v>
      </c>
      <c r="C3" s="9">
        <v>422112</v>
      </c>
      <c r="D3" s="9" t="s">
        <v>65</v>
      </c>
      <c r="E3" s="22">
        <v>0.58680555555555558</v>
      </c>
      <c r="F3" s="22">
        <v>0.65625</v>
      </c>
      <c r="G3" s="20">
        <f>LineProductivity[[#This Row],[End Time]]-LineProductivity[[#This Row],[Start Time]]</f>
        <v>6.944444444444442E-2</v>
      </c>
      <c r="I3" s="21" t="s">
        <v>63</v>
      </c>
      <c r="K3" s="21" t="s">
        <v>40</v>
      </c>
    </row>
    <row r="4" spans="1:11" x14ac:dyDescent="0.35">
      <c r="A4" s="26">
        <v>45533</v>
      </c>
      <c r="B4" s="9" t="s">
        <v>25</v>
      </c>
      <c r="C4" s="9">
        <v>422113</v>
      </c>
      <c r="D4" s="9" t="s">
        <v>65</v>
      </c>
      <c r="E4" s="22">
        <v>0.65625</v>
      </c>
      <c r="F4" s="22">
        <v>0.73263888888888884</v>
      </c>
      <c r="G4" s="20">
        <f>LineProductivity[[#This Row],[End Time]]-LineProductivity[[#This Row],[Start Time]]</f>
        <v>7.638888888888884E-2</v>
      </c>
      <c r="I4" s="9">
        <f>16*60+18</f>
        <v>978</v>
      </c>
      <c r="K4" s="9">
        <f>SUM(LineDowntime[Downtime Total])</f>
        <v>1388</v>
      </c>
    </row>
    <row r="5" spans="1:11" x14ac:dyDescent="0.35">
      <c r="A5" s="26">
        <v>45533</v>
      </c>
      <c r="B5" s="9" t="s">
        <v>25</v>
      </c>
      <c r="C5" s="9">
        <v>422114</v>
      </c>
      <c r="D5" s="9" t="s">
        <v>65</v>
      </c>
      <c r="E5" s="22">
        <v>0.73263888888888884</v>
      </c>
      <c r="F5" s="22">
        <v>0.80208333333333326</v>
      </c>
      <c r="G5" s="20">
        <f>LineProductivity[[#This Row],[End Time]]-LineProductivity[[#This Row],[Start Time]]</f>
        <v>6.944444444444442E-2</v>
      </c>
    </row>
    <row r="6" spans="1:11" x14ac:dyDescent="0.35">
      <c r="A6" s="26">
        <v>45533</v>
      </c>
      <c r="B6" s="9" t="s">
        <v>25</v>
      </c>
      <c r="C6" s="9">
        <v>422115</v>
      </c>
      <c r="D6" s="9" t="s">
        <v>66</v>
      </c>
      <c r="E6" s="22">
        <v>0.80208333333333326</v>
      </c>
      <c r="F6" s="22">
        <v>0.86041666666666661</v>
      </c>
      <c r="G6" s="20">
        <f>LineProductivity[[#This Row],[End Time]]-LineProductivity[[#This Row],[Start Time]]</f>
        <v>5.8333333333333348E-2</v>
      </c>
      <c r="I6" s="23" t="s">
        <v>64</v>
      </c>
    </row>
    <row r="7" spans="1:11" x14ac:dyDescent="0.35">
      <c r="A7" s="26">
        <v>45533</v>
      </c>
      <c r="B7" s="9" t="s">
        <v>25</v>
      </c>
      <c r="C7" s="9">
        <v>422116</v>
      </c>
      <c r="D7" s="9" t="s">
        <v>66</v>
      </c>
      <c r="E7" s="22">
        <v>0.86041666666666661</v>
      </c>
      <c r="F7" s="22">
        <v>0.90208333333333324</v>
      </c>
      <c r="G7" s="20">
        <f>LineProductivity[[#This Row],[End Time]]-LineProductivity[[#This Row],[Start Time]]</f>
        <v>4.166666666666663E-2</v>
      </c>
      <c r="I7" s="24">
        <f>I4/(I4+K4)</f>
        <v>0.41335587489433645</v>
      </c>
    </row>
    <row r="8" spans="1:11" x14ac:dyDescent="0.35">
      <c r="A8" s="26">
        <v>45533</v>
      </c>
      <c r="B8" s="9" t="s">
        <v>25</v>
      </c>
      <c r="C8" s="9">
        <v>422117</v>
      </c>
      <c r="D8" s="9" t="s">
        <v>66</v>
      </c>
      <c r="E8" s="22">
        <v>0.90208333333333324</v>
      </c>
      <c r="F8" s="22">
        <v>0.95416666666666661</v>
      </c>
      <c r="G8" s="20">
        <f>LineProductivity[[#This Row],[End Time]]-LineProductivity[[#This Row],[Start Time]]</f>
        <v>5.208333333333337E-2</v>
      </c>
    </row>
    <row r="9" spans="1:11" x14ac:dyDescent="0.35">
      <c r="A9" s="26">
        <v>45534</v>
      </c>
      <c r="B9" s="9" t="s">
        <v>26</v>
      </c>
      <c r="C9" s="9">
        <v>422118</v>
      </c>
      <c r="D9" s="9" t="s">
        <v>67</v>
      </c>
      <c r="E9" s="22">
        <v>0.1701388888888889</v>
      </c>
      <c r="F9" s="22">
        <v>0.25347222222222221</v>
      </c>
      <c r="G9" s="20">
        <f>LineProductivity[[#This Row],[End Time]]-LineProductivity[[#This Row],[Start Time]]</f>
        <v>8.3333333333333315E-2</v>
      </c>
    </row>
    <row r="10" spans="1:11" x14ac:dyDescent="0.35">
      <c r="A10" s="26">
        <v>45534</v>
      </c>
      <c r="B10" s="9" t="s">
        <v>26</v>
      </c>
      <c r="C10" s="9">
        <v>422119</v>
      </c>
      <c r="D10" s="9" t="s">
        <v>67</v>
      </c>
      <c r="E10" s="22">
        <v>0.25347222222222221</v>
      </c>
      <c r="F10" s="22">
        <v>0.3125</v>
      </c>
      <c r="G10" s="20">
        <f>LineProductivity[[#This Row],[End Time]]-LineProductivity[[#This Row],[Start Time]]</f>
        <v>5.902777777777779E-2</v>
      </c>
    </row>
    <row r="11" spans="1:11" x14ac:dyDescent="0.35">
      <c r="A11" s="26">
        <v>45534</v>
      </c>
      <c r="B11" s="9" t="s">
        <v>26</v>
      </c>
      <c r="C11" s="9">
        <v>422120</v>
      </c>
      <c r="D11" s="9" t="s">
        <v>67</v>
      </c>
      <c r="E11" s="22">
        <v>0.3125</v>
      </c>
      <c r="F11" s="22">
        <v>0.39027777777777778</v>
      </c>
      <c r="G11" s="20">
        <f>LineProductivity[[#This Row],[End Time]]-LineProductivity[[#This Row],[Start Time]]</f>
        <v>7.7777777777777779E-2</v>
      </c>
    </row>
    <row r="12" spans="1:11" x14ac:dyDescent="0.35">
      <c r="A12" s="26">
        <v>45534</v>
      </c>
      <c r="B12" s="9" t="s">
        <v>26</v>
      </c>
      <c r="C12" s="9">
        <v>422121</v>
      </c>
      <c r="D12" s="9" t="s">
        <v>68</v>
      </c>
      <c r="E12" s="22">
        <v>0.39027777777777778</v>
      </c>
      <c r="F12" s="22">
        <v>0.44236111111111109</v>
      </c>
      <c r="G12" s="20">
        <f>LineProductivity[[#This Row],[End Time]]-LineProductivity[[#This Row],[Start Time]]</f>
        <v>5.2083333333333315E-2</v>
      </c>
    </row>
    <row r="13" spans="1:11" x14ac:dyDescent="0.35">
      <c r="A13" s="26">
        <v>45534</v>
      </c>
      <c r="B13" s="9" t="s">
        <v>26</v>
      </c>
      <c r="C13" s="9">
        <v>422122</v>
      </c>
      <c r="D13" s="9" t="s">
        <v>68</v>
      </c>
      <c r="E13" s="22">
        <v>0.44236111111111109</v>
      </c>
      <c r="F13" s="22">
        <v>0.50138888888888888</v>
      </c>
      <c r="G13" s="20">
        <f>LineProductivity[[#This Row],[End Time]]-LineProductivity[[#This Row],[Start Time]]</f>
        <v>5.902777777777779E-2</v>
      </c>
    </row>
    <row r="14" spans="1:11" x14ac:dyDescent="0.35">
      <c r="A14" s="26">
        <v>45534</v>
      </c>
      <c r="B14" s="9" t="s">
        <v>26</v>
      </c>
      <c r="C14" s="9">
        <v>422123</v>
      </c>
      <c r="D14" s="9" t="s">
        <v>68</v>
      </c>
      <c r="E14" s="22">
        <v>0.50138888888888888</v>
      </c>
      <c r="F14" s="22">
        <v>0.59375</v>
      </c>
      <c r="G14" s="20">
        <f>LineProductivity[[#This Row],[End Time]]-LineProductivity[[#This Row],[Start Time]]</f>
        <v>9.2361111111111116E-2</v>
      </c>
    </row>
    <row r="15" spans="1:11" x14ac:dyDescent="0.35">
      <c r="A15" s="26">
        <v>45534</v>
      </c>
      <c r="B15" s="9" t="s">
        <v>26</v>
      </c>
      <c r="C15" s="9">
        <v>422124</v>
      </c>
      <c r="D15" s="9" t="s">
        <v>68</v>
      </c>
      <c r="E15" s="22">
        <v>0.59375</v>
      </c>
      <c r="F15" s="22">
        <v>0.66319444444444442</v>
      </c>
      <c r="G15" s="20">
        <f>LineProductivity[[#This Row],[End Time]]-LineProductivity[[#This Row],[Start Time]]</f>
        <v>6.944444444444442E-2</v>
      </c>
    </row>
    <row r="16" spans="1:11" x14ac:dyDescent="0.35">
      <c r="A16" s="26">
        <v>45534</v>
      </c>
      <c r="B16" s="9" t="s">
        <v>26</v>
      </c>
      <c r="C16" s="9">
        <v>422125</v>
      </c>
      <c r="D16" s="9" t="s">
        <v>69</v>
      </c>
      <c r="E16" s="22">
        <v>0.66319444444444442</v>
      </c>
      <c r="F16" s="22">
        <v>0.71875</v>
      </c>
      <c r="G16" s="20">
        <f>LineProductivity[[#This Row],[End Time]]-LineProductivity[[#This Row],[Start Time]]</f>
        <v>5.555555555555558E-2</v>
      </c>
    </row>
    <row r="17" spans="1:7" x14ac:dyDescent="0.35">
      <c r="A17" s="26">
        <v>45534</v>
      </c>
      <c r="B17" s="9" t="s">
        <v>26</v>
      </c>
      <c r="C17" s="9">
        <v>422126</v>
      </c>
      <c r="D17" s="9" t="s">
        <v>69</v>
      </c>
      <c r="E17" s="22">
        <v>0.71875</v>
      </c>
      <c r="F17" s="22">
        <v>0.79097222222222219</v>
      </c>
      <c r="G17" s="20">
        <f>LineProductivity[[#This Row],[End Time]]-LineProductivity[[#This Row],[Start Time]]</f>
        <v>7.2222222222222188E-2</v>
      </c>
    </row>
    <row r="18" spans="1:7" x14ac:dyDescent="0.35">
      <c r="A18" s="26">
        <v>45534</v>
      </c>
      <c r="B18" s="9" t="s">
        <v>26</v>
      </c>
      <c r="C18" s="9">
        <v>422127</v>
      </c>
      <c r="D18" s="9" t="s">
        <v>69</v>
      </c>
      <c r="E18" s="22">
        <v>0.79097222222222219</v>
      </c>
      <c r="F18" s="22">
        <v>0.84861111111111109</v>
      </c>
      <c r="G18" s="20">
        <f>LineProductivity[[#This Row],[End Time]]-LineProductivity[[#This Row],[Start Time]]</f>
        <v>5.7638888888888906E-2</v>
      </c>
    </row>
    <row r="19" spans="1:7" x14ac:dyDescent="0.35">
      <c r="A19" s="26">
        <v>45534</v>
      </c>
      <c r="B19" s="9" t="s">
        <v>26</v>
      </c>
      <c r="C19" s="9">
        <v>422128</v>
      </c>
      <c r="D19" s="9" t="s">
        <v>69</v>
      </c>
      <c r="E19" s="22">
        <v>0.84861111111111109</v>
      </c>
      <c r="F19" s="22">
        <v>0.92638888888888893</v>
      </c>
      <c r="G19" s="20">
        <f>LineProductivity[[#This Row],[End Time]]-LineProductivity[[#This Row],[Start Time]]</f>
        <v>7.7777777777777835E-2</v>
      </c>
    </row>
    <row r="20" spans="1:7" x14ac:dyDescent="0.35">
      <c r="A20" s="26">
        <v>45534</v>
      </c>
      <c r="B20" s="9" t="s">
        <v>26</v>
      </c>
      <c r="C20" s="9">
        <v>422129</v>
      </c>
      <c r="D20" s="9" t="s">
        <v>69</v>
      </c>
      <c r="E20" s="22">
        <v>0.92638888888888893</v>
      </c>
      <c r="F20" s="22">
        <v>0.97847222222222219</v>
      </c>
      <c r="G20" s="20">
        <f>LineProductivity[[#This Row],[End Time]]-LineProductivity[[#This Row],[Start Time]]</f>
        <v>5.2083333333333259E-2</v>
      </c>
    </row>
    <row r="21" spans="1:7" x14ac:dyDescent="0.35">
      <c r="A21" s="26">
        <v>45535</v>
      </c>
      <c r="B21" s="9" t="s">
        <v>26</v>
      </c>
      <c r="C21" s="9">
        <v>422130</v>
      </c>
      <c r="D21" s="9" t="s">
        <v>65</v>
      </c>
      <c r="E21" s="22">
        <v>0.32291666666666669</v>
      </c>
      <c r="F21" s="22">
        <v>0.37847222222222221</v>
      </c>
      <c r="G21" s="20">
        <f>LineProductivity[[#This Row],[End Time]]-LineProductivity[[#This Row],[Start Time]]</f>
        <v>5.5555555555555525E-2</v>
      </c>
    </row>
    <row r="22" spans="1:7" x14ac:dyDescent="0.35">
      <c r="A22" s="26">
        <v>45535</v>
      </c>
      <c r="B22" s="9" t="s">
        <v>26</v>
      </c>
      <c r="C22" s="9">
        <v>422131</v>
      </c>
      <c r="D22" s="9" t="s">
        <v>65</v>
      </c>
      <c r="E22" s="22">
        <v>0.37847222222222221</v>
      </c>
      <c r="F22" s="22">
        <v>0.44097222222222221</v>
      </c>
      <c r="G22" s="20">
        <f>LineProductivity[[#This Row],[End Time]]-LineProductivity[[#This Row],[Start Time]]</f>
        <v>6.25E-2</v>
      </c>
    </row>
    <row r="23" spans="1:7" x14ac:dyDescent="0.35">
      <c r="A23" s="26">
        <v>45535</v>
      </c>
      <c r="B23" s="9" t="s">
        <v>26</v>
      </c>
      <c r="C23" s="9">
        <v>422132</v>
      </c>
      <c r="D23" s="9" t="s">
        <v>65</v>
      </c>
      <c r="E23" s="22">
        <v>0.44097222222222221</v>
      </c>
      <c r="F23" s="22">
        <v>0.4826388888888889</v>
      </c>
      <c r="G23" s="20">
        <f>LineProductivity[[#This Row],[End Time]]-LineProductivity[[#This Row],[Start Time]]</f>
        <v>4.1666666666666685E-2</v>
      </c>
    </row>
    <row r="24" spans="1:7" x14ac:dyDescent="0.35">
      <c r="A24" s="26">
        <v>45535</v>
      </c>
      <c r="B24" s="9" t="s">
        <v>27</v>
      </c>
      <c r="C24" s="9">
        <v>422133</v>
      </c>
      <c r="D24" s="9" t="s">
        <v>65</v>
      </c>
      <c r="E24" s="22">
        <v>0.4826388888888889</v>
      </c>
      <c r="F24" s="22">
        <v>0.53819444444444442</v>
      </c>
      <c r="G24" s="20">
        <f>LineProductivity[[#This Row],[End Time]]-LineProductivity[[#This Row],[Start Time]]</f>
        <v>5.5555555555555525E-2</v>
      </c>
    </row>
    <row r="25" spans="1:7" x14ac:dyDescent="0.35">
      <c r="A25" s="26">
        <v>45535</v>
      </c>
      <c r="B25" s="9" t="s">
        <v>27</v>
      </c>
      <c r="C25" s="9">
        <v>422134</v>
      </c>
      <c r="D25" s="9" t="s">
        <v>66</v>
      </c>
      <c r="E25" s="22">
        <v>0.53819444444444442</v>
      </c>
      <c r="F25" s="22">
        <v>0.61458333333333337</v>
      </c>
      <c r="G25" s="20">
        <f>LineProductivity[[#This Row],[End Time]]-LineProductivity[[#This Row],[Start Time]]</f>
        <v>7.6388888888888951E-2</v>
      </c>
    </row>
    <row r="26" spans="1:7" x14ac:dyDescent="0.35">
      <c r="A26" s="26">
        <v>45535</v>
      </c>
      <c r="B26" s="9" t="s">
        <v>27</v>
      </c>
      <c r="C26" s="9">
        <v>422135</v>
      </c>
      <c r="D26" s="9" t="s">
        <v>66</v>
      </c>
      <c r="E26" s="22">
        <v>0.61458333333333337</v>
      </c>
      <c r="F26" s="22">
        <v>0.6875</v>
      </c>
      <c r="G26" s="20">
        <f>LineProductivity[[#This Row],[End Time]]-LineProductivity[[#This Row],[Start Time]]</f>
        <v>7.291666666666663E-2</v>
      </c>
    </row>
    <row r="27" spans="1:7" x14ac:dyDescent="0.35">
      <c r="A27" s="26">
        <v>45535</v>
      </c>
      <c r="B27" s="9" t="s">
        <v>27</v>
      </c>
      <c r="C27" s="9">
        <v>422136</v>
      </c>
      <c r="D27" s="9" t="s">
        <v>66</v>
      </c>
      <c r="E27" s="22">
        <v>0.6875</v>
      </c>
      <c r="F27" s="22">
        <v>0.72916666666666663</v>
      </c>
      <c r="G27" s="20">
        <f>LineProductivity[[#This Row],[End Time]]-LineProductivity[[#This Row],[Start Time]]</f>
        <v>4.166666666666663E-2</v>
      </c>
    </row>
    <row r="28" spans="1:7" x14ac:dyDescent="0.35">
      <c r="A28" s="26">
        <v>45537</v>
      </c>
      <c r="B28" s="9" t="s">
        <v>28</v>
      </c>
      <c r="C28" s="9">
        <v>422137</v>
      </c>
      <c r="D28" s="9" t="s">
        <v>67</v>
      </c>
      <c r="E28" s="22">
        <v>4.1666666666666664E-2</v>
      </c>
      <c r="F28" s="22">
        <v>0.11458333333333333</v>
      </c>
      <c r="G28" s="20">
        <f>LineProductivity[[#This Row],[End Time]]-LineProductivity[[#This Row],[Start Time]]</f>
        <v>7.2916666666666657E-2</v>
      </c>
    </row>
    <row r="29" spans="1:7" x14ac:dyDescent="0.35">
      <c r="A29" s="26">
        <v>45537</v>
      </c>
      <c r="B29" s="9" t="s">
        <v>28</v>
      </c>
      <c r="C29" s="9">
        <v>422138</v>
      </c>
      <c r="D29" s="9" t="s">
        <v>67</v>
      </c>
      <c r="E29" s="22">
        <v>0.11458333333333333</v>
      </c>
      <c r="F29" s="22">
        <v>0.1701388888888889</v>
      </c>
      <c r="G29" s="20">
        <f>LineProductivity[[#This Row],[End Time]]-LineProductivity[[#This Row],[Start Time]]</f>
        <v>5.5555555555555566E-2</v>
      </c>
    </row>
    <row r="30" spans="1:7" x14ac:dyDescent="0.35">
      <c r="A30" s="26">
        <v>45537</v>
      </c>
      <c r="B30" s="9" t="s">
        <v>28</v>
      </c>
      <c r="C30" s="9">
        <v>422139</v>
      </c>
      <c r="D30" s="9" t="s">
        <v>67</v>
      </c>
      <c r="E30" s="22">
        <v>0.1701388888888889</v>
      </c>
      <c r="F30" s="22">
        <v>0.2361111111111111</v>
      </c>
      <c r="G30" s="20">
        <f>LineProductivity[[#This Row],[End Time]]-LineProductivity[[#This Row],[Start Time]]</f>
        <v>6.597222222222221E-2</v>
      </c>
    </row>
    <row r="31" spans="1:7" x14ac:dyDescent="0.35">
      <c r="A31" s="26">
        <v>45537</v>
      </c>
      <c r="B31" s="9" t="s">
        <v>28</v>
      </c>
      <c r="C31" s="9">
        <v>422140</v>
      </c>
      <c r="D31" s="9" t="s">
        <v>67</v>
      </c>
      <c r="E31" s="22">
        <v>0.2361111111111111</v>
      </c>
      <c r="F31" s="22">
        <v>0.3215277777777778</v>
      </c>
      <c r="G31" s="20">
        <f>LineProductivity[[#This Row],[End Time]]-LineProductivity[[#This Row],[Start Time]]</f>
        <v>8.5416666666666696E-2</v>
      </c>
    </row>
    <row r="32" spans="1:7" x14ac:dyDescent="0.35">
      <c r="A32" s="26">
        <v>45537</v>
      </c>
      <c r="B32" s="9" t="s">
        <v>28</v>
      </c>
      <c r="C32" s="9">
        <v>422141</v>
      </c>
      <c r="D32" s="9" t="s">
        <v>68</v>
      </c>
      <c r="E32" s="22">
        <v>0.3215277777777778</v>
      </c>
      <c r="F32" s="22">
        <v>0.36805555555555558</v>
      </c>
      <c r="G32" s="20">
        <f>LineProductivity[[#This Row],[End Time]]-LineProductivity[[#This Row],[Start Time]]</f>
        <v>4.6527777777777779E-2</v>
      </c>
    </row>
    <row r="33" spans="1:7" x14ac:dyDescent="0.35">
      <c r="A33" s="26">
        <v>45537</v>
      </c>
      <c r="B33" s="9" t="s">
        <v>28</v>
      </c>
      <c r="C33" s="9">
        <v>422142</v>
      </c>
      <c r="D33" s="9" t="s">
        <v>68</v>
      </c>
      <c r="E33" s="22">
        <v>0.36805555555555558</v>
      </c>
      <c r="F33" s="22">
        <v>0.43055555555555558</v>
      </c>
      <c r="G33" s="20">
        <f>LineProductivity[[#This Row],[End Time]]-LineProductivity[[#This Row],[Start Time]]</f>
        <v>6.25E-2</v>
      </c>
    </row>
    <row r="34" spans="1:7" x14ac:dyDescent="0.35">
      <c r="A34" s="26">
        <v>45537</v>
      </c>
      <c r="B34" s="9" t="s">
        <v>28</v>
      </c>
      <c r="C34" s="9">
        <v>422143</v>
      </c>
      <c r="D34" s="9" t="s">
        <v>68</v>
      </c>
      <c r="E34" s="22">
        <v>0.43055555555555558</v>
      </c>
      <c r="F34" s="22">
        <v>0.51249999999999996</v>
      </c>
      <c r="G34" s="20">
        <f>LineProductivity[[#This Row],[End Time]]-LineProductivity[[#This Row],[Start Time]]</f>
        <v>8.1944444444444375E-2</v>
      </c>
    </row>
    <row r="35" spans="1:7" x14ac:dyDescent="0.35">
      <c r="A35" s="26">
        <v>45537</v>
      </c>
      <c r="B35" s="9" t="s">
        <v>29</v>
      </c>
      <c r="C35" s="9">
        <v>422144</v>
      </c>
      <c r="D35" s="9" t="s">
        <v>68</v>
      </c>
      <c r="E35" s="22">
        <v>0.51249999999999996</v>
      </c>
      <c r="F35" s="22">
        <v>0.61805555555555558</v>
      </c>
      <c r="G35" s="20">
        <f>LineProductivity[[#This Row],[End Time]]-LineProductivity[[#This Row],[Start Time]]</f>
        <v>0.10555555555555562</v>
      </c>
    </row>
    <row r="36" spans="1:7" x14ac:dyDescent="0.35">
      <c r="A36" s="26">
        <v>45537</v>
      </c>
      <c r="B36" s="9" t="s">
        <v>29</v>
      </c>
      <c r="C36" s="9">
        <v>422145</v>
      </c>
      <c r="D36" s="9" t="s">
        <v>69</v>
      </c>
      <c r="E36" s="22">
        <v>0.61805555555555558</v>
      </c>
      <c r="F36" s="22">
        <v>0.70138888888888895</v>
      </c>
      <c r="G36" s="20">
        <f>LineProductivity[[#This Row],[End Time]]-LineProductivity[[#This Row],[Start Time]]</f>
        <v>8.333333333333337E-2</v>
      </c>
    </row>
    <row r="37" spans="1:7" x14ac:dyDescent="0.35">
      <c r="A37" s="26">
        <v>45537</v>
      </c>
      <c r="B37" s="9" t="s">
        <v>29</v>
      </c>
      <c r="C37" s="9">
        <v>422146</v>
      </c>
      <c r="D37" s="9" t="s">
        <v>69</v>
      </c>
      <c r="E37" s="22">
        <v>0.70138888888888895</v>
      </c>
      <c r="F37" s="22">
        <v>0.8125</v>
      </c>
      <c r="G37" s="20">
        <f>LineProductivity[[#This Row],[End Time]]-LineProductivity[[#This Row],[Start Time]]</f>
        <v>0.11111111111111105</v>
      </c>
    </row>
    <row r="38" spans="1:7" x14ac:dyDescent="0.35">
      <c r="A38" s="26">
        <v>45537</v>
      </c>
      <c r="B38" s="9" t="s">
        <v>29</v>
      </c>
      <c r="C38" s="9">
        <v>422147</v>
      </c>
      <c r="D38" s="9" t="s">
        <v>69</v>
      </c>
      <c r="E38" s="22">
        <v>0.8125</v>
      </c>
      <c r="F38" s="22">
        <v>0.95486111111111116</v>
      </c>
      <c r="G38" s="20">
        <f>LineProductivity[[#This Row],[End Time]]-LineProductivity[[#This Row],[Start Time]]</f>
        <v>0.14236111111111116</v>
      </c>
    </row>
    <row r="39" spans="1:7" x14ac:dyDescent="0.35">
      <c r="A39" s="26">
        <v>45538</v>
      </c>
      <c r="B39" s="9" t="s">
        <v>29</v>
      </c>
      <c r="C39" s="9">
        <v>422148</v>
      </c>
      <c r="D39" s="9" t="s">
        <v>66</v>
      </c>
      <c r="E39" s="22">
        <v>0.95486111111111116</v>
      </c>
      <c r="F39" s="22">
        <v>1.0451388888888888</v>
      </c>
      <c r="G39" s="20">
        <f>LineProductivity[[#This Row],[End Time]]-LineProductivity[[#This Row],[Start Time]]</f>
        <v>9.0277777777777679E-2</v>
      </c>
    </row>
  </sheetData>
  <sheetProtection algorithmName="SHA-512" hashValue="EXtZEyy4HW04UmxCVusUAfAaHWoic88pKqMp34LmRSB5lJmqh+BSSI9kS5LG8L6ZhE+qK/hc4sdjbbnk+SmFCw==" saltValue="065h3o5vQshUZdBICtHzCQ==" spinCount="100000" sheet="1" objects="1" scenarios="1" selectLockedCells="1" selectUnlockedCells="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A7A9A-369F-46C5-93C5-09FBB32FF7C0}">
  <dimension ref="A1:D7"/>
  <sheetViews>
    <sheetView workbookViewId="0">
      <selection activeCell="E16" sqref="E16"/>
    </sheetView>
  </sheetViews>
  <sheetFormatPr defaultRowHeight="14.5" x14ac:dyDescent="0.35"/>
  <cols>
    <col min="1" max="1" width="9.36328125" style="7" customWidth="1"/>
    <col min="2" max="2" width="11.1796875" style="7" bestFit="1" customWidth="1"/>
    <col min="3" max="3" width="8.7265625" style="7"/>
    <col min="4" max="4" width="15.26953125" style="7" customWidth="1"/>
    <col min="5" max="16384" width="8.7265625" style="7"/>
  </cols>
  <sheetData>
    <row r="1" spans="1:4" x14ac:dyDescent="0.35">
      <c r="A1" s="4" t="s">
        <v>1</v>
      </c>
      <c r="B1" s="5" t="s">
        <v>30</v>
      </c>
      <c r="C1" s="5" t="s">
        <v>31</v>
      </c>
      <c r="D1" s="6" t="s">
        <v>39</v>
      </c>
    </row>
    <row r="2" spans="1:4" x14ac:dyDescent="0.35">
      <c r="A2" s="8" t="s">
        <v>24</v>
      </c>
      <c r="B2" s="9" t="s">
        <v>32</v>
      </c>
      <c r="C2" s="9" t="s">
        <v>38</v>
      </c>
      <c r="D2" s="10">
        <v>60</v>
      </c>
    </row>
    <row r="3" spans="1:4" x14ac:dyDescent="0.35">
      <c r="A3" s="8" t="s">
        <v>25</v>
      </c>
      <c r="B3" s="9" t="s">
        <v>33</v>
      </c>
      <c r="C3" s="9" t="s">
        <v>38</v>
      </c>
      <c r="D3" s="10">
        <v>60</v>
      </c>
    </row>
    <row r="4" spans="1:4" x14ac:dyDescent="0.35">
      <c r="A4" s="8" t="s">
        <v>26</v>
      </c>
      <c r="B4" s="9" t="s">
        <v>34</v>
      </c>
      <c r="C4" s="9" t="s">
        <v>38</v>
      </c>
      <c r="D4" s="10">
        <v>60</v>
      </c>
    </row>
    <row r="5" spans="1:4" x14ac:dyDescent="0.35">
      <c r="A5" s="8" t="s">
        <v>27</v>
      </c>
      <c r="B5" s="9" t="s">
        <v>35</v>
      </c>
      <c r="C5" s="9" t="s">
        <v>38</v>
      </c>
      <c r="D5" s="10">
        <v>60</v>
      </c>
    </row>
    <row r="6" spans="1:4" x14ac:dyDescent="0.35">
      <c r="A6" s="8" t="s">
        <v>28</v>
      </c>
      <c r="B6" s="9" t="s">
        <v>36</v>
      </c>
      <c r="C6" s="9" t="s">
        <v>38</v>
      </c>
      <c r="D6" s="10">
        <v>60</v>
      </c>
    </row>
    <row r="7" spans="1:4" x14ac:dyDescent="0.35">
      <c r="A7" s="11" t="s">
        <v>29</v>
      </c>
      <c r="B7" s="12" t="s">
        <v>34</v>
      </c>
      <c r="C7" s="12" t="s">
        <v>37</v>
      </c>
      <c r="D7" s="13">
        <v>98</v>
      </c>
    </row>
  </sheetData>
  <sheetProtection algorithmName="SHA-512" hashValue="vZjBI1ZNXHKbDLbcqoG4pKrVarv8MLyJjKnZAMosZWVl79AX9G6Ji6oCgTtp4gmNP8fwXbdFDLTVvKbKNN3GsA==" saltValue="ykr3OV8Iv9YAhOiVYwhR1Q==" spinCount="100000" sheet="1" objects="1" scenarios="1"/>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7156D-DBB5-4EA9-A733-8897AD1035D5}">
  <dimension ref="A1:C13"/>
  <sheetViews>
    <sheetView workbookViewId="0">
      <selection activeCell="I13" sqref="I13"/>
    </sheetView>
  </sheetViews>
  <sheetFormatPr defaultRowHeight="14.5" x14ac:dyDescent="0.35"/>
  <cols>
    <col min="1" max="1" width="8.81640625" style="7" customWidth="1"/>
    <col min="2" max="2" width="19.26953125" style="7" bestFit="1" customWidth="1"/>
    <col min="3" max="3" width="14.36328125" style="7" customWidth="1"/>
    <col min="4" max="16384" width="8.7265625" style="7"/>
  </cols>
  <sheetData>
    <row r="1" spans="1:3" x14ac:dyDescent="0.35">
      <c r="A1" s="4" t="s">
        <v>6</v>
      </c>
      <c r="B1" s="5" t="s">
        <v>22</v>
      </c>
      <c r="C1" s="6" t="s">
        <v>7</v>
      </c>
    </row>
    <row r="2" spans="1:3" x14ac:dyDescent="0.35">
      <c r="A2" s="8">
        <v>1</v>
      </c>
      <c r="B2" s="9" t="s">
        <v>17</v>
      </c>
      <c r="C2" s="10" t="s">
        <v>20</v>
      </c>
    </row>
    <row r="3" spans="1:3" x14ac:dyDescent="0.35">
      <c r="A3" s="8">
        <v>2</v>
      </c>
      <c r="B3" s="9" t="s">
        <v>8</v>
      </c>
      <c r="C3" s="10" t="s">
        <v>21</v>
      </c>
    </row>
    <row r="4" spans="1:3" x14ac:dyDescent="0.35">
      <c r="A4" s="8">
        <v>3</v>
      </c>
      <c r="B4" s="9" t="s">
        <v>19</v>
      </c>
      <c r="C4" s="10" t="s">
        <v>20</v>
      </c>
    </row>
    <row r="5" spans="1:3" x14ac:dyDescent="0.35">
      <c r="A5" s="8">
        <v>4</v>
      </c>
      <c r="B5" s="9" t="s">
        <v>14</v>
      </c>
      <c r="C5" s="10" t="s">
        <v>20</v>
      </c>
    </row>
    <row r="6" spans="1:3" x14ac:dyDescent="0.35">
      <c r="A6" s="8">
        <v>5</v>
      </c>
      <c r="B6" s="9" t="s">
        <v>10</v>
      </c>
      <c r="C6" s="10" t="s">
        <v>21</v>
      </c>
    </row>
    <row r="7" spans="1:3" x14ac:dyDescent="0.35">
      <c r="A7" s="8">
        <v>6</v>
      </c>
      <c r="B7" s="9" t="s">
        <v>9</v>
      </c>
      <c r="C7" s="10" t="s">
        <v>21</v>
      </c>
    </row>
    <row r="8" spans="1:3" x14ac:dyDescent="0.35">
      <c r="A8" s="8">
        <v>7</v>
      </c>
      <c r="B8" s="9" t="s">
        <v>12</v>
      </c>
      <c r="C8" s="10" t="s">
        <v>20</v>
      </c>
    </row>
    <row r="9" spans="1:3" x14ac:dyDescent="0.35">
      <c r="A9" s="8">
        <v>8</v>
      </c>
      <c r="B9" s="9" t="s">
        <v>13</v>
      </c>
      <c r="C9" s="10" t="s">
        <v>21</v>
      </c>
    </row>
    <row r="10" spans="1:3" x14ac:dyDescent="0.35">
      <c r="A10" s="8">
        <v>9</v>
      </c>
      <c r="B10" s="9" t="s">
        <v>15</v>
      </c>
      <c r="C10" s="10" t="s">
        <v>20</v>
      </c>
    </row>
    <row r="11" spans="1:3" x14ac:dyDescent="0.35">
      <c r="A11" s="8">
        <v>10</v>
      </c>
      <c r="B11" s="9" t="s">
        <v>18</v>
      </c>
      <c r="C11" s="10" t="s">
        <v>21</v>
      </c>
    </row>
    <row r="12" spans="1:3" x14ac:dyDescent="0.35">
      <c r="A12" s="8">
        <v>11</v>
      </c>
      <c r="B12" s="9" t="s">
        <v>11</v>
      </c>
      <c r="C12" s="10" t="s">
        <v>21</v>
      </c>
    </row>
    <row r="13" spans="1:3" x14ac:dyDescent="0.35">
      <c r="A13" s="11">
        <v>12</v>
      </c>
      <c r="B13" s="12" t="s">
        <v>16</v>
      </c>
      <c r="C13" s="13" t="s">
        <v>20</v>
      </c>
    </row>
  </sheetData>
  <sheetProtection algorithmName="SHA-512" hashValue="IC3yLecLgpkaHXJxuk06f9wCGGzRjs7k/lZujODckMnC5h5Id1Ek49CUTaxUjpcpJ2ILXwFACMimg4SLcA1GMw==" saltValue="XSISaGOGr0PDxWHReshUxw=="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03E6B-C648-491E-9E5D-F67501FDD632}">
  <dimension ref="A1:R40"/>
  <sheetViews>
    <sheetView workbookViewId="0">
      <selection activeCell="I13" sqref="I13"/>
    </sheetView>
  </sheetViews>
  <sheetFormatPr defaultRowHeight="14.5" x14ac:dyDescent="0.35"/>
  <cols>
    <col min="1" max="1" width="8.81640625" style="7" customWidth="1"/>
    <col min="2" max="13" width="5.54296875" style="7" customWidth="1"/>
    <col min="14" max="14" width="13.453125" style="7" bestFit="1" customWidth="1"/>
    <col min="15" max="16384" width="8.7265625" style="7"/>
  </cols>
  <sheetData>
    <row r="1" spans="1:18" x14ac:dyDescent="0.35">
      <c r="A1" s="18"/>
      <c r="B1" s="19" t="s">
        <v>23</v>
      </c>
      <c r="C1" s="19"/>
      <c r="D1" s="19"/>
      <c r="E1" s="19"/>
      <c r="F1" s="19"/>
      <c r="G1" s="19"/>
      <c r="H1" s="19"/>
      <c r="I1" s="19"/>
      <c r="J1" s="19"/>
      <c r="K1" s="19"/>
      <c r="L1" s="19"/>
      <c r="M1" s="19"/>
      <c r="N1" s="18"/>
    </row>
    <row r="2" spans="1:18" x14ac:dyDescent="0.35">
      <c r="A2" s="14" t="s">
        <v>2</v>
      </c>
      <c r="B2" s="14" t="s">
        <v>41</v>
      </c>
      <c r="C2" s="14" t="s">
        <v>42</v>
      </c>
      <c r="D2" s="14" t="s">
        <v>43</v>
      </c>
      <c r="E2" s="14" t="s">
        <v>44</v>
      </c>
      <c r="F2" s="14" t="s">
        <v>45</v>
      </c>
      <c r="G2" s="14" t="s">
        <v>46</v>
      </c>
      <c r="H2" s="14" t="s">
        <v>47</v>
      </c>
      <c r="I2" s="14" t="s">
        <v>48</v>
      </c>
      <c r="J2" s="14" t="s">
        <v>49</v>
      </c>
      <c r="K2" s="14" t="s">
        <v>50</v>
      </c>
      <c r="L2" s="14" t="s">
        <v>51</v>
      </c>
      <c r="M2" s="14" t="s">
        <v>52</v>
      </c>
      <c r="N2" s="14" t="s">
        <v>54</v>
      </c>
    </row>
    <row r="3" spans="1:18" x14ac:dyDescent="0.35">
      <c r="A3" s="9">
        <v>422111</v>
      </c>
      <c r="B3" s="9"/>
      <c r="C3" s="9">
        <v>60</v>
      </c>
      <c r="D3" s="9"/>
      <c r="E3" s="9"/>
      <c r="F3" s="9"/>
      <c r="G3" s="9"/>
      <c r="H3" s="9">
        <v>15</v>
      </c>
      <c r="I3" s="9"/>
      <c r="J3" s="9"/>
      <c r="K3" s="9"/>
      <c r="L3" s="9"/>
      <c r="M3" s="9"/>
      <c r="N3" s="9">
        <f>SUM(LineDowntime[[#This Row],[1]:[12]])</f>
        <v>75</v>
      </c>
    </row>
    <row r="4" spans="1:18" x14ac:dyDescent="0.35">
      <c r="A4" s="9">
        <v>422112</v>
      </c>
      <c r="B4" s="9"/>
      <c r="C4" s="9">
        <v>20</v>
      </c>
      <c r="D4" s="9"/>
      <c r="E4" s="9"/>
      <c r="F4" s="9"/>
      <c r="G4" s="9"/>
      <c r="H4" s="9"/>
      <c r="I4" s="9">
        <v>20</v>
      </c>
      <c r="J4" s="9"/>
      <c r="K4" s="9"/>
      <c r="L4" s="9"/>
      <c r="M4" s="9"/>
      <c r="N4" s="9">
        <f>SUM(LineDowntime[[#This Row],[1]:[12]])</f>
        <v>40</v>
      </c>
      <c r="P4" s="9" t="s">
        <v>62</v>
      </c>
      <c r="Q4" s="9"/>
      <c r="R4" s="9"/>
    </row>
    <row r="5" spans="1:18" x14ac:dyDescent="0.35">
      <c r="A5" s="9">
        <v>422113</v>
      </c>
      <c r="B5" s="9"/>
      <c r="C5" s="9">
        <v>50</v>
      </c>
      <c r="D5" s="9"/>
      <c r="E5" s="9"/>
      <c r="F5" s="9"/>
      <c r="G5" s="9"/>
      <c r="H5" s="9"/>
      <c r="I5" s="9"/>
      <c r="J5" s="9"/>
      <c r="K5" s="9"/>
      <c r="L5" s="9"/>
      <c r="M5" s="9"/>
      <c r="N5" s="9">
        <f>SUM(LineDowntime[[#This Row],[1]:[12]])</f>
        <v>50</v>
      </c>
      <c r="P5" s="15">
        <f>SUM(LineDowntime[Downtime Total])</f>
        <v>1388</v>
      </c>
      <c r="Q5" s="16"/>
      <c r="R5" s="17"/>
    </row>
    <row r="6" spans="1:18" x14ac:dyDescent="0.35">
      <c r="A6" s="9">
        <v>422114</v>
      </c>
      <c r="B6" s="9"/>
      <c r="C6" s="9"/>
      <c r="D6" s="9"/>
      <c r="E6" s="9">
        <v>25</v>
      </c>
      <c r="F6" s="9"/>
      <c r="G6" s="9">
        <v>15</v>
      </c>
      <c r="H6" s="9"/>
      <c r="I6" s="9"/>
      <c r="J6" s="9"/>
      <c r="K6" s="9"/>
      <c r="L6" s="9"/>
      <c r="M6" s="9"/>
      <c r="N6" s="9">
        <f>SUM(LineDowntime[[#This Row],[1]:[12]])</f>
        <v>40</v>
      </c>
    </row>
    <row r="7" spans="1:18" x14ac:dyDescent="0.35">
      <c r="A7" s="9">
        <v>422115</v>
      </c>
      <c r="B7" s="9"/>
      <c r="C7" s="9"/>
      <c r="D7" s="9"/>
      <c r="E7" s="9"/>
      <c r="F7" s="9"/>
      <c r="G7" s="9"/>
      <c r="H7" s="9"/>
      <c r="I7" s="9"/>
      <c r="J7" s="9"/>
      <c r="K7" s="9">
        <v>24</v>
      </c>
      <c r="L7" s="9"/>
      <c r="M7" s="9"/>
      <c r="N7" s="9">
        <f>SUM(LineDowntime[[#This Row],[1]:[12]])</f>
        <v>24</v>
      </c>
    </row>
    <row r="8" spans="1:18" x14ac:dyDescent="0.35">
      <c r="A8" s="9">
        <v>422116</v>
      </c>
      <c r="B8" s="9"/>
      <c r="C8" s="9"/>
      <c r="D8" s="9"/>
      <c r="E8" s="9"/>
      <c r="F8" s="9"/>
      <c r="G8" s="9"/>
      <c r="H8" s="9"/>
      <c r="I8" s="9"/>
      <c r="J8" s="9"/>
      <c r="K8" s="9"/>
      <c r="L8" s="9"/>
      <c r="M8" s="9"/>
      <c r="N8" s="9">
        <f>SUM(LineDowntime[[#This Row],[1]:[12]])</f>
        <v>0</v>
      </c>
    </row>
    <row r="9" spans="1:18" x14ac:dyDescent="0.35">
      <c r="A9" s="9">
        <v>422117</v>
      </c>
      <c r="B9" s="9"/>
      <c r="C9" s="9">
        <v>10</v>
      </c>
      <c r="D9" s="9"/>
      <c r="E9" s="9"/>
      <c r="F9" s="9"/>
      <c r="G9" s="9">
        <v>5</v>
      </c>
      <c r="H9" s="9"/>
      <c r="I9" s="9"/>
      <c r="J9" s="9"/>
      <c r="K9" s="9"/>
      <c r="L9" s="9"/>
      <c r="M9" s="9"/>
      <c r="N9" s="9">
        <f>SUM(LineDowntime[[#This Row],[1]:[12]])</f>
        <v>15</v>
      </c>
    </row>
    <row r="10" spans="1:18" x14ac:dyDescent="0.35">
      <c r="A10" s="9">
        <v>422118</v>
      </c>
      <c r="B10" s="9"/>
      <c r="C10" s="9"/>
      <c r="D10" s="9"/>
      <c r="E10" s="9"/>
      <c r="F10" s="9"/>
      <c r="G10" s="9">
        <v>14</v>
      </c>
      <c r="H10" s="9">
        <v>16</v>
      </c>
      <c r="I10" s="9"/>
      <c r="J10" s="9"/>
      <c r="K10" s="9"/>
      <c r="L10" s="9">
        <v>10</v>
      </c>
      <c r="M10" s="9">
        <v>20</v>
      </c>
      <c r="N10" s="9">
        <f>SUM(LineDowntime[[#This Row],[1]:[12]])</f>
        <v>60</v>
      </c>
    </row>
    <row r="11" spans="1:18" x14ac:dyDescent="0.35">
      <c r="A11" s="9">
        <v>422119</v>
      </c>
      <c r="B11" s="9"/>
      <c r="C11" s="9"/>
      <c r="D11" s="9"/>
      <c r="E11" s="9">
        <v>25</v>
      </c>
      <c r="F11" s="9"/>
      <c r="G11" s="9"/>
      <c r="H11" s="9"/>
      <c r="I11" s="9"/>
      <c r="J11" s="9"/>
      <c r="K11" s="9"/>
      <c r="L11" s="9"/>
      <c r="M11" s="9"/>
      <c r="N11" s="9">
        <f>SUM(LineDowntime[[#This Row],[1]:[12]])</f>
        <v>25</v>
      </c>
    </row>
    <row r="12" spans="1:18" x14ac:dyDescent="0.35">
      <c r="A12" s="9">
        <v>422120</v>
      </c>
      <c r="B12" s="9"/>
      <c r="C12" s="9"/>
      <c r="D12" s="9"/>
      <c r="E12" s="9">
        <v>20</v>
      </c>
      <c r="F12" s="9">
        <v>15</v>
      </c>
      <c r="G12" s="9"/>
      <c r="H12" s="9"/>
      <c r="I12" s="9"/>
      <c r="J12" s="9">
        <v>17</v>
      </c>
      <c r="K12" s="9"/>
      <c r="L12" s="9"/>
      <c r="M12" s="9"/>
      <c r="N12" s="9">
        <f>SUM(LineDowntime[[#This Row],[1]:[12]])</f>
        <v>52</v>
      </c>
    </row>
    <row r="13" spans="1:18" x14ac:dyDescent="0.35">
      <c r="A13" s="9">
        <v>422121</v>
      </c>
      <c r="B13" s="9"/>
      <c r="C13" s="9"/>
      <c r="D13" s="9"/>
      <c r="E13" s="9"/>
      <c r="F13" s="9"/>
      <c r="G13" s="9"/>
      <c r="H13" s="9">
        <v>15</v>
      </c>
      <c r="I13" s="9"/>
      <c r="J13" s="9"/>
      <c r="K13" s="9"/>
      <c r="L13" s="9"/>
      <c r="M13" s="9"/>
      <c r="N13" s="9">
        <f>SUM(LineDowntime[[#This Row],[1]:[12]])</f>
        <v>15</v>
      </c>
    </row>
    <row r="14" spans="1:18" x14ac:dyDescent="0.35">
      <c r="A14" s="9">
        <v>422122</v>
      </c>
      <c r="B14" s="9"/>
      <c r="C14" s="9"/>
      <c r="D14" s="9"/>
      <c r="E14" s="9"/>
      <c r="F14" s="9"/>
      <c r="G14" s="9"/>
      <c r="H14" s="9">
        <v>25</v>
      </c>
      <c r="I14" s="9"/>
      <c r="J14" s="9"/>
      <c r="K14" s="9"/>
      <c r="L14" s="9"/>
      <c r="M14" s="9"/>
      <c r="N14" s="9">
        <f>SUM(LineDowntime[[#This Row],[1]:[12]])</f>
        <v>25</v>
      </c>
    </row>
    <row r="15" spans="1:18" x14ac:dyDescent="0.35">
      <c r="A15" s="9">
        <v>422123</v>
      </c>
      <c r="B15" s="9"/>
      <c r="C15" s="9"/>
      <c r="D15" s="9"/>
      <c r="E15" s="9">
        <v>43</v>
      </c>
      <c r="F15" s="9"/>
      <c r="G15" s="9"/>
      <c r="H15" s="9">
        <v>30</v>
      </c>
      <c r="I15" s="9"/>
      <c r="J15" s="9"/>
      <c r="K15" s="9"/>
      <c r="L15" s="9"/>
      <c r="M15" s="9"/>
      <c r="N15" s="9">
        <f>SUM(LineDowntime[[#This Row],[1]:[12]])</f>
        <v>73</v>
      </c>
    </row>
    <row r="16" spans="1:18" x14ac:dyDescent="0.35">
      <c r="A16" s="9">
        <v>422124</v>
      </c>
      <c r="B16" s="9"/>
      <c r="C16" s="9"/>
      <c r="D16" s="9"/>
      <c r="E16" s="9"/>
      <c r="F16" s="9">
        <v>20</v>
      </c>
      <c r="G16" s="9">
        <v>20</v>
      </c>
      <c r="H16" s="9"/>
      <c r="I16" s="9"/>
      <c r="J16" s="9"/>
      <c r="K16" s="9"/>
      <c r="L16" s="9"/>
      <c r="M16" s="9"/>
      <c r="N16" s="9">
        <f>SUM(LineDowntime[[#This Row],[1]:[12]])</f>
        <v>40</v>
      </c>
    </row>
    <row r="17" spans="1:14" x14ac:dyDescent="0.35">
      <c r="A17" s="9">
        <v>422125</v>
      </c>
      <c r="B17" s="9"/>
      <c r="C17" s="9"/>
      <c r="D17" s="9"/>
      <c r="E17" s="9"/>
      <c r="F17" s="9"/>
      <c r="G17" s="9"/>
      <c r="H17" s="9"/>
      <c r="I17" s="9"/>
      <c r="J17" s="9"/>
      <c r="K17" s="9"/>
      <c r="L17" s="9">
        <v>10</v>
      </c>
      <c r="M17" s="9">
        <v>10</v>
      </c>
      <c r="N17" s="9">
        <f>SUM(LineDowntime[[#This Row],[1]:[12]])</f>
        <v>20</v>
      </c>
    </row>
    <row r="18" spans="1:14" x14ac:dyDescent="0.35">
      <c r="A18" s="9">
        <v>422126</v>
      </c>
      <c r="B18" s="9"/>
      <c r="C18" s="9"/>
      <c r="D18" s="9"/>
      <c r="E18" s="9"/>
      <c r="F18" s="9"/>
      <c r="G18" s="9"/>
      <c r="H18" s="9"/>
      <c r="I18" s="9">
        <v>44</v>
      </c>
      <c r="J18" s="9"/>
      <c r="K18" s="9"/>
      <c r="L18" s="9"/>
      <c r="M18" s="9"/>
      <c r="N18" s="9">
        <f>SUM(LineDowntime[[#This Row],[1]:[12]])</f>
        <v>44</v>
      </c>
    </row>
    <row r="19" spans="1:14" x14ac:dyDescent="0.35">
      <c r="A19" s="9">
        <v>422127</v>
      </c>
      <c r="B19" s="9"/>
      <c r="C19" s="9"/>
      <c r="D19" s="9"/>
      <c r="E19" s="9"/>
      <c r="F19" s="9"/>
      <c r="G19" s="9">
        <v>23</v>
      </c>
      <c r="H19" s="9"/>
      <c r="I19" s="9"/>
      <c r="J19" s="9"/>
      <c r="K19" s="9"/>
      <c r="L19" s="9"/>
      <c r="M19" s="9"/>
      <c r="N19" s="9">
        <f>SUM(LineDowntime[[#This Row],[1]:[12]])</f>
        <v>23</v>
      </c>
    </row>
    <row r="20" spans="1:14" x14ac:dyDescent="0.35">
      <c r="A20" s="9">
        <v>422128</v>
      </c>
      <c r="B20" s="9"/>
      <c r="C20" s="9"/>
      <c r="D20" s="9"/>
      <c r="E20" s="9"/>
      <c r="F20" s="9">
        <v>22</v>
      </c>
      <c r="G20" s="9"/>
      <c r="H20" s="9">
        <v>30</v>
      </c>
      <c r="I20" s="9"/>
      <c r="J20" s="9"/>
      <c r="K20" s="9"/>
      <c r="L20" s="9"/>
      <c r="M20" s="9"/>
      <c r="N20" s="9">
        <f>SUM(LineDowntime[[#This Row],[1]:[12]])</f>
        <v>52</v>
      </c>
    </row>
    <row r="21" spans="1:14" x14ac:dyDescent="0.35">
      <c r="A21" s="9">
        <v>422129</v>
      </c>
      <c r="B21" s="9"/>
      <c r="C21" s="9"/>
      <c r="D21" s="9"/>
      <c r="E21" s="9"/>
      <c r="F21" s="9"/>
      <c r="G21" s="9"/>
      <c r="H21" s="9"/>
      <c r="I21" s="9"/>
      <c r="J21" s="9"/>
      <c r="K21" s="9"/>
      <c r="L21" s="9"/>
      <c r="M21" s="9">
        <v>15</v>
      </c>
      <c r="N21" s="9">
        <f>SUM(LineDowntime[[#This Row],[1]:[12]])</f>
        <v>15</v>
      </c>
    </row>
    <row r="22" spans="1:14" x14ac:dyDescent="0.35">
      <c r="A22" s="9">
        <v>422130</v>
      </c>
      <c r="B22" s="9"/>
      <c r="C22" s="9">
        <v>20</v>
      </c>
      <c r="D22" s="9"/>
      <c r="E22" s="9"/>
      <c r="F22" s="9"/>
      <c r="G22" s="9"/>
      <c r="H22" s="9"/>
      <c r="I22" s="9"/>
      <c r="J22" s="9"/>
      <c r="K22" s="9"/>
      <c r="L22" s="9"/>
      <c r="M22" s="9"/>
      <c r="N22" s="9">
        <f>SUM(LineDowntime[[#This Row],[1]:[12]])</f>
        <v>20</v>
      </c>
    </row>
    <row r="23" spans="1:14" x14ac:dyDescent="0.35">
      <c r="A23" s="9">
        <v>422131</v>
      </c>
      <c r="B23" s="9"/>
      <c r="C23" s="9"/>
      <c r="D23" s="9"/>
      <c r="E23" s="9">
        <v>20</v>
      </c>
      <c r="F23" s="9"/>
      <c r="G23" s="9"/>
      <c r="H23" s="9"/>
      <c r="I23" s="9"/>
      <c r="J23" s="9"/>
      <c r="K23" s="9">
        <v>10</v>
      </c>
      <c r="L23" s="9"/>
      <c r="M23" s="9"/>
      <c r="N23" s="9">
        <f>SUM(LineDowntime[[#This Row],[1]:[12]])</f>
        <v>30</v>
      </c>
    </row>
    <row r="24" spans="1:14" x14ac:dyDescent="0.35">
      <c r="A24" s="9">
        <v>422132</v>
      </c>
      <c r="B24" s="9"/>
      <c r="C24" s="9"/>
      <c r="D24" s="9"/>
      <c r="E24" s="9"/>
      <c r="F24" s="9"/>
      <c r="G24" s="9"/>
      <c r="H24" s="9"/>
      <c r="I24" s="9"/>
      <c r="J24" s="9"/>
      <c r="K24" s="9"/>
      <c r="L24" s="9"/>
      <c r="M24" s="9"/>
      <c r="N24" s="9">
        <f>SUM(LineDowntime[[#This Row],[1]:[12]])</f>
        <v>0</v>
      </c>
    </row>
    <row r="25" spans="1:14" x14ac:dyDescent="0.35">
      <c r="A25" s="9">
        <v>422133</v>
      </c>
      <c r="B25" s="9"/>
      <c r="C25" s="9"/>
      <c r="D25" s="9"/>
      <c r="E25" s="9"/>
      <c r="F25" s="9"/>
      <c r="G25" s="9"/>
      <c r="H25" s="9">
        <v>20</v>
      </c>
      <c r="I25" s="9"/>
      <c r="J25" s="9"/>
      <c r="K25" s="9"/>
      <c r="L25" s="9"/>
      <c r="M25" s="9"/>
      <c r="N25" s="9">
        <f>SUM(LineDowntime[[#This Row],[1]:[12]])</f>
        <v>20</v>
      </c>
    </row>
    <row r="26" spans="1:14" x14ac:dyDescent="0.35">
      <c r="A26" s="9">
        <v>422134</v>
      </c>
      <c r="B26" s="9"/>
      <c r="C26" s="9"/>
      <c r="D26" s="9"/>
      <c r="E26" s="9"/>
      <c r="F26" s="9"/>
      <c r="G26" s="9"/>
      <c r="H26" s="9">
        <v>30</v>
      </c>
      <c r="I26" s="9">
        <v>20</v>
      </c>
      <c r="J26" s="9"/>
      <c r="K26" s="9"/>
      <c r="L26" s="9"/>
      <c r="M26" s="9"/>
      <c r="N26" s="9">
        <f>SUM(LineDowntime[[#This Row],[1]:[12]])</f>
        <v>50</v>
      </c>
    </row>
    <row r="27" spans="1:14" x14ac:dyDescent="0.35">
      <c r="A27" s="9">
        <v>422135</v>
      </c>
      <c r="B27" s="9"/>
      <c r="C27" s="9"/>
      <c r="D27" s="9"/>
      <c r="E27" s="9">
        <v>30</v>
      </c>
      <c r="F27" s="9"/>
      <c r="G27" s="9"/>
      <c r="H27" s="9"/>
      <c r="I27" s="9"/>
      <c r="J27" s="9"/>
      <c r="K27" s="9"/>
      <c r="L27" s="9"/>
      <c r="M27" s="9">
        <v>15</v>
      </c>
      <c r="N27" s="9">
        <f>SUM(LineDowntime[[#This Row],[1]:[12]])</f>
        <v>45</v>
      </c>
    </row>
    <row r="28" spans="1:14" x14ac:dyDescent="0.35">
      <c r="A28" s="9">
        <v>422136</v>
      </c>
      <c r="B28" s="9"/>
      <c r="C28" s="9"/>
      <c r="D28" s="9"/>
      <c r="E28" s="9"/>
      <c r="F28" s="9"/>
      <c r="G28" s="9"/>
      <c r="H28" s="9"/>
      <c r="I28" s="9"/>
      <c r="J28" s="9"/>
      <c r="K28" s="9"/>
      <c r="L28" s="9"/>
      <c r="M28" s="9"/>
      <c r="N28" s="9">
        <f>SUM(LineDowntime[[#This Row],[1]:[12]])</f>
        <v>0</v>
      </c>
    </row>
    <row r="29" spans="1:14" x14ac:dyDescent="0.35">
      <c r="A29" s="9">
        <v>422137</v>
      </c>
      <c r="B29" s="9"/>
      <c r="C29" s="9"/>
      <c r="D29" s="9"/>
      <c r="E29" s="9"/>
      <c r="F29" s="9"/>
      <c r="G29" s="9"/>
      <c r="H29" s="9"/>
      <c r="I29" s="9">
        <v>30</v>
      </c>
      <c r="J29" s="9"/>
      <c r="K29" s="9">
        <v>15</v>
      </c>
      <c r="L29" s="9"/>
      <c r="M29" s="9"/>
      <c r="N29" s="9">
        <f>SUM(LineDowntime[[#This Row],[1]:[12]])</f>
        <v>45</v>
      </c>
    </row>
    <row r="30" spans="1:14" x14ac:dyDescent="0.35">
      <c r="A30" s="9">
        <v>422138</v>
      </c>
      <c r="B30" s="9"/>
      <c r="C30" s="9"/>
      <c r="D30" s="9">
        <v>20</v>
      </c>
      <c r="E30" s="9"/>
      <c r="F30" s="9"/>
      <c r="G30" s="9"/>
      <c r="H30" s="9"/>
      <c r="I30" s="9"/>
      <c r="J30" s="9"/>
      <c r="K30" s="9"/>
      <c r="L30" s="9"/>
      <c r="M30" s="9"/>
      <c r="N30" s="9">
        <f>SUM(LineDowntime[[#This Row],[1]:[12]])</f>
        <v>20</v>
      </c>
    </row>
    <row r="31" spans="1:14" x14ac:dyDescent="0.35">
      <c r="A31" s="9">
        <v>422139</v>
      </c>
      <c r="B31" s="9"/>
      <c r="C31" s="9"/>
      <c r="D31" s="9"/>
      <c r="E31" s="9">
        <v>20</v>
      </c>
      <c r="F31" s="9"/>
      <c r="G31" s="9">
        <v>15</v>
      </c>
      <c r="H31" s="9"/>
      <c r="I31" s="9"/>
      <c r="J31" s="9"/>
      <c r="K31" s="9"/>
      <c r="L31" s="9"/>
      <c r="M31" s="9"/>
      <c r="N31" s="9">
        <f>SUM(LineDowntime[[#This Row],[1]:[12]])</f>
        <v>35</v>
      </c>
    </row>
    <row r="32" spans="1:14" x14ac:dyDescent="0.35">
      <c r="A32" s="9">
        <v>422140</v>
      </c>
      <c r="B32" s="9"/>
      <c r="C32" s="9"/>
      <c r="D32" s="9"/>
      <c r="E32" s="9"/>
      <c r="F32" s="9"/>
      <c r="G32" s="9">
        <v>50</v>
      </c>
      <c r="H32" s="9"/>
      <c r="I32" s="9"/>
      <c r="J32" s="9"/>
      <c r="K32" s="9"/>
      <c r="L32" s="9">
        <v>13</v>
      </c>
      <c r="M32" s="9"/>
      <c r="N32" s="9">
        <f>SUM(LineDowntime[[#This Row],[1]:[12]])</f>
        <v>63</v>
      </c>
    </row>
    <row r="33" spans="1:14" x14ac:dyDescent="0.35">
      <c r="A33" s="9">
        <v>422141</v>
      </c>
      <c r="B33" s="9"/>
      <c r="C33" s="9"/>
      <c r="D33" s="9"/>
      <c r="E33" s="9"/>
      <c r="F33" s="9"/>
      <c r="G33" s="9"/>
      <c r="H33" s="9"/>
      <c r="I33" s="9"/>
      <c r="J33" s="9"/>
      <c r="K33" s="9"/>
      <c r="L33" s="9"/>
      <c r="M33" s="9">
        <v>7</v>
      </c>
      <c r="N33" s="9">
        <f>SUM(LineDowntime[[#This Row],[1]:[12]])</f>
        <v>7</v>
      </c>
    </row>
    <row r="34" spans="1:14" x14ac:dyDescent="0.35">
      <c r="A34" s="9">
        <v>422142</v>
      </c>
      <c r="B34" s="9"/>
      <c r="C34" s="9"/>
      <c r="D34" s="9"/>
      <c r="E34" s="9"/>
      <c r="F34" s="9"/>
      <c r="G34" s="9">
        <v>30</v>
      </c>
      <c r="H34" s="9"/>
      <c r="I34" s="9"/>
      <c r="J34" s="9"/>
      <c r="K34" s="9"/>
      <c r="L34" s="9"/>
      <c r="M34" s="9"/>
      <c r="N34" s="9">
        <f>SUM(LineDowntime[[#This Row],[1]:[12]])</f>
        <v>30</v>
      </c>
    </row>
    <row r="35" spans="1:14" x14ac:dyDescent="0.35">
      <c r="A35" s="9">
        <v>422143</v>
      </c>
      <c r="B35" s="9"/>
      <c r="C35" s="9"/>
      <c r="D35" s="9"/>
      <c r="E35" s="9"/>
      <c r="F35" s="9"/>
      <c r="G35" s="9">
        <v>40</v>
      </c>
      <c r="H35" s="9">
        <v>18</v>
      </c>
      <c r="I35" s="9"/>
      <c r="J35" s="9"/>
      <c r="K35" s="9"/>
      <c r="L35" s="9"/>
      <c r="M35" s="9"/>
      <c r="N35" s="9">
        <f>SUM(LineDowntime[[#This Row],[1]:[12]])</f>
        <v>58</v>
      </c>
    </row>
    <row r="36" spans="1:14" x14ac:dyDescent="0.35">
      <c r="A36" s="9">
        <v>422144</v>
      </c>
      <c r="B36" s="9"/>
      <c r="C36" s="9"/>
      <c r="D36" s="9"/>
      <c r="E36" s="9"/>
      <c r="F36" s="9"/>
      <c r="G36" s="9">
        <v>30</v>
      </c>
      <c r="H36" s="9"/>
      <c r="I36" s="9">
        <v>24</v>
      </c>
      <c r="J36" s="9"/>
      <c r="K36" s="9"/>
      <c r="L36" s="9"/>
      <c r="M36" s="9"/>
      <c r="N36" s="9">
        <f>SUM(LineDowntime[[#This Row],[1]:[12]])</f>
        <v>54</v>
      </c>
    </row>
    <row r="37" spans="1:14" x14ac:dyDescent="0.35">
      <c r="A37" s="9">
        <v>422145</v>
      </c>
      <c r="B37" s="9"/>
      <c r="C37" s="9"/>
      <c r="D37" s="9">
        <v>22</v>
      </c>
      <c r="E37" s="9"/>
      <c r="F37" s="9"/>
      <c r="G37" s="9"/>
      <c r="H37" s="9"/>
      <c r="I37" s="9"/>
      <c r="J37" s="9"/>
      <c r="K37" s="9"/>
      <c r="L37" s="9"/>
      <c r="M37" s="9"/>
      <c r="N37" s="9">
        <f>SUM(LineDowntime[[#This Row],[1]:[12]])</f>
        <v>22</v>
      </c>
    </row>
    <row r="38" spans="1:14" x14ac:dyDescent="0.35">
      <c r="A38" s="9">
        <v>422146</v>
      </c>
      <c r="B38" s="9"/>
      <c r="C38" s="9"/>
      <c r="D38" s="9"/>
      <c r="E38" s="9"/>
      <c r="F38" s="9"/>
      <c r="G38" s="9">
        <v>30</v>
      </c>
      <c r="H38" s="9">
        <v>25</v>
      </c>
      <c r="I38" s="9"/>
      <c r="J38" s="9"/>
      <c r="K38" s="9"/>
      <c r="L38" s="9"/>
      <c r="M38" s="9">
        <v>7</v>
      </c>
      <c r="N38" s="9">
        <f>SUM(LineDowntime[[#This Row],[1]:[12]])</f>
        <v>62</v>
      </c>
    </row>
    <row r="39" spans="1:14" x14ac:dyDescent="0.35">
      <c r="A39" s="9">
        <v>422147</v>
      </c>
      <c r="B39" s="9"/>
      <c r="C39" s="9"/>
      <c r="D39" s="9"/>
      <c r="E39" s="9">
        <v>17</v>
      </c>
      <c r="F39" s="9"/>
      <c r="G39" s="9">
        <v>60</v>
      </c>
      <c r="H39" s="9">
        <v>30</v>
      </c>
      <c r="I39" s="9"/>
      <c r="J39" s="9"/>
      <c r="K39" s="9"/>
      <c r="L39" s="9"/>
      <c r="M39" s="9"/>
      <c r="N39" s="9">
        <f>SUM(LineDowntime[[#This Row],[1]:[12]])</f>
        <v>107</v>
      </c>
    </row>
    <row r="40" spans="1:14" x14ac:dyDescent="0.35">
      <c r="A40" s="9">
        <v>422148</v>
      </c>
      <c r="B40" s="9"/>
      <c r="C40" s="9"/>
      <c r="D40" s="9"/>
      <c r="E40" s="9">
        <v>25</v>
      </c>
      <c r="F40" s="9"/>
      <c r="G40" s="9"/>
      <c r="H40" s="9"/>
      <c r="I40" s="9">
        <v>7</v>
      </c>
      <c r="J40" s="9"/>
      <c r="K40" s="9"/>
      <c r="L40" s="9"/>
      <c r="M40" s="9"/>
      <c r="N40" s="9">
        <f>SUM(LineDowntime[[#This Row],[1]:[12]])</f>
        <v>32</v>
      </c>
    </row>
  </sheetData>
  <sheetProtection algorithmName="SHA-512" hashValue="drWDxdS/Pnt5ub/c32xzu3H/zfxl/8UQ8pTKOs+7MbqeDfrEiRw/36DDTwqIdSDgqVFN4YyjLs7IKwuYLigW4Q==" saltValue="bMe6rvp5vn3OdiTDanzRjw==" spinCount="100000" sheet="1" objects="1" scenarios="1" selectLockedCells="1" selectUnlockedCells="1"/>
  <mergeCells count="2">
    <mergeCell ref="B1:M1"/>
    <mergeCell ref="P5:R5"/>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6BC1F-F4F3-4FEE-99CA-0631F722FD9A}">
  <dimension ref="A1:AA74"/>
  <sheetViews>
    <sheetView workbookViewId="0">
      <selection activeCell="I13" sqref="I13"/>
    </sheetView>
  </sheetViews>
  <sheetFormatPr defaultRowHeight="14.5" x14ac:dyDescent="0.35"/>
  <cols>
    <col min="1" max="1" width="12.453125" style="1" bestFit="1" customWidth="1"/>
    <col min="2" max="2" width="20.81640625" style="1" bestFit="1" customWidth="1"/>
    <col min="3" max="3" width="18.1796875" style="1" bestFit="1" customWidth="1"/>
    <col min="4" max="8" width="8.7265625" style="1"/>
    <col min="9" max="9" width="10.36328125" style="1" bestFit="1" customWidth="1"/>
    <col min="10" max="10" width="20.1796875" style="1" bestFit="1" customWidth="1"/>
    <col min="11" max="18" width="8" style="1" bestFit="1" customWidth="1"/>
    <col min="19" max="21" width="9" style="1" bestFit="1" customWidth="1"/>
    <col min="22" max="22" width="20.1796875" style="1" bestFit="1" customWidth="1"/>
    <col min="23" max="24" width="8.7265625" style="1"/>
    <col min="25" max="25" width="11.453125" style="1" bestFit="1" customWidth="1"/>
    <col min="26" max="26" width="8.7265625" style="1"/>
    <col min="27" max="27" width="16.1796875" style="1" bestFit="1" customWidth="1"/>
    <col min="28" max="16384" width="8.7265625" style="1"/>
  </cols>
  <sheetData>
    <row r="1" spans="1:27" x14ac:dyDescent="0.35">
      <c r="A1" s="27" t="s">
        <v>58</v>
      </c>
      <c r="B1" s="27"/>
      <c r="C1" s="27"/>
      <c r="D1" s="27"/>
      <c r="E1" s="27"/>
      <c r="F1" s="27"/>
      <c r="G1" s="27"/>
      <c r="I1" s="28" t="s">
        <v>70</v>
      </c>
    </row>
    <row r="3" spans="1:27" x14ac:dyDescent="0.35">
      <c r="B3" s="2" t="s">
        <v>55</v>
      </c>
      <c r="C3" s="2" t="s">
        <v>57</v>
      </c>
      <c r="I3" s="2" t="s">
        <v>2</v>
      </c>
      <c r="J3" s="2" t="s">
        <v>60</v>
      </c>
      <c r="Y3" s="2" t="s">
        <v>63</v>
      </c>
      <c r="AA3" s="2" t="s">
        <v>40</v>
      </c>
    </row>
    <row r="4" spans="1:27" x14ac:dyDescent="0.35">
      <c r="B4" s="29" t="s">
        <v>65</v>
      </c>
      <c r="C4" s="3">
        <v>0.52430555555555558</v>
      </c>
      <c r="I4" s="2">
        <v>422111</v>
      </c>
      <c r="J4" s="30">
        <v>75</v>
      </c>
      <c r="Y4" s="2">
        <v>978</v>
      </c>
      <c r="AA4" s="2">
        <v>1388</v>
      </c>
    </row>
    <row r="5" spans="1:27" x14ac:dyDescent="0.35">
      <c r="B5" s="29" t="s">
        <v>66</v>
      </c>
      <c r="C5" s="3">
        <v>0.4333333333333334</v>
      </c>
      <c r="I5" s="2">
        <v>422112</v>
      </c>
      <c r="J5" s="30">
        <v>40</v>
      </c>
      <c r="Y5" s="2" t="s">
        <v>56</v>
      </c>
      <c r="AA5" s="2" t="s">
        <v>56</v>
      </c>
    </row>
    <row r="6" spans="1:27" x14ac:dyDescent="0.35">
      <c r="B6" s="29" t="s">
        <v>67</v>
      </c>
      <c r="C6" s="3">
        <v>0.5</v>
      </c>
      <c r="I6" s="2">
        <v>422113</v>
      </c>
      <c r="J6" s="30">
        <v>50</v>
      </c>
    </row>
    <row r="7" spans="1:27" x14ac:dyDescent="0.35">
      <c r="B7" s="29" t="s">
        <v>68</v>
      </c>
      <c r="C7" s="3">
        <v>0.56944444444444442</v>
      </c>
      <c r="I7" s="2">
        <v>422114</v>
      </c>
      <c r="J7" s="30">
        <v>40</v>
      </c>
    </row>
    <row r="8" spans="1:27" x14ac:dyDescent="0.35">
      <c r="B8" s="29" t="s">
        <v>69</v>
      </c>
      <c r="C8" s="3">
        <v>0.65208333333333335</v>
      </c>
      <c r="I8" s="2">
        <v>422115</v>
      </c>
      <c r="J8" s="30">
        <v>24</v>
      </c>
      <c r="Y8" s="2" t="s">
        <v>64</v>
      </c>
    </row>
    <row r="9" spans="1:27" x14ac:dyDescent="0.35">
      <c r="B9" s="29" t="s">
        <v>56</v>
      </c>
      <c r="C9" s="3">
        <v>2.6791666666666671</v>
      </c>
      <c r="I9" s="2">
        <v>422116</v>
      </c>
      <c r="J9" s="30">
        <v>0</v>
      </c>
      <c r="Y9" s="31">
        <v>0.41335587489433645</v>
      </c>
    </row>
    <row r="10" spans="1:27" x14ac:dyDescent="0.35">
      <c r="I10" s="2">
        <v>422117</v>
      </c>
      <c r="J10" s="30">
        <v>15</v>
      </c>
      <c r="Y10" s="31" t="s">
        <v>56</v>
      </c>
    </row>
    <row r="11" spans="1:27" x14ac:dyDescent="0.35">
      <c r="A11" s="27" t="s">
        <v>71</v>
      </c>
      <c r="B11" s="27"/>
      <c r="C11" s="27"/>
      <c r="I11" s="2">
        <v>422118</v>
      </c>
      <c r="J11" s="30">
        <v>60</v>
      </c>
    </row>
    <row r="12" spans="1:27" x14ac:dyDescent="0.35">
      <c r="I12" s="2">
        <v>422119</v>
      </c>
      <c r="J12" s="30">
        <v>25</v>
      </c>
    </row>
    <row r="13" spans="1:27" x14ac:dyDescent="0.35">
      <c r="B13" s="2" t="s">
        <v>55</v>
      </c>
      <c r="C13" s="2" t="s">
        <v>59</v>
      </c>
      <c r="I13" s="2">
        <v>422120</v>
      </c>
      <c r="J13" s="30">
        <v>52</v>
      </c>
    </row>
    <row r="14" spans="1:27" x14ac:dyDescent="0.35">
      <c r="B14" s="29" t="s">
        <v>29</v>
      </c>
      <c r="C14" s="3">
        <v>0.10652777777777778</v>
      </c>
      <c r="I14" s="2">
        <v>422121</v>
      </c>
      <c r="J14" s="30">
        <v>15</v>
      </c>
    </row>
    <row r="15" spans="1:27" x14ac:dyDescent="0.35">
      <c r="B15" s="29" t="s">
        <v>26</v>
      </c>
      <c r="C15" s="3">
        <v>6.4537037037037046E-2</v>
      </c>
      <c r="I15" s="2">
        <v>422122</v>
      </c>
      <c r="J15" s="30">
        <v>25</v>
      </c>
    </row>
    <row r="16" spans="1:27" x14ac:dyDescent="0.35">
      <c r="B16" s="29" t="s">
        <v>27</v>
      </c>
      <c r="C16" s="3">
        <v>6.1631944444444441E-2</v>
      </c>
      <c r="I16" s="2">
        <v>422123</v>
      </c>
      <c r="J16" s="30">
        <v>73</v>
      </c>
    </row>
    <row r="17" spans="2:10" x14ac:dyDescent="0.35">
      <c r="B17" s="29" t="s">
        <v>25</v>
      </c>
      <c r="C17" s="3">
        <v>6.1226851851851859E-2</v>
      </c>
      <c r="I17" s="2">
        <v>422124</v>
      </c>
      <c r="J17" s="30">
        <v>40</v>
      </c>
    </row>
    <row r="18" spans="2:10" x14ac:dyDescent="0.35">
      <c r="B18" s="29" t="s">
        <v>24</v>
      </c>
      <c r="C18" s="3">
        <v>9.375E-2</v>
      </c>
      <c r="I18" s="2">
        <v>422125</v>
      </c>
      <c r="J18" s="30">
        <v>20</v>
      </c>
    </row>
    <row r="19" spans="2:10" x14ac:dyDescent="0.35">
      <c r="B19" s="29" t="s">
        <v>28</v>
      </c>
      <c r="C19" s="3">
        <v>6.7261904761904759E-2</v>
      </c>
      <c r="I19" s="2">
        <v>422126</v>
      </c>
      <c r="J19" s="30">
        <v>44</v>
      </c>
    </row>
    <row r="20" spans="2:10" x14ac:dyDescent="0.35">
      <c r="B20" s="29" t="s">
        <v>56</v>
      </c>
      <c r="C20" s="3">
        <v>7.0504385964912264E-2</v>
      </c>
      <c r="I20" s="2">
        <v>422127</v>
      </c>
      <c r="J20" s="30">
        <v>23</v>
      </c>
    </row>
    <row r="21" spans="2:10" x14ac:dyDescent="0.35">
      <c r="I21" s="2">
        <v>422128</v>
      </c>
      <c r="J21" s="30">
        <v>52</v>
      </c>
    </row>
    <row r="22" spans="2:10" x14ac:dyDescent="0.35">
      <c r="I22" s="2">
        <v>422129</v>
      </c>
      <c r="J22" s="30">
        <v>15</v>
      </c>
    </row>
    <row r="23" spans="2:10" x14ac:dyDescent="0.35">
      <c r="B23" s="28" t="s">
        <v>72</v>
      </c>
      <c r="I23" s="2">
        <v>422130</v>
      </c>
      <c r="J23" s="30">
        <v>20</v>
      </c>
    </row>
    <row r="24" spans="2:10" x14ac:dyDescent="0.35">
      <c r="I24" s="2">
        <v>422131</v>
      </c>
      <c r="J24" s="30">
        <v>30</v>
      </c>
    </row>
    <row r="25" spans="2:10" x14ac:dyDescent="0.35">
      <c r="I25" s="2">
        <v>422132</v>
      </c>
      <c r="J25" s="30">
        <v>0</v>
      </c>
    </row>
    <row r="26" spans="2:10" x14ac:dyDescent="0.35">
      <c r="B26" s="2" t="s">
        <v>7</v>
      </c>
      <c r="C26" s="2" t="s">
        <v>61</v>
      </c>
      <c r="I26" s="2">
        <v>422133</v>
      </c>
      <c r="J26" s="30">
        <v>20</v>
      </c>
    </row>
    <row r="27" spans="2:10" x14ac:dyDescent="0.35">
      <c r="B27" s="2"/>
      <c r="C27" s="2"/>
      <c r="I27" s="2">
        <v>422134</v>
      </c>
      <c r="J27" s="30">
        <v>50</v>
      </c>
    </row>
    <row r="28" spans="2:10" x14ac:dyDescent="0.35">
      <c r="B28" s="2" t="s">
        <v>55</v>
      </c>
      <c r="C28" s="2"/>
      <c r="I28" s="2">
        <v>422135</v>
      </c>
      <c r="J28" s="30">
        <v>45</v>
      </c>
    </row>
    <row r="29" spans="2:10" x14ac:dyDescent="0.35">
      <c r="B29" s="29" t="s">
        <v>8</v>
      </c>
      <c r="C29" s="2"/>
      <c r="I29" s="2">
        <v>422136</v>
      </c>
      <c r="J29" s="30">
        <v>0</v>
      </c>
    </row>
    <row r="30" spans="2:10" x14ac:dyDescent="0.35">
      <c r="B30" s="29" t="s">
        <v>13</v>
      </c>
      <c r="C30" s="2"/>
      <c r="I30" s="2">
        <v>422137</v>
      </c>
      <c r="J30" s="30">
        <v>45</v>
      </c>
    </row>
    <row r="31" spans="2:10" x14ac:dyDescent="0.35">
      <c r="B31" s="29" t="s">
        <v>18</v>
      </c>
      <c r="C31" s="2"/>
      <c r="I31" s="2">
        <v>422138</v>
      </c>
      <c r="J31" s="30">
        <v>20</v>
      </c>
    </row>
    <row r="32" spans="2:10" x14ac:dyDescent="0.35">
      <c r="B32" s="29" t="s">
        <v>15</v>
      </c>
      <c r="C32" s="2"/>
      <c r="I32" s="2">
        <v>422139</v>
      </c>
      <c r="J32" s="30">
        <v>35</v>
      </c>
    </row>
    <row r="33" spans="2:10" x14ac:dyDescent="0.35">
      <c r="B33" s="29" t="s">
        <v>17</v>
      </c>
      <c r="C33" s="2"/>
      <c r="I33" s="2">
        <v>422140</v>
      </c>
      <c r="J33" s="30">
        <v>63</v>
      </c>
    </row>
    <row r="34" spans="2:10" x14ac:dyDescent="0.35">
      <c r="B34" s="29" t="s">
        <v>14</v>
      </c>
      <c r="C34" s="2"/>
      <c r="I34" s="2">
        <v>422141</v>
      </c>
      <c r="J34" s="30">
        <v>7</v>
      </c>
    </row>
    <row r="35" spans="2:10" x14ac:dyDescent="0.35">
      <c r="B35" s="29" t="s">
        <v>11</v>
      </c>
      <c r="C35" s="2"/>
      <c r="I35" s="2">
        <v>422142</v>
      </c>
      <c r="J35" s="30">
        <v>30</v>
      </c>
    </row>
    <row r="36" spans="2:10" x14ac:dyDescent="0.35">
      <c r="B36" s="29" t="s">
        <v>19</v>
      </c>
      <c r="C36" s="2"/>
      <c r="I36" s="2">
        <v>422143</v>
      </c>
      <c r="J36" s="30">
        <v>58</v>
      </c>
    </row>
    <row r="37" spans="2:10" x14ac:dyDescent="0.35">
      <c r="B37" s="29" t="s">
        <v>9</v>
      </c>
      <c r="C37" s="2"/>
      <c r="I37" s="2">
        <v>422144</v>
      </c>
      <c r="J37" s="30">
        <v>54</v>
      </c>
    </row>
    <row r="38" spans="2:10" x14ac:dyDescent="0.35">
      <c r="B38" s="29" t="s">
        <v>12</v>
      </c>
      <c r="C38" s="2"/>
      <c r="I38" s="2">
        <v>422145</v>
      </c>
      <c r="J38" s="30">
        <v>22</v>
      </c>
    </row>
    <row r="39" spans="2:10" x14ac:dyDescent="0.35">
      <c r="B39" s="29" t="s">
        <v>16</v>
      </c>
      <c r="C39" s="2"/>
      <c r="I39" s="2">
        <v>422146</v>
      </c>
      <c r="J39" s="30">
        <v>62</v>
      </c>
    </row>
    <row r="40" spans="2:10" x14ac:dyDescent="0.35">
      <c r="B40" s="29" t="s">
        <v>10</v>
      </c>
      <c r="C40" s="2"/>
      <c r="I40" s="2">
        <v>422147</v>
      </c>
      <c r="J40" s="30">
        <v>107</v>
      </c>
    </row>
    <row r="41" spans="2:10" x14ac:dyDescent="0.35">
      <c r="B41" s="29" t="s">
        <v>56</v>
      </c>
      <c r="C41" s="2"/>
      <c r="I41" s="2">
        <v>422148</v>
      </c>
      <c r="J41" s="30">
        <v>32</v>
      </c>
    </row>
    <row r="42" spans="2:10" x14ac:dyDescent="0.35">
      <c r="I42" s="2" t="s">
        <v>56</v>
      </c>
      <c r="J42" s="30">
        <v>1388</v>
      </c>
    </row>
    <row r="49" spans="2:2" x14ac:dyDescent="0.35">
      <c r="B49" s="1" t="s">
        <v>55</v>
      </c>
    </row>
    <row r="50" spans="2:2" x14ac:dyDescent="0.35">
      <c r="B50" s="32">
        <v>1</v>
      </c>
    </row>
    <row r="51" spans="2:2" x14ac:dyDescent="0.35">
      <c r="B51" s="33" t="s">
        <v>17</v>
      </c>
    </row>
    <row r="52" spans="2:2" x14ac:dyDescent="0.35">
      <c r="B52" s="32">
        <v>2</v>
      </c>
    </row>
    <row r="53" spans="2:2" x14ac:dyDescent="0.35">
      <c r="B53" s="33" t="s">
        <v>8</v>
      </c>
    </row>
    <row r="54" spans="2:2" x14ac:dyDescent="0.35">
      <c r="B54" s="32">
        <v>3</v>
      </c>
    </row>
    <row r="55" spans="2:2" x14ac:dyDescent="0.35">
      <c r="B55" s="33" t="s">
        <v>19</v>
      </c>
    </row>
    <row r="56" spans="2:2" x14ac:dyDescent="0.35">
      <c r="B56" s="32">
        <v>4</v>
      </c>
    </row>
    <row r="57" spans="2:2" x14ac:dyDescent="0.35">
      <c r="B57" s="33" t="s">
        <v>14</v>
      </c>
    </row>
    <row r="58" spans="2:2" x14ac:dyDescent="0.35">
      <c r="B58" s="32">
        <v>5</v>
      </c>
    </row>
    <row r="59" spans="2:2" x14ac:dyDescent="0.35">
      <c r="B59" s="33" t="s">
        <v>10</v>
      </c>
    </row>
    <row r="60" spans="2:2" x14ac:dyDescent="0.35">
      <c r="B60" s="32">
        <v>6</v>
      </c>
    </row>
    <row r="61" spans="2:2" x14ac:dyDescent="0.35">
      <c r="B61" s="33" t="s">
        <v>9</v>
      </c>
    </row>
    <row r="62" spans="2:2" x14ac:dyDescent="0.35">
      <c r="B62" s="32">
        <v>7</v>
      </c>
    </row>
    <row r="63" spans="2:2" x14ac:dyDescent="0.35">
      <c r="B63" s="33" t="s">
        <v>12</v>
      </c>
    </row>
    <row r="64" spans="2:2" x14ac:dyDescent="0.35">
      <c r="B64" s="32">
        <v>8</v>
      </c>
    </row>
    <row r="65" spans="2:2" x14ac:dyDescent="0.35">
      <c r="B65" s="33" t="s">
        <v>13</v>
      </c>
    </row>
    <row r="66" spans="2:2" x14ac:dyDescent="0.35">
      <c r="B66" s="32">
        <v>9</v>
      </c>
    </row>
    <row r="67" spans="2:2" x14ac:dyDescent="0.35">
      <c r="B67" s="33" t="s">
        <v>15</v>
      </c>
    </row>
    <row r="68" spans="2:2" x14ac:dyDescent="0.35">
      <c r="B68" s="32">
        <v>10</v>
      </c>
    </row>
    <row r="69" spans="2:2" x14ac:dyDescent="0.35">
      <c r="B69" s="33" t="s">
        <v>18</v>
      </c>
    </row>
    <row r="70" spans="2:2" x14ac:dyDescent="0.35">
      <c r="B70" s="32">
        <v>11</v>
      </c>
    </row>
    <row r="71" spans="2:2" x14ac:dyDescent="0.35">
      <c r="B71" s="33" t="s">
        <v>11</v>
      </c>
    </row>
    <row r="72" spans="2:2" x14ac:dyDescent="0.35">
      <c r="B72" s="32">
        <v>12</v>
      </c>
    </row>
    <row r="73" spans="2:2" x14ac:dyDescent="0.35">
      <c r="B73" s="33" t="s">
        <v>16</v>
      </c>
    </row>
    <row r="74" spans="2:2" x14ac:dyDescent="0.35">
      <c r="B74" s="32" t="s">
        <v>56</v>
      </c>
    </row>
  </sheetData>
  <sheetProtection algorithmName="SHA-512" hashValue="5z9CpseTsGhd4n4Tk3ndjQTSmorL0icRLbFCwbXEiB21Ei26Po5V2DB/j0mYOe5QttFo+MbxLkFD+nJ026ycTQ==" saltValue="AeI+MmpCQ9KdOAURJLZ4pw==" spinCount="100000" sheet="1" objects="1" scenarios="1" selectLockedCells="1" selectUnlockedCells="1"/>
  <mergeCells count="2">
    <mergeCell ref="A1:G1"/>
    <mergeCell ref="A11:C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E9AC1-74A4-4A5B-8C93-3C7F219EA8AE}">
  <dimension ref="A1"/>
  <sheetViews>
    <sheetView tabSelected="1" zoomScale="64" zoomScaleNormal="64" workbookViewId="0">
      <selection activeCell="I13" sqref="I13"/>
    </sheetView>
  </sheetViews>
  <sheetFormatPr defaultRowHeight="14.5" x14ac:dyDescent="0.35"/>
  <cols>
    <col min="1" max="16384" width="8.7265625" style="1"/>
  </cols>
  <sheetData/>
  <sheetProtection algorithmName="SHA-512" hashValue="o8PMoOhTjgWLJdLGbM9n2B91OgERG5gh0hu+zpDo4X/rddfaX2URIwyRrdqG4/tNoxrpYTKIA1bbmmrojv4Ytg==" saltValue="kJF095AeUFGzeF8d5pkCCA==" spinCount="100000" sheet="1" objects="1" scenarios="1" selectLockedCells="1"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Line productivity</vt:lpstr>
      <vt:lpstr>Products</vt:lpstr>
      <vt:lpstr>Downtime factors</vt:lpstr>
      <vt:lpstr>Line downtime</vt:lpstr>
      <vt:lpstr>Reports</vt:lpstr>
      <vt:lpstr>Manufacturing_Report_Dashboard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dc:creator>
  <cp:lastModifiedBy>saurabh sonawane</cp:lastModifiedBy>
  <dcterms:created xsi:type="dcterms:W3CDTF">2024-08-19T19:52:48Z</dcterms:created>
  <dcterms:modified xsi:type="dcterms:W3CDTF">2025-03-28T11:28:28Z</dcterms:modified>
</cp:coreProperties>
</file>