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SUS\OneDrive\Desktop\Excel Assignemnt\Assignment1-Employee Work Productivity Analysis\"/>
    </mc:Choice>
  </mc:AlternateContent>
  <xr:revisionPtr revIDLastSave="0" documentId="13_ncr:1_{F8FF3E58-E8F1-47AD-94FB-DD893FF770CE}" xr6:coauthVersionLast="47" xr6:coauthVersionMax="47" xr10:uidLastSave="{00000000-0000-0000-0000-000000000000}"/>
  <bookViews>
    <workbookView xWindow="-110" yWindow="-110" windowWidth="19420" windowHeight="10300" firstSheet="5" activeTab="6" xr2:uid="{00000000-000D-0000-FFFF-FFFF00000000}"/>
  </bookViews>
  <sheets>
    <sheet name="Dataset" sheetId="1" r:id="rId1"/>
    <sheet name="1.Top 5 Productive Employees" sheetId="3" r:id="rId2"/>
    <sheet name="2.Department-Wise Productivity " sheetId="4" r:id="rId3"/>
    <sheet name="3.Productivity Efficiency Index" sheetId="5" r:id="rId4"/>
    <sheet name="4.Correlation Analysis" sheetId="6" r:id="rId5"/>
    <sheet name=" 5.UnderutilizedHigh Performers" sheetId="7" r:id="rId6"/>
    <sheet name="6.Tasks per Hour Efficiency" sheetId="9" r:id="rId7"/>
  </sheets>
  <definedNames>
    <definedName name="_xlnm._FilterDatabase" localSheetId="5" hidden="1">' 5.UnderutilizedHigh Performers'!$A$1:$G$26</definedName>
    <definedName name="_xlnm._FilterDatabase" localSheetId="3" hidden="1">'3.Productivity Efficiency Index'!$A$1:$I$26</definedName>
    <definedName name="_xlnm._FilterDatabase" localSheetId="4" hidden="1">'4.Correlation Analysis'!$A$1:$G$26</definedName>
    <definedName name="_xlnm._FilterDatabase" localSheetId="6" hidden="1">'6.Tasks per Hour Efficiency'!$A$1:$H$26</definedName>
    <definedName name="_xlnm._FilterDatabase" localSheetId="0" hidden="1">Dataset!$A$1:$G$26</definedName>
  </definedNames>
  <calcPr calcId="191029"/>
  <pivotCaches>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4" i="9" l="1"/>
  <c r="N13" i="9"/>
  <c r="M14" i="9"/>
  <c r="M13" i="9"/>
  <c r="M8" i="9"/>
  <c r="N8" i="9"/>
  <c r="L8" i="9"/>
  <c r="H2" i="9"/>
  <c r="H3" i="9"/>
  <c r="H4" i="9"/>
  <c r="H5" i="9"/>
  <c r="H6" i="9"/>
  <c r="H7" i="9"/>
  <c r="H8" i="9"/>
  <c r="H9" i="9"/>
  <c r="H10" i="9"/>
  <c r="H11" i="9"/>
  <c r="H12" i="9"/>
  <c r="H13" i="9"/>
  <c r="H14" i="9"/>
  <c r="H15" i="9"/>
  <c r="H16" i="9"/>
  <c r="H17" i="9"/>
  <c r="H18" i="9"/>
  <c r="H19" i="9"/>
  <c r="H20" i="9"/>
  <c r="H21" i="9"/>
  <c r="H22" i="9"/>
  <c r="H23" i="9"/>
  <c r="H24" i="9"/>
  <c r="H25" i="9"/>
  <c r="H26" i="9"/>
  <c r="L5" i="7"/>
  <c r="K3" i="6"/>
  <c r="J3" i="6"/>
  <c r="H7" i="5"/>
  <c r="H2" i="5"/>
  <c r="H18" i="5"/>
  <c r="H6" i="5"/>
  <c r="H24" i="5"/>
  <c r="H13" i="5"/>
  <c r="H10" i="5"/>
  <c r="H20" i="5"/>
  <c r="H3" i="5"/>
  <c r="H12" i="5"/>
  <c r="H17" i="5"/>
  <c r="H5" i="5"/>
  <c r="H22" i="5"/>
  <c r="H15" i="5"/>
  <c r="H9" i="5"/>
  <c r="H25" i="5"/>
  <c r="H19" i="5"/>
  <c r="H4" i="5"/>
  <c r="H14" i="5"/>
  <c r="H16" i="5"/>
  <c r="H26" i="5"/>
  <c r="H21" i="5"/>
  <c r="H8" i="5"/>
  <c r="I8" i="5" s="1"/>
  <c r="H23" i="5"/>
  <c r="H11" i="5"/>
  <c r="L4" i="9" l="1"/>
  <c r="I10" i="5"/>
  <c r="I13" i="5"/>
  <c r="I22" i="5"/>
  <c r="I5" i="5"/>
  <c r="I6" i="5"/>
  <c r="I14" i="5"/>
  <c r="I17" i="5"/>
  <c r="I18" i="5"/>
  <c r="I21" i="5"/>
  <c r="I2" i="5"/>
  <c r="I9" i="5"/>
  <c r="I15" i="5"/>
  <c r="I26" i="5"/>
  <c r="I24" i="5"/>
  <c r="I16" i="5"/>
  <c r="I4" i="5"/>
  <c r="I12" i="5"/>
  <c r="I11" i="5"/>
  <c r="I20" i="5"/>
  <c r="I3" i="5"/>
  <c r="I7" i="5"/>
  <c r="I23" i="5"/>
  <c r="I19" i="5"/>
  <c r="I25" i="5"/>
</calcChain>
</file>

<file path=xl/sharedStrings.xml><?xml version="1.0" encoding="utf-8"?>
<sst xmlns="http://schemas.openxmlformats.org/spreadsheetml/2006/main" count="343" uniqueCount="65">
  <si>
    <t>Employee_ID</t>
  </si>
  <si>
    <t>Name</t>
  </si>
  <si>
    <t>Department</t>
  </si>
  <si>
    <t>Hours_Worked</t>
  </si>
  <si>
    <t>Tasks_Completed</t>
  </si>
  <si>
    <t>Productivity_Score</t>
  </si>
  <si>
    <t>Performance_Rating</t>
  </si>
  <si>
    <t>Aakash</t>
  </si>
  <si>
    <t>Sales</t>
  </si>
  <si>
    <t>Meera</t>
  </si>
  <si>
    <t>Marketing</t>
  </si>
  <si>
    <t>Suresh</t>
  </si>
  <si>
    <t>HR</t>
  </si>
  <si>
    <t>Riya</t>
  </si>
  <si>
    <t>IT</t>
  </si>
  <si>
    <t>Prakash</t>
  </si>
  <si>
    <t>Finance</t>
  </si>
  <si>
    <t>Neha</t>
  </si>
  <si>
    <t>Rahul</t>
  </si>
  <si>
    <t>Priya</t>
  </si>
  <si>
    <t>Kunal</t>
  </si>
  <si>
    <t>Sneha</t>
  </si>
  <si>
    <t>Amit</t>
  </si>
  <si>
    <t>Pooja</t>
  </si>
  <si>
    <t>Varun</t>
  </si>
  <si>
    <t>Deepak</t>
  </si>
  <si>
    <t>Rakesh</t>
  </si>
  <si>
    <t>Kavita</t>
  </si>
  <si>
    <t>Sanjay</t>
  </si>
  <si>
    <t>Arjun</t>
  </si>
  <si>
    <t>Anjali</t>
  </si>
  <si>
    <t>Suman</t>
  </si>
  <si>
    <t>Mohan</t>
  </si>
  <si>
    <t>Jyoti</t>
  </si>
  <si>
    <t>Neeraj</t>
  </si>
  <si>
    <t>Akash</t>
  </si>
  <si>
    <t>Tanya</t>
  </si>
  <si>
    <t>Sum of Productivity_Score</t>
  </si>
  <si>
    <t>Department-Wise Productivity Consistency</t>
  </si>
  <si>
    <t xml:space="preserve"> 1.Top 5 Productive Employees</t>
  </si>
  <si>
    <t>StdDevp of Productivity_Score2</t>
  </si>
  <si>
    <t>Which department has the least variation in employee productivity?</t>
  </si>
  <si>
    <t>Ans</t>
  </si>
  <si>
    <t>Marketing department has the least variation in employee productivity</t>
  </si>
  <si>
    <t>PEI (Productivity Efficiency Index)</t>
  </si>
  <si>
    <t>Rank</t>
  </si>
  <si>
    <t>Top 3 Employees based on PEI</t>
  </si>
  <si>
    <t>Performance Rating and Hours_Worked</t>
  </si>
  <si>
    <t>Performance Rating and Tasks_Completed</t>
  </si>
  <si>
    <t>Ans - Task completed has the higher influence on performance rating</t>
  </si>
  <si>
    <t>Q1</t>
  </si>
  <si>
    <t>Q2</t>
  </si>
  <si>
    <t>Work Hours and Productivity Correlation</t>
  </si>
  <si>
    <t>i)  Create a scatter plot to visualize the relationship between Hours_Worked and Productivity_Score</t>
  </si>
  <si>
    <t>ii)  Identify if there is a positive or negative correlation</t>
  </si>
  <si>
    <t>Identify employees who Have a Performance Rating ≥ 4, AN Worked less than the average hours of all employees.</t>
  </si>
  <si>
    <t>Working Hours Average</t>
  </si>
  <si>
    <t>Task Per Hour</t>
  </si>
  <si>
    <t>Max Task Efficiency</t>
  </si>
  <si>
    <t>Highest Productivity Score among most efficient employees (Task Per Hour = 2):</t>
  </si>
  <si>
    <t>Productivity Score</t>
  </si>
  <si>
    <t>Performance Rating</t>
  </si>
  <si>
    <t>Comparison</t>
  </si>
  <si>
    <t>Metric</t>
  </si>
  <si>
    <t>Average (All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</si>
</sst>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10"/>
      <color rgb="FF000000"/>
      <name val="Calibri"/>
      <family val="2"/>
      <scheme val="minor"/>
    </font>
    <font>
      <b/>
      <sz val="11"/>
      <color rgb="FFFFFFFF"/>
      <name val="Calibri"/>
      <family val="2"/>
    </font>
    <font>
      <sz val="11"/>
      <color rgb="FF000000"/>
      <name val="Calibri"/>
      <family val="2"/>
    </font>
    <font>
      <b/>
      <sz val="11"/>
      <color theme="1"/>
      <name val="Calibri"/>
      <family val="2"/>
      <scheme val="minor"/>
    </font>
    <font>
      <sz val="11"/>
      <color theme="0"/>
      <name val="Calibri"/>
      <family val="2"/>
      <scheme val="minor"/>
    </font>
  </fonts>
  <fills count="11">
    <fill>
      <patternFill patternType="none"/>
    </fill>
    <fill>
      <patternFill patternType="gray125"/>
    </fill>
    <fill>
      <patternFill patternType="solid">
        <fgColor rgb="FFC0504D"/>
        <bgColor rgb="FFC0504D"/>
      </patternFill>
    </fill>
    <fill>
      <patternFill patternType="solid">
        <fgColor rgb="FFF2DCDB"/>
        <bgColor rgb="FFF2DCDB"/>
      </patternFill>
    </fill>
    <fill>
      <patternFill patternType="solid">
        <fgColor theme="8" tint="-0.249977111117893"/>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2">
    <xf numFmtId="0" fontId="0" fillId="0" borderId="0"/>
    <xf numFmtId="0" fontId="2" fillId="0" borderId="0"/>
  </cellStyleXfs>
  <cellXfs count="32">
    <xf numFmtId="0" fontId="0" fillId="0" borderId="0" xfId="0"/>
    <xf numFmtId="0" fontId="3" fillId="2" borderId="1" xfId="1" applyFont="1" applyFill="1" applyBorder="1" applyAlignment="1">
      <alignment horizontal="center"/>
    </xf>
    <xf numFmtId="0" fontId="4" fillId="3" borderId="1" xfId="1" applyFont="1" applyFill="1" applyBorder="1" applyAlignment="1">
      <alignment horizontal="center"/>
    </xf>
    <xf numFmtId="0" fontId="4" fillId="0" borderId="1" xfId="1" applyFont="1" applyBorder="1" applyAlignment="1">
      <alignment horizontal="center"/>
    </xf>
    <xf numFmtId="0" fontId="0" fillId="0" borderId="2" xfId="0" pivotButton="1" applyBorder="1"/>
    <xf numFmtId="0" fontId="0" fillId="0" borderId="2" xfId="0" applyBorder="1"/>
    <xf numFmtId="0" fontId="1" fillId="4" borderId="0" xfId="0" applyFont="1" applyFill="1" applyAlignment="1">
      <alignment horizontal="center"/>
    </xf>
    <xf numFmtId="0" fontId="0" fillId="0" borderId="0" xfId="0" applyAlignment="1">
      <alignment horizontal="center"/>
    </xf>
    <xf numFmtId="0" fontId="0" fillId="0" borderId="2" xfId="0" applyBorder="1" applyAlignment="1">
      <alignment horizontal="left"/>
    </xf>
    <xf numFmtId="0" fontId="0" fillId="0" borderId="2" xfId="0" applyNumberFormat="1" applyBorder="1"/>
    <xf numFmtId="0" fontId="0" fillId="5" borderId="0" xfId="0" applyFill="1" applyAlignment="1">
      <alignment horizontal="center"/>
    </xf>
    <xf numFmtId="0" fontId="0" fillId="0" borderId="0" xfId="0" applyAlignment="1">
      <alignment horizontal="right"/>
    </xf>
    <xf numFmtId="0" fontId="3" fillId="2" borderId="3" xfId="1" applyFont="1" applyFill="1" applyBorder="1" applyAlignment="1">
      <alignment horizontal="center"/>
    </xf>
    <xf numFmtId="0" fontId="0" fillId="7" borderId="0" xfId="0" applyFill="1"/>
    <xf numFmtId="0" fontId="6" fillId="6" borderId="0" xfId="0" applyFont="1" applyFill="1"/>
    <xf numFmtId="0" fontId="3" fillId="2" borderId="0" xfId="1" applyFont="1" applyFill="1" applyBorder="1" applyAlignment="1">
      <alignment horizontal="center"/>
    </xf>
    <xf numFmtId="0" fontId="4" fillId="3" borderId="0" xfId="1" applyFont="1" applyFill="1" applyBorder="1" applyAlignment="1">
      <alignment horizontal="center"/>
    </xf>
    <xf numFmtId="0" fontId="4" fillId="0" borderId="0" xfId="1" applyFont="1" applyBorder="1" applyAlignment="1">
      <alignment horizontal="center"/>
    </xf>
    <xf numFmtId="0" fontId="0" fillId="8" borderId="0" xfId="0" applyFill="1" applyAlignment="1">
      <alignment horizontal="left" wrapText="1"/>
    </xf>
    <xf numFmtId="0" fontId="0" fillId="8" borderId="0" xfId="0" applyFill="1"/>
    <xf numFmtId="0" fontId="5" fillId="0" borderId="0" xfId="0" applyFont="1" applyAlignment="1">
      <alignment horizontal="left"/>
    </xf>
    <xf numFmtId="0" fontId="0" fillId="8" borderId="0" xfId="0" applyFill="1" applyAlignment="1">
      <alignment horizontal="center"/>
    </xf>
    <xf numFmtId="1" fontId="4" fillId="3" borderId="1" xfId="1" applyNumberFormat="1" applyFont="1" applyFill="1" applyBorder="1" applyAlignment="1">
      <alignment horizontal="center"/>
    </xf>
    <xf numFmtId="1" fontId="4" fillId="0" borderId="1" xfId="1" applyNumberFormat="1" applyFont="1" applyBorder="1" applyAlignment="1">
      <alignment horizontal="center"/>
    </xf>
    <xf numFmtId="1" fontId="0" fillId="9" borderId="2" xfId="0" applyNumberFormat="1" applyFill="1" applyBorder="1" applyAlignment="1">
      <alignment horizontal="center"/>
    </xf>
    <xf numFmtId="0" fontId="0" fillId="10" borderId="2" xfId="0" applyFill="1" applyBorder="1"/>
    <xf numFmtId="1" fontId="0" fillId="10" borderId="2" xfId="0" applyNumberFormat="1" applyFill="1" applyBorder="1"/>
    <xf numFmtId="0" fontId="0" fillId="5" borderId="2" xfId="0" applyFill="1" applyBorder="1"/>
    <xf numFmtId="0" fontId="5" fillId="5" borderId="2" xfId="0" applyFont="1" applyFill="1" applyBorder="1" applyAlignment="1">
      <alignment horizontal="center" vertical="center"/>
    </xf>
    <xf numFmtId="0" fontId="0" fillId="5" borderId="2" xfId="0" applyFill="1" applyBorder="1" applyAlignment="1">
      <alignment vertical="center"/>
    </xf>
    <xf numFmtId="1" fontId="0" fillId="5" borderId="2" xfId="0" applyNumberFormat="1" applyFill="1" applyBorder="1" applyAlignment="1">
      <alignment vertical="center"/>
    </xf>
    <xf numFmtId="0" fontId="4" fillId="0" borderId="0" xfId="1" applyFont="1" applyFill="1" applyBorder="1" applyAlignment="1">
      <alignment horizontal="right"/>
    </xf>
  </cellXfs>
  <cellStyles count="2">
    <cellStyle name="Normal" xfId="0" builtinId="0"/>
    <cellStyle name="Normal 2" xfId="1" xr:uid="{1F8720E6-24F4-41AB-8E6F-3E269CB3E0CA}"/>
  </cellStyles>
  <dxfs count="1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[Assignment1.xlsx]1.Top 5 Productive Employees!PivotTable1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5 Productive Employee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'1.Top 5 Productive Employees'!$B$5:$B$6</c:f>
              <c:strCache>
                <c:ptCount val="1"/>
                <c:pt idx="0">
                  <c:v>Finance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'1.Top 5 Productive Employees'!$A$7:$A$11</c:f>
              <c:strCache>
                <c:ptCount val="5"/>
                <c:pt idx="0">
                  <c:v>Rahul</c:v>
                </c:pt>
                <c:pt idx="1">
                  <c:v>Tanya</c:v>
                </c:pt>
                <c:pt idx="2">
                  <c:v>Rakesh</c:v>
                </c:pt>
                <c:pt idx="3">
                  <c:v>Riya</c:v>
                </c:pt>
                <c:pt idx="4">
                  <c:v>Neeraj</c:v>
                </c:pt>
              </c:strCache>
            </c:strRef>
          </c:cat>
          <c:val>
            <c:numRef>
              <c:f>'1.Top 5 Productive Employees'!$B$7:$B$11</c:f>
              <c:numCache>
                <c:formatCode>General</c:formatCode>
                <c:ptCount val="5"/>
              </c:numCache>
            </c:numRef>
          </c:val>
          <c:extLst>
            <c:ext xmlns:c16="http://schemas.microsoft.com/office/drawing/2014/chart" uri="{C3380CC4-5D6E-409C-BE32-E72D297353CC}">
              <c16:uniqueId val="{00000000-CE50-4E3B-89E3-40263FF29A45}"/>
            </c:ext>
          </c:extLst>
        </c:ser>
        <c:ser>
          <c:idx val="1"/>
          <c:order val="1"/>
          <c:tx>
            <c:strRef>
              <c:f>'1.Top 5 Productive Employees'!$C$5:$C$6</c:f>
              <c:strCache>
                <c:ptCount val="1"/>
                <c:pt idx="0">
                  <c:v>HR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'1.Top 5 Productive Employees'!$A$7:$A$11</c:f>
              <c:strCache>
                <c:ptCount val="5"/>
                <c:pt idx="0">
                  <c:v>Rahul</c:v>
                </c:pt>
                <c:pt idx="1">
                  <c:v>Tanya</c:v>
                </c:pt>
                <c:pt idx="2">
                  <c:v>Rakesh</c:v>
                </c:pt>
                <c:pt idx="3">
                  <c:v>Riya</c:v>
                </c:pt>
                <c:pt idx="4">
                  <c:v>Neeraj</c:v>
                </c:pt>
              </c:strCache>
            </c:strRef>
          </c:cat>
          <c:val>
            <c:numRef>
              <c:f>'1.Top 5 Productive Employees'!$C$7:$C$11</c:f>
              <c:numCache>
                <c:formatCode>General</c:formatCode>
                <c:ptCount val="5"/>
              </c:numCache>
            </c:numRef>
          </c:val>
          <c:extLst>
            <c:ext xmlns:c16="http://schemas.microsoft.com/office/drawing/2014/chart" uri="{C3380CC4-5D6E-409C-BE32-E72D297353CC}">
              <c16:uniqueId val="{00000002-CE50-4E3B-89E3-40263FF29A45}"/>
            </c:ext>
          </c:extLst>
        </c:ser>
        <c:ser>
          <c:idx val="2"/>
          <c:order val="2"/>
          <c:tx>
            <c:strRef>
              <c:f>'1.Top 5 Productive Employees'!$D$5:$D$6</c:f>
              <c:strCache>
                <c:ptCount val="1"/>
                <c:pt idx="0">
                  <c:v>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'1.Top 5 Productive Employees'!$A$7:$A$11</c:f>
              <c:strCache>
                <c:ptCount val="5"/>
                <c:pt idx="0">
                  <c:v>Rahul</c:v>
                </c:pt>
                <c:pt idx="1">
                  <c:v>Tanya</c:v>
                </c:pt>
                <c:pt idx="2">
                  <c:v>Rakesh</c:v>
                </c:pt>
                <c:pt idx="3">
                  <c:v>Riya</c:v>
                </c:pt>
                <c:pt idx="4">
                  <c:v>Neeraj</c:v>
                </c:pt>
              </c:strCache>
            </c:strRef>
          </c:cat>
          <c:val>
            <c:numRef>
              <c:f>'1.Top 5 Productive Employees'!$D$7:$D$11</c:f>
              <c:numCache>
                <c:formatCode>General</c:formatCode>
                <c:ptCount val="5"/>
                <c:pt idx="0">
                  <c:v>100</c:v>
                </c:pt>
                <c:pt idx="1">
                  <c:v>99</c:v>
                </c:pt>
                <c:pt idx="2">
                  <c:v>98</c:v>
                </c:pt>
                <c:pt idx="3">
                  <c:v>95</c:v>
                </c:pt>
              </c:numCache>
            </c:numRef>
          </c:val>
          <c:extLst>
            <c:ext xmlns:c16="http://schemas.microsoft.com/office/drawing/2014/chart" uri="{C3380CC4-5D6E-409C-BE32-E72D297353CC}">
              <c16:uniqueId val="{00000003-CE50-4E3B-89E3-40263FF29A45}"/>
            </c:ext>
          </c:extLst>
        </c:ser>
        <c:ser>
          <c:idx val="3"/>
          <c:order val="3"/>
          <c:tx>
            <c:strRef>
              <c:f>'1.Top 5 Productive Employees'!$E$5:$E$6</c:f>
              <c:strCache>
                <c:ptCount val="1"/>
                <c:pt idx="0">
                  <c:v>Marketing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'1.Top 5 Productive Employees'!$A$7:$A$11</c:f>
              <c:strCache>
                <c:ptCount val="5"/>
                <c:pt idx="0">
                  <c:v>Rahul</c:v>
                </c:pt>
                <c:pt idx="1">
                  <c:v>Tanya</c:v>
                </c:pt>
                <c:pt idx="2">
                  <c:v>Rakesh</c:v>
                </c:pt>
                <c:pt idx="3">
                  <c:v>Riya</c:v>
                </c:pt>
                <c:pt idx="4">
                  <c:v>Neeraj</c:v>
                </c:pt>
              </c:strCache>
            </c:strRef>
          </c:cat>
          <c:val>
            <c:numRef>
              <c:f>'1.Top 5 Productive Employees'!$E$7:$E$11</c:f>
              <c:numCache>
                <c:formatCode>General</c:formatCode>
                <c:ptCount val="5"/>
                <c:pt idx="4">
                  <c:v>96</c:v>
                </c:pt>
              </c:numCache>
            </c:numRef>
          </c:val>
          <c:extLst>
            <c:ext xmlns:c16="http://schemas.microsoft.com/office/drawing/2014/chart" uri="{C3380CC4-5D6E-409C-BE32-E72D297353CC}">
              <c16:uniqueId val="{00000004-CE50-4E3B-89E3-40263FF29A45}"/>
            </c:ext>
          </c:extLst>
        </c:ser>
        <c:ser>
          <c:idx val="4"/>
          <c:order val="4"/>
          <c:tx>
            <c:strRef>
              <c:f>'1.Top 5 Productive Employees'!$F$5:$F$6</c:f>
              <c:strCache>
                <c:ptCount val="1"/>
                <c:pt idx="0">
                  <c:v>Sales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'1.Top 5 Productive Employees'!$A$7:$A$11</c:f>
              <c:strCache>
                <c:ptCount val="5"/>
                <c:pt idx="0">
                  <c:v>Rahul</c:v>
                </c:pt>
                <c:pt idx="1">
                  <c:v>Tanya</c:v>
                </c:pt>
                <c:pt idx="2">
                  <c:v>Rakesh</c:v>
                </c:pt>
                <c:pt idx="3">
                  <c:v>Riya</c:v>
                </c:pt>
                <c:pt idx="4">
                  <c:v>Neeraj</c:v>
                </c:pt>
              </c:strCache>
            </c:strRef>
          </c:cat>
          <c:val>
            <c:numRef>
              <c:f>'1.Top 5 Productive Employees'!$F$7:$F$11</c:f>
              <c:numCache>
                <c:formatCode>General</c:formatCode>
                <c:ptCount val="5"/>
              </c:numCache>
            </c:numRef>
          </c:val>
          <c:extLst>
            <c:ext xmlns:c16="http://schemas.microsoft.com/office/drawing/2014/chart" uri="{C3380CC4-5D6E-409C-BE32-E72D297353CC}">
              <c16:uniqueId val="{00000005-CE50-4E3B-89E3-40263FF29A45}"/>
            </c:ext>
          </c:extLst>
        </c:ser>
        <c:dLbls>
          <c:showLegendKey val="0"/>
          <c:showVal val="0"/>
          <c:showCatName val="0"/>
          <c:showSerName val="0"/>
          <c:showPercent val="0"/>
          <c:showBubbleSize val="0"/>
        </c:dLbls>
        <c:gapWidth val="115"/>
        <c:overlap val="-20"/>
        <c:axId val="1122176047"/>
        <c:axId val="1122177967"/>
      </c:barChart>
      <c:catAx>
        <c:axId val="11221760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2177967"/>
        <c:crosses val="autoZero"/>
        <c:auto val="1"/>
        <c:lblAlgn val="ctr"/>
        <c:lblOffset val="100"/>
        <c:noMultiLvlLbl val="0"/>
      </c:catAx>
      <c:valAx>
        <c:axId val="112217796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217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2015469698321644E-2"/>
          <c:y val="0.17449850118498375"/>
          <c:w val="0.87754496832403439"/>
          <c:h val="0.7238064490529148"/>
        </c:manualLayout>
      </c:layout>
      <c:scatterChart>
        <c:scatterStyle val="lineMarker"/>
        <c:varyColors val="0"/>
        <c:ser>
          <c:idx val="0"/>
          <c:order val="0"/>
          <c:tx>
            <c:strRef>
              <c:f>'4.Correlation Analysis'!$F$1</c:f>
              <c:strCache>
                <c:ptCount val="1"/>
                <c:pt idx="0">
                  <c:v>Productivity_Score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'4.Correlation Analysis'!$D$2:$D$26</c:f>
              <c:numCache>
                <c:formatCode>General</c:formatCode>
                <c:ptCount val="25"/>
                <c:pt idx="0">
                  <c:v>35</c:v>
                </c:pt>
                <c:pt idx="1">
                  <c:v>40</c:v>
                </c:pt>
                <c:pt idx="2">
                  <c:v>30</c:v>
                </c:pt>
                <c:pt idx="3">
                  <c:v>45</c:v>
                </c:pt>
                <c:pt idx="4">
                  <c:v>25</c:v>
                </c:pt>
                <c:pt idx="5">
                  <c:v>38</c:v>
                </c:pt>
                <c:pt idx="6">
                  <c:v>50</c:v>
                </c:pt>
                <c:pt idx="7">
                  <c:v>28</c:v>
                </c:pt>
                <c:pt idx="8">
                  <c:v>42</c:v>
                </c:pt>
                <c:pt idx="9">
                  <c:v>37</c:v>
                </c:pt>
                <c:pt idx="10">
                  <c:v>29</c:v>
                </c:pt>
                <c:pt idx="11">
                  <c:v>44</c:v>
                </c:pt>
                <c:pt idx="12">
                  <c:v>33</c:v>
                </c:pt>
                <c:pt idx="13">
                  <c:v>41</c:v>
                </c:pt>
                <c:pt idx="14">
                  <c:v>48</c:v>
                </c:pt>
                <c:pt idx="15">
                  <c:v>26</c:v>
                </c:pt>
                <c:pt idx="16">
                  <c:v>31</c:v>
                </c:pt>
                <c:pt idx="17">
                  <c:v>43</c:v>
                </c:pt>
                <c:pt idx="18">
                  <c:v>39</c:v>
                </c:pt>
                <c:pt idx="19">
                  <c:v>36</c:v>
                </c:pt>
                <c:pt idx="20">
                  <c:v>27</c:v>
                </c:pt>
                <c:pt idx="21">
                  <c:v>32</c:v>
                </c:pt>
                <c:pt idx="22">
                  <c:v>46</c:v>
                </c:pt>
                <c:pt idx="23">
                  <c:v>34</c:v>
                </c:pt>
                <c:pt idx="24">
                  <c:v>47</c:v>
                </c:pt>
              </c:numCache>
            </c:numRef>
          </c:xVal>
          <c:yVal>
            <c:numRef>
              <c:f>'4.Correlation Analysis'!$F$2:$F$26</c:f>
              <c:numCache>
                <c:formatCode>General</c:formatCode>
                <c:ptCount val="25"/>
                <c:pt idx="0">
                  <c:v>80</c:v>
                </c:pt>
                <c:pt idx="1">
                  <c:v>90</c:v>
                </c:pt>
                <c:pt idx="2">
                  <c:v>70</c:v>
                </c:pt>
                <c:pt idx="3">
                  <c:v>95</c:v>
                </c:pt>
                <c:pt idx="4">
                  <c:v>60</c:v>
                </c:pt>
                <c:pt idx="5">
                  <c:v>85</c:v>
                </c:pt>
                <c:pt idx="6">
                  <c:v>100</c:v>
                </c:pt>
                <c:pt idx="7">
                  <c:v>65</c:v>
                </c:pt>
                <c:pt idx="8">
                  <c:v>92</c:v>
                </c:pt>
                <c:pt idx="9">
                  <c:v>83</c:v>
                </c:pt>
                <c:pt idx="10">
                  <c:v>68</c:v>
                </c:pt>
                <c:pt idx="11">
                  <c:v>94</c:v>
                </c:pt>
                <c:pt idx="12">
                  <c:v>75</c:v>
                </c:pt>
                <c:pt idx="13">
                  <c:v>89</c:v>
                </c:pt>
                <c:pt idx="14">
                  <c:v>98</c:v>
                </c:pt>
                <c:pt idx="15">
                  <c:v>62</c:v>
                </c:pt>
                <c:pt idx="16">
                  <c:v>72</c:v>
                </c:pt>
                <c:pt idx="17">
                  <c:v>93</c:v>
                </c:pt>
                <c:pt idx="18">
                  <c:v>87</c:v>
                </c:pt>
                <c:pt idx="19">
                  <c:v>78</c:v>
                </c:pt>
                <c:pt idx="20">
                  <c:v>64</c:v>
                </c:pt>
                <c:pt idx="21">
                  <c:v>74</c:v>
                </c:pt>
                <c:pt idx="22">
                  <c:v>96</c:v>
                </c:pt>
                <c:pt idx="23">
                  <c:v>76</c:v>
                </c:pt>
                <c:pt idx="24">
                  <c:v>99</c:v>
                </c:pt>
              </c:numCache>
            </c:numRef>
          </c:yVal>
          <c:smooth val="0"/>
          <c:extLst>
            <c:ext xmlns:c16="http://schemas.microsoft.com/office/drawing/2014/chart" uri="{C3380CC4-5D6E-409C-BE32-E72D297353CC}">
              <c16:uniqueId val="{00000000-63BB-4780-B427-21B16837DDB8}"/>
            </c:ext>
          </c:extLst>
        </c:ser>
        <c:dLbls>
          <c:showLegendKey val="0"/>
          <c:showVal val="0"/>
          <c:showCatName val="0"/>
          <c:showSerName val="0"/>
          <c:showPercent val="0"/>
          <c:showBubbleSize val="0"/>
        </c:dLbls>
        <c:axId val="383294143"/>
        <c:axId val="103776527"/>
      </c:scatterChart>
      <c:valAx>
        <c:axId val="38329414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Hours Worked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776527"/>
        <c:crosses val="autoZero"/>
        <c:crossBetween val="midCat"/>
      </c:valAx>
      <c:valAx>
        <c:axId val="1037765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Productivity Score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3294143"/>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285750</xdr:colOff>
      <xdr:row>3</xdr:row>
      <xdr:rowOff>0</xdr:rowOff>
    </xdr:from>
    <xdr:to>
      <xdr:col>16</xdr:col>
      <xdr:colOff>69850</xdr:colOff>
      <xdr:row>18</xdr:row>
      <xdr:rowOff>82550</xdr:rowOff>
    </xdr:to>
    <xdr:graphicFrame macro="">
      <xdr:nvGraphicFramePr>
        <xdr:cNvPr id="2" name="Chart 1">
          <a:extLst>
            <a:ext uri="{FF2B5EF4-FFF2-40B4-BE49-F238E27FC236}">
              <a16:creationId xmlns:a16="http://schemas.microsoft.com/office/drawing/2014/main" id="{661A8043-4B12-6C2D-7FDA-9F454CBEA4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9072</xdr:colOff>
      <xdr:row>11</xdr:row>
      <xdr:rowOff>117930</xdr:rowOff>
    </xdr:from>
    <xdr:to>
      <xdr:col>28</xdr:col>
      <xdr:colOff>371929</xdr:colOff>
      <xdr:row>36</xdr:row>
      <xdr:rowOff>36287</xdr:rowOff>
    </xdr:to>
    <xdr:grpSp>
      <xdr:nvGrpSpPr>
        <xdr:cNvPr id="6" name="Group 5">
          <a:extLst>
            <a:ext uri="{FF2B5EF4-FFF2-40B4-BE49-F238E27FC236}">
              <a16:creationId xmlns:a16="http://schemas.microsoft.com/office/drawing/2014/main" id="{3F027D30-C93D-26A5-CB70-112C546DD05B}"/>
            </a:ext>
          </a:extLst>
        </xdr:cNvPr>
        <xdr:cNvGrpSpPr/>
      </xdr:nvGrpSpPr>
      <xdr:grpSpPr>
        <a:xfrm>
          <a:off x="7846786" y="2113644"/>
          <a:ext cx="16256000" cy="4454072"/>
          <a:chOff x="7747001" y="1714500"/>
          <a:chExt cx="16256000" cy="4454072"/>
        </a:xfrm>
      </xdr:grpSpPr>
      <xdr:sp macro="" textlink="">
        <xdr:nvSpPr>
          <xdr:cNvPr id="4" name="Rectangle 3">
            <a:extLst>
              <a:ext uri="{FF2B5EF4-FFF2-40B4-BE49-F238E27FC236}">
                <a16:creationId xmlns:a16="http://schemas.microsoft.com/office/drawing/2014/main" id="{50FA4D52-4AF1-58C2-8FC2-55C84343C9D0}"/>
              </a:ext>
            </a:extLst>
          </xdr:cNvPr>
          <xdr:cNvSpPr/>
        </xdr:nvSpPr>
        <xdr:spPr>
          <a:xfrm>
            <a:off x="7747001" y="1714500"/>
            <a:ext cx="16256000" cy="445407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 name="Chart 2">
            <a:extLst>
              <a:ext uri="{FF2B5EF4-FFF2-40B4-BE49-F238E27FC236}">
                <a16:creationId xmlns:a16="http://schemas.microsoft.com/office/drawing/2014/main" id="{04A8D617-1C99-3BDE-CE88-4CAEC6744E60}"/>
              </a:ext>
            </a:extLst>
          </xdr:cNvPr>
          <xdr:cNvGraphicFramePr/>
        </xdr:nvGraphicFramePr>
        <xdr:xfrm>
          <a:off x="8441597" y="1890249"/>
          <a:ext cx="6462761" cy="4169466"/>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 name="TextBox 4">
            <a:extLst>
              <a:ext uri="{FF2B5EF4-FFF2-40B4-BE49-F238E27FC236}">
                <a16:creationId xmlns:a16="http://schemas.microsoft.com/office/drawing/2014/main" id="{E60CD018-5C77-F935-442B-E1FF94BCDB84}"/>
              </a:ext>
            </a:extLst>
          </xdr:cNvPr>
          <xdr:cNvSpPr txBox="1"/>
        </xdr:nvSpPr>
        <xdr:spPr>
          <a:xfrm>
            <a:off x="15875000" y="2349500"/>
            <a:ext cx="7121071" cy="26760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dk1"/>
                </a:solidFill>
                <a:effectLst/>
                <a:latin typeface="+mn-lt"/>
                <a:ea typeface="+mn-ea"/>
                <a:cs typeface="+mn-cs"/>
              </a:rPr>
              <a:t>The scatter plot shows a positive correlation between Hours Worked and Productivity Score. As the number of hours worked increases, the productivity score also tends to increase. The points form an upward trend from left to right, which indicates that more hours worked generally result in a higher productivity score.</a:t>
            </a:r>
            <a:r>
              <a:rPr lang="en-IN" sz="2000" b="0"/>
              <a:t> </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68.918517013888" createdVersion="8" refreshedVersion="8" minRefreshableVersion="3" recordCount="25" xr:uid="{637BFDDD-B6D0-4C4C-83BD-1A84C67B05EA}">
  <cacheSource type="worksheet">
    <worksheetSource ref="A1:G26" sheet="Dataset"/>
  </cacheSource>
  <cacheFields count="7">
    <cacheField name="Employee_ID" numFmtId="0">
      <sharedItems containsSemiMixedTypes="0" containsString="0" containsNumber="1" containsInteger="1" minValue="101" maxValue="125"/>
    </cacheField>
    <cacheField name="Name" numFmtId="0">
      <sharedItems count="25">
        <s v="Aakash"/>
        <s v="Meera"/>
        <s v="Suresh"/>
        <s v="Riya"/>
        <s v="Prakash"/>
        <s v="Neha"/>
        <s v="Rahul"/>
        <s v="Priya"/>
        <s v="Kunal"/>
        <s v="Sneha"/>
        <s v="Amit"/>
        <s v="Pooja"/>
        <s v="Varun"/>
        <s v="Deepak"/>
        <s v="Rakesh"/>
        <s v="Kavita"/>
        <s v="Sanjay"/>
        <s v="Arjun"/>
        <s v="Anjali"/>
        <s v="Suman"/>
        <s v="Mohan"/>
        <s v="Jyoti"/>
        <s v="Neeraj"/>
        <s v="Akash"/>
        <s v="Tanya"/>
      </sharedItems>
    </cacheField>
    <cacheField name="Department" numFmtId="0">
      <sharedItems count="5">
        <s v="Sales"/>
        <s v="Marketing"/>
        <s v="HR"/>
        <s v="IT"/>
        <s v="Finance"/>
      </sharedItems>
    </cacheField>
    <cacheField name="Hours_Worked" numFmtId="0">
      <sharedItems containsSemiMixedTypes="0" containsString="0" containsNumber="1" containsInteger="1" minValue="25" maxValue="50"/>
    </cacheField>
    <cacheField name="Tasks_Completed" numFmtId="0">
      <sharedItems containsSemiMixedTypes="0" containsString="0" containsNumber="1" containsInteger="1" minValue="30" maxValue="80"/>
    </cacheField>
    <cacheField name="Productivity_Score" numFmtId="0">
      <sharedItems containsSemiMixedTypes="0" containsString="0" containsNumber="1" containsInteger="1" minValue="60" maxValue="100"/>
    </cacheField>
    <cacheField name="Performance_Rating" numFmtId="0">
      <sharedItems containsSemiMixedTypes="0" containsString="0" containsNumber="1" containsInteger="1" minValue="2"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n v="101"/>
    <x v="0"/>
    <x v="0"/>
    <n v="35"/>
    <n v="50"/>
    <n v="80"/>
    <n v="4"/>
  </r>
  <r>
    <n v="102"/>
    <x v="1"/>
    <x v="1"/>
    <n v="40"/>
    <n v="65"/>
    <n v="90"/>
    <n v="5"/>
  </r>
  <r>
    <n v="103"/>
    <x v="2"/>
    <x v="2"/>
    <n v="30"/>
    <n v="40"/>
    <n v="70"/>
    <n v="3"/>
  </r>
  <r>
    <n v="104"/>
    <x v="3"/>
    <x v="3"/>
    <n v="45"/>
    <n v="75"/>
    <n v="95"/>
    <n v="5"/>
  </r>
  <r>
    <n v="105"/>
    <x v="4"/>
    <x v="4"/>
    <n v="25"/>
    <n v="30"/>
    <n v="60"/>
    <n v="2"/>
  </r>
  <r>
    <n v="106"/>
    <x v="5"/>
    <x v="0"/>
    <n v="38"/>
    <n v="58"/>
    <n v="85"/>
    <n v="4"/>
  </r>
  <r>
    <n v="107"/>
    <x v="6"/>
    <x v="3"/>
    <n v="50"/>
    <n v="80"/>
    <n v="100"/>
    <n v="5"/>
  </r>
  <r>
    <n v="108"/>
    <x v="7"/>
    <x v="2"/>
    <n v="28"/>
    <n v="35"/>
    <n v="65"/>
    <n v="3"/>
  </r>
  <r>
    <n v="109"/>
    <x v="8"/>
    <x v="1"/>
    <n v="42"/>
    <n v="70"/>
    <n v="92"/>
    <n v="5"/>
  </r>
  <r>
    <n v="110"/>
    <x v="9"/>
    <x v="0"/>
    <n v="37"/>
    <n v="55"/>
    <n v="83"/>
    <n v="4"/>
  </r>
  <r>
    <n v="111"/>
    <x v="10"/>
    <x v="4"/>
    <n v="29"/>
    <n v="38"/>
    <n v="68"/>
    <n v="3"/>
  </r>
  <r>
    <n v="112"/>
    <x v="11"/>
    <x v="1"/>
    <n v="44"/>
    <n v="73"/>
    <n v="94"/>
    <n v="5"/>
  </r>
  <r>
    <n v="113"/>
    <x v="12"/>
    <x v="2"/>
    <n v="33"/>
    <n v="45"/>
    <n v="75"/>
    <n v="3"/>
  </r>
  <r>
    <n v="114"/>
    <x v="13"/>
    <x v="0"/>
    <n v="41"/>
    <n v="66"/>
    <n v="89"/>
    <n v="4"/>
  </r>
  <r>
    <n v="115"/>
    <x v="14"/>
    <x v="3"/>
    <n v="48"/>
    <n v="78"/>
    <n v="98"/>
    <n v="5"/>
  </r>
  <r>
    <n v="116"/>
    <x v="15"/>
    <x v="4"/>
    <n v="26"/>
    <n v="32"/>
    <n v="62"/>
    <n v="2"/>
  </r>
  <r>
    <n v="117"/>
    <x v="16"/>
    <x v="2"/>
    <n v="31"/>
    <n v="42"/>
    <n v="72"/>
    <n v="3"/>
  </r>
  <r>
    <n v="118"/>
    <x v="17"/>
    <x v="1"/>
    <n v="43"/>
    <n v="75"/>
    <n v="93"/>
    <n v="5"/>
  </r>
  <r>
    <n v="119"/>
    <x v="18"/>
    <x v="3"/>
    <n v="39"/>
    <n v="60"/>
    <n v="87"/>
    <n v="4"/>
  </r>
  <r>
    <n v="120"/>
    <x v="19"/>
    <x v="0"/>
    <n v="36"/>
    <n v="52"/>
    <n v="78"/>
    <n v="4"/>
  </r>
  <r>
    <n v="121"/>
    <x v="20"/>
    <x v="4"/>
    <n v="27"/>
    <n v="34"/>
    <n v="64"/>
    <n v="2"/>
  </r>
  <r>
    <n v="122"/>
    <x v="21"/>
    <x v="2"/>
    <n v="32"/>
    <n v="44"/>
    <n v="74"/>
    <n v="3"/>
  </r>
  <r>
    <n v="123"/>
    <x v="22"/>
    <x v="1"/>
    <n v="46"/>
    <n v="77"/>
    <n v="96"/>
    <n v="5"/>
  </r>
  <r>
    <n v="124"/>
    <x v="23"/>
    <x v="0"/>
    <n v="34"/>
    <n v="48"/>
    <n v="76"/>
    <n v="3"/>
  </r>
  <r>
    <n v="125"/>
    <x v="24"/>
    <x v="3"/>
    <n v="47"/>
    <n v="79"/>
    <n v="99"/>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1BF46F-3007-4D8E-8B62-412C69811105}"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5:F11" firstHeaderRow="1" firstDataRow="2" firstDataCol="1"/>
  <pivotFields count="7">
    <pivotField compact="0" outline="0" showAll="0" defaultSubtotal="0"/>
    <pivotField axis="axisRow" compact="0" outline="0" showAll="0" measureFilter="1" sortType="descending" defaultSubtotal="0">
      <items count="25">
        <item x="12"/>
        <item x="24"/>
        <item x="2"/>
        <item x="19"/>
        <item x="9"/>
        <item x="16"/>
        <item x="3"/>
        <item x="14"/>
        <item x="6"/>
        <item x="7"/>
        <item x="4"/>
        <item x="11"/>
        <item x="5"/>
        <item x="22"/>
        <item x="20"/>
        <item x="1"/>
        <item x="8"/>
        <item x="15"/>
        <item x="21"/>
        <item x="13"/>
        <item x="17"/>
        <item x="18"/>
        <item x="10"/>
        <item x="23"/>
        <item x="0"/>
      </items>
      <autoSortScope>
        <pivotArea dataOnly="0" outline="0" fieldPosition="0">
          <references count="2">
            <reference field="4294967294" count="1" selected="0">
              <x v="0"/>
            </reference>
            <reference field="2" count="1" selected="0">
              <x v="2"/>
            </reference>
          </references>
        </pivotArea>
      </autoSortScope>
    </pivotField>
    <pivotField axis="axisCol" compact="0" outline="0" showAll="0" defaultSubtotal="0">
      <items count="5">
        <item x="4"/>
        <item x="2"/>
        <item x="3"/>
        <item x="1"/>
        <item x="0"/>
      </items>
    </pivotField>
    <pivotField compact="0" outline="0" showAll="0" defaultSubtotal="0"/>
    <pivotField compact="0" outline="0" showAll="0" defaultSubtotal="0"/>
    <pivotField dataField="1" compact="0" outline="0" showAll="0" defaultSubtotal="0"/>
    <pivotField compact="0" outline="0" showAll="0" defaultSubtotal="0"/>
  </pivotFields>
  <rowFields count="1">
    <field x="1"/>
  </rowFields>
  <rowItems count="5">
    <i>
      <x v="8"/>
    </i>
    <i>
      <x v="1"/>
    </i>
    <i>
      <x v="7"/>
    </i>
    <i>
      <x v="6"/>
    </i>
    <i>
      <x v="13"/>
    </i>
  </rowItems>
  <colFields count="1">
    <field x="2"/>
  </colFields>
  <colItems count="5">
    <i>
      <x/>
    </i>
    <i>
      <x v="1"/>
    </i>
    <i>
      <x v="2"/>
    </i>
    <i>
      <x v="3"/>
    </i>
    <i>
      <x v="4"/>
    </i>
  </colItems>
  <dataFields count="1">
    <dataField name="Sum of Productivity_Score" fld="5" baseField="0" baseItem="0"/>
  </dataFields>
  <formats count="8">
    <format dxfId="13">
      <pivotArea type="all" dataOnly="0" outline="0" fieldPosition="0"/>
    </format>
    <format dxfId="12">
      <pivotArea outline="0" collapsedLevelsAreSubtotals="1" fieldPosition="0"/>
    </format>
    <format dxfId="11">
      <pivotArea type="origin" dataOnly="0" labelOnly="1" outline="0" fieldPosition="0"/>
    </format>
    <format dxfId="10">
      <pivotArea field="2" type="button" dataOnly="0" labelOnly="1" outline="0" axis="axisCol" fieldPosition="0"/>
    </format>
    <format dxfId="9">
      <pivotArea type="topRight" dataOnly="0" labelOnly="1" outline="0" fieldPosition="0"/>
    </format>
    <format dxfId="8">
      <pivotArea field="1" type="button" dataOnly="0" labelOnly="1" outline="0" axis="axisRow" fieldPosition="0"/>
    </format>
    <format dxfId="7">
      <pivotArea dataOnly="0" labelOnly="1" outline="0" fieldPosition="0">
        <references count="1">
          <reference field="1" count="5">
            <x v="1"/>
            <x v="6"/>
            <x v="7"/>
            <x v="8"/>
            <x v="13"/>
          </reference>
        </references>
      </pivotArea>
    </format>
    <format dxfId="6">
      <pivotArea dataOnly="0" labelOnly="1" outline="0" fieldPosition="0">
        <references count="1">
          <reference field="2" count="0"/>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6AF682-7BE6-421D-A101-ECD5073F056D}"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rowHeaderCaption="Department">
  <location ref="B5:D10" firstHeaderRow="0" firstDataRow="1" firstDataCol="1"/>
  <pivotFields count="7">
    <pivotField showAll="0" defaultSubtotal="0"/>
    <pivotField showAll="0" defaultSubtotal="0"/>
    <pivotField axis="axisRow" showAll="0" sortType="descending" defaultSubtotal="0">
      <items count="5">
        <item x="4"/>
        <item x="2"/>
        <item x="3"/>
        <item x="1"/>
        <item x="0"/>
      </items>
      <autoSortScope>
        <pivotArea dataOnly="0" outline="0" fieldPosition="0">
          <references count="1">
            <reference field="4294967294" count="1" selected="0">
              <x v="1"/>
            </reference>
          </references>
        </pivotArea>
      </autoSortScope>
    </pivotField>
    <pivotField showAll="0" defaultSubtotal="0"/>
    <pivotField showAll="0" defaultSubtotal="0"/>
    <pivotField dataField="1" showAll="0" defaultSubtotal="0"/>
    <pivotField showAll="0" defaultSubtotal="0"/>
  </pivotFields>
  <rowFields count="1">
    <field x="2"/>
  </rowFields>
  <rowItems count="5">
    <i>
      <x v="2"/>
    </i>
    <i>
      <x v="4"/>
    </i>
    <i>
      <x v="1"/>
    </i>
    <i>
      <x/>
    </i>
    <i>
      <x v="3"/>
    </i>
  </rowItems>
  <colFields count="1">
    <field x="-2"/>
  </colFields>
  <colItems count="2">
    <i>
      <x/>
    </i>
    <i i="1">
      <x v="1"/>
    </i>
  </colItems>
  <dataFields count="2">
    <dataField name="Sum of Productivity_Score" fld="5" baseField="0" baseItem="0"/>
    <dataField name="StdDevp of Productivity_Score2" fld="5" subtotal="stdDevp" baseField="2" baseItem="2"/>
  </dataFields>
  <formats count="6">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6"/>
  <sheetViews>
    <sheetView workbookViewId="0">
      <selection sqref="A1:G26"/>
    </sheetView>
  </sheetViews>
  <sheetFormatPr defaultRowHeight="14.5" x14ac:dyDescent="0.35"/>
  <cols>
    <col min="1" max="1" width="11.81640625" bestFit="1" customWidth="1"/>
    <col min="2" max="2" width="7.36328125" bestFit="1" customWidth="1"/>
    <col min="3" max="3" width="11.08984375" bestFit="1" customWidth="1"/>
    <col min="4" max="4" width="13.6328125" bestFit="1" customWidth="1"/>
    <col min="5" max="5" width="15.7265625" bestFit="1" customWidth="1"/>
    <col min="6" max="6" width="16.54296875" bestFit="1" customWidth="1"/>
    <col min="7" max="7" width="18.08984375" bestFit="1" customWidth="1"/>
  </cols>
  <sheetData>
    <row r="1" spans="1:7" x14ac:dyDescent="0.35">
      <c r="A1" s="1" t="s">
        <v>0</v>
      </c>
      <c r="B1" s="1" t="s">
        <v>1</v>
      </c>
      <c r="C1" s="1" t="s">
        <v>2</v>
      </c>
      <c r="D1" s="1" t="s">
        <v>3</v>
      </c>
      <c r="E1" s="1" t="s">
        <v>4</v>
      </c>
      <c r="F1" s="1" t="s">
        <v>5</v>
      </c>
      <c r="G1" s="1" t="s">
        <v>6</v>
      </c>
    </row>
    <row r="2" spans="1:7" x14ac:dyDescent="0.35">
      <c r="A2" s="2">
        <v>101</v>
      </c>
      <c r="B2" s="2" t="s">
        <v>7</v>
      </c>
      <c r="C2" s="2" t="s">
        <v>8</v>
      </c>
      <c r="D2" s="2">
        <v>35</v>
      </c>
      <c r="E2" s="2">
        <v>50</v>
      </c>
      <c r="F2" s="2">
        <v>80</v>
      </c>
      <c r="G2" s="2">
        <v>4</v>
      </c>
    </row>
    <row r="3" spans="1:7" x14ac:dyDescent="0.35">
      <c r="A3" s="3">
        <v>102</v>
      </c>
      <c r="B3" s="3" t="s">
        <v>9</v>
      </c>
      <c r="C3" s="3" t="s">
        <v>10</v>
      </c>
      <c r="D3" s="3">
        <v>40</v>
      </c>
      <c r="E3" s="3">
        <v>65</v>
      </c>
      <c r="F3" s="3">
        <v>90</v>
      </c>
      <c r="G3" s="3">
        <v>5</v>
      </c>
    </row>
    <row r="4" spans="1:7" x14ac:dyDescent="0.35">
      <c r="A4" s="2">
        <v>103</v>
      </c>
      <c r="B4" s="2" t="s">
        <v>11</v>
      </c>
      <c r="C4" s="2" t="s">
        <v>12</v>
      </c>
      <c r="D4" s="2">
        <v>30</v>
      </c>
      <c r="E4" s="2">
        <v>40</v>
      </c>
      <c r="F4" s="2">
        <v>70</v>
      </c>
      <c r="G4" s="2">
        <v>3</v>
      </c>
    </row>
    <row r="5" spans="1:7" x14ac:dyDescent="0.35">
      <c r="A5" s="3">
        <v>104</v>
      </c>
      <c r="B5" s="3" t="s">
        <v>13</v>
      </c>
      <c r="C5" s="3" t="s">
        <v>14</v>
      </c>
      <c r="D5" s="3">
        <v>45</v>
      </c>
      <c r="E5" s="3">
        <v>75</v>
      </c>
      <c r="F5" s="3">
        <v>95</v>
      </c>
      <c r="G5" s="3">
        <v>5</v>
      </c>
    </row>
    <row r="6" spans="1:7" x14ac:dyDescent="0.35">
      <c r="A6" s="2">
        <v>105</v>
      </c>
      <c r="B6" s="2" t="s">
        <v>15</v>
      </c>
      <c r="C6" s="2" t="s">
        <v>16</v>
      </c>
      <c r="D6" s="2">
        <v>25</v>
      </c>
      <c r="E6" s="2">
        <v>30</v>
      </c>
      <c r="F6" s="2">
        <v>60</v>
      </c>
      <c r="G6" s="2">
        <v>2</v>
      </c>
    </row>
    <row r="7" spans="1:7" x14ac:dyDescent="0.35">
      <c r="A7" s="3">
        <v>106</v>
      </c>
      <c r="B7" s="3" t="s">
        <v>17</v>
      </c>
      <c r="C7" s="3" t="s">
        <v>8</v>
      </c>
      <c r="D7" s="3">
        <v>38</v>
      </c>
      <c r="E7" s="3">
        <v>58</v>
      </c>
      <c r="F7" s="3">
        <v>85</v>
      </c>
      <c r="G7" s="3">
        <v>4</v>
      </c>
    </row>
    <row r="8" spans="1:7" x14ac:dyDescent="0.35">
      <c r="A8" s="2">
        <v>107</v>
      </c>
      <c r="B8" s="2" t="s">
        <v>18</v>
      </c>
      <c r="C8" s="2" t="s">
        <v>14</v>
      </c>
      <c r="D8" s="2">
        <v>50</v>
      </c>
      <c r="E8" s="2">
        <v>80</v>
      </c>
      <c r="F8" s="2">
        <v>100</v>
      </c>
      <c r="G8" s="2">
        <v>5</v>
      </c>
    </row>
    <row r="9" spans="1:7" x14ac:dyDescent="0.35">
      <c r="A9" s="3">
        <v>108</v>
      </c>
      <c r="B9" s="3" t="s">
        <v>19</v>
      </c>
      <c r="C9" s="3" t="s">
        <v>12</v>
      </c>
      <c r="D9" s="3">
        <v>28</v>
      </c>
      <c r="E9" s="3">
        <v>35</v>
      </c>
      <c r="F9" s="3">
        <v>65</v>
      </c>
      <c r="G9" s="3">
        <v>3</v>
      </c>
    </row>
    <row r="10" spans="1:7" x14ac:dyDescent="0.35">
      <c r="A10" s="2">
        <v>109</v>
      </c>
      <c r="B10" s="2" t="s">
        <v>20</v>
      </c>
      <c r="C10" s="2" t="s">
        <v>10</v>
      </c>
      <c r="D10" s="2">
        <v>42</v>
      </c>
      <c r="E10" s="2">
        <v>70</v>
      </c>
      <c r="F10" s="2">
        <v>92</v>
      </c>
      <c r="G10" s="2">
        <v>5</v>
      </c>
    </row>
    <row r="11" spans="1:7" x14ac:dyDescent="0.35">
      <c r="A11" s="3">
        <v>110</v>
      </c>
      <c r="B11" s="3" t="s">
        <v>21</v>
      </c>
      <c r="C11" s="3" t="s">
        <v>8</v>
      </c>
      <c r="D11" s="3">
        <v>37</v>
      </c>
      <c r="E11" s="3">
        <v>55</v>
      </c>
      <c r="F11" s="3">
        <v>83</v>
      </c>
      <c r="G11" s="3">
        <v>4</v>
      </c>
    </row>
    <row r="12" spans="1:7" x14ac:dyDescent="0.35">
      <c r="A12" s="2">
        <v>111</v>
      </c>
      <c r="B12" s="2" t="s">
        <v>22</v>
      </c>
      <c r="C12" s="2" t="s">
        <v>16</v>
      </c>
      <c r="D12" s="2">
        <v>29</v>
      </c>
      <c r="E12" s="2">
        <v>38</v>
      </c>
      <c r="F12" s="2">
        <v>68</v>
      </c>
      <c r="G12" s="2">
        <v>3</v>
      </c>
    </row>
    <row r="13" spans="1:7" x14ac:dyDescent="0.35">
      <c r="A13" s="3">
        <v>112</v>
      </c>
      <c r="B13" s="3" t="s">
        <v>23</v>
      </c>
      <c r="C13" s="3" t="s">
        <v>10</v>
      </c>
      <c r="D13" s="3">
        <v>44</v>
      </c>
      <c r="E13" s="3">
        <v>73</v>
      </c>
      <c r="F13" s="3">
        <v>94</v>
      </c>
      <c r="G13" s="3">
        <v>5</v>
      </c>
    </row>
    <row r="14" spans="1:7" x14ac:dyDescent="0.35">
      <c r="A14" s="2">
        <v>113</v>
      </c>
      <c r="B14" s="2" t="s">
        <v>24</v>
      </c>
      <c r="C14" s="2" t="s">
        <v>12</v>
      </c>
      <c r="D14" s="2">
        <v>33</v>
      </c>
      <c r="E14" s="2">
        <v>45</v>
      </c>
      <c r="F14" s="2">
        <v>75</v>
      </c>
      <c r="G14" s="2">
        <v>3</v>
      </c>
    </row>
    <row r="15" spans="1:7" x14ac:dyDescent="0.35">
      <c r="A15" s="3">
        <v>114</v>
      </c>
      <c r="B15" s="3" t="s">
        <v>25</v>
      </c>
      <c r="C15" s="3" t="s">
        <v>8</v>
      </c>
      <c r="D15" s="3">
        <v>41</v>
      </c>
      <c r="E15" s="3">
        <v>66</v>
      </c>
      <c r="F15" s="3">
        <v>89</v>
      </c>
      <c r="G15" s="3">
        <v>4</v>
      </c>
    </row>
    <row r="16" spans="1:7" x14ac:dyDescent="0.35">
      <c r="A16" s="2">
        <v>115</v>
      </c>
      <c r="B16" s="2" t="s">
        <v>26</v>
      </c>
      <c r="C16" s="2" t="s">
        <v>14</v>
      </c>
      <c r="D16" s="2">
        <v>48</v>
      </c>
      <c r="E16" s="2">
        <v>78</v>
      </c>
      <c r="F16" s="2">
        <v>98</v>
      </c>
      <c r="G16" s="2">
        <v>5</v>
      </c>
    </row>
    <row r="17" spans="1:7" x14ac:dyDescent="0.35">
      <c r="A17" s="3">
        <v>116</v>
      </c>
      <c r="B17" s="3" t="s">
        <v>27</v>
      </c>
      <c r="C17" s="3" t="s">
        <v>16</v>
      </c>
      <c r="D17" s="3">
        <v>26</v>
      </c>
      <c r="E17" s="3">
        <v>32</v>
      </c>
      <c r="F17" s="3">
        <v>62</v>
      </c>
      <c r="G17" s="3">
        <v>2</v>
      </c>
    </row>
    <row r="18" spans="1:7" x14ac:dyDescent="0.35">
      <c r="A18" s="2">
        <v>117</v>
      </c>
      <c r="B18" s="2" t="s">
        <v>28</v>
      </c>
      <c r="C18" s="2" t="s">
        <v>12</v>
      </c>
      <c r="D18" s="2">
        <v>31</v>
      </c>
      <c r="E18" s="2">
        <v>42</v>
      </c>
      <c r="F18" s="2">
        <v>72</v>
      </c>
      <c r="G18" s="2">
        <v>3</v>
      </c>
    </row>
    <row r="19" spans="1:7" x14ac:dyDescent="0.35">
      <c r="A19" s="3">
        <v>118</v>
      </c>
      <c r="B19" s="3" t="s">
        <v>29</v>
      </c>
      <c r="C19" s="3" t="s">
        <v>10</v>
      </c>
      <c r="D19" s="3">
        <v>43</v>
      </c>
      <c r="E19" s="3">
        <v>75</v>
      </c>
      <c r="F19" s="3">
        <v>93</v>
      </c>
      <c r="G19" s="3">
        <v>5</v>
      </c>
    </row>
    <row r="20" spans="1:7" x14ac:dyDescent="0.35">
      <c r="A20" s="2">
        <v>119</v>
      </c>
      <c r="B20" s="2" t="s">
        <v>30</v>
      </c>
      <c r="C20" s="2" t="s">
        <v>14</v>
      </c>
      <c r="D20" s="2">
        <v>39</v>
      </c>
      <c r="E20" s="2">
        <v>60</v>
      </c>
      <c r="F20" s="2">
        <v>87</v>
      </c>
      <c r="G20" s="2">
        <v>4</v>
      </c>
    </row>
    <row r="21" spans="1:7" x14ac:dyDescent="0.35">
      <c r="A21" s="3">
        <v>120</v>
      </c>
      <c r="B21" s="3" t="s">
        <v>31</v>
      </c>
      <c r="C21" s="3" t="s">
        <v>8</v>
      </c>
      <c r="D21" s="3">
        <v>36</v>
      </c>
      <c r="E21" s="3">
        <v>52</v>
      </c>
      <c r="F21" s="3">
        <v>78</v>
      </c>
      <c r="G21" s="3">
        <v>4</v>
      </c>
    </row>
    <row r="22" spans="1:7" x14ac:dyDescent="0.35">
      <c r="A22" s="2">
        <v>121</v>
      </c>
      <c r="B22" s="2" t="s">
        <v>32</v>
      </c>
      <c r="C22" s="2" t="s">
        <v>16</v>
      </c>
      <c r="D22" s="2">
        <v>27</v>
      </c>
      <c r="E22" s="2">
        <v>34</v>
      </c>
      <c r="F22" s="2">
        <v>64</v>
      </c>
      <c r="G22" s="2">
        <v>2</v>
      </c>
    </row>
    <row r="23" spans="1:7" x14ac:dyDescent="0.35">
      <c r="A23" s="3">
        <v>122</v>
      </c>
      <c r="B23" s="3" t="s">
        <v>33</v>
      </c>
      <c r="C23" s="3" t="s">
        <v>12</v>
      </c>
      <c r="D23" s="3">
        <v>32</v>
      </c>
      <c r="E23" s="3">
        <v>44</v>
      </c>
      <c r="F23" s="3">
        <v>74</v>
      </c>
      <c r="G23" s="3">
        <v>3</v>
      </c>
    </row>
    <row r="24" spans="1:7" x14ac:dyDescent="0.35">
      <c r="A24" s="2">
        <v>123</v>
      </c>
      <c r="B24" s="2" t="s">
        <v>34</v>
      </c>
      <c r="C24" s="2" t="s">
        <v>10</v>
      </c>
      <c r="D24" s="2">
        <v>46</v>
      </c>
      <c r="E24" s="2">
        <v>77</v>
      </c>
      <c r="F24" s="2">
        <v>96</v>
      </c>
      <c r="G24" s="2">
        <v>5</v>
      </c>
    </row>
    <row r="25" spans="1:7" x14ac:dyDescent="0.35">
      <c r="A25" s="3">
        <v>124</v>
      </c>
      <c r="B25" s="3" t="s">
        <v>35</v>
      </c>
      <c r="C25" s="3" t="s">
        <v>8</v>
      </c>
      <c r="D25" s="3">
        <v>34</v>
      </c>
      <c r="E25" s="3">
        <v>48</v>
      </c>
      <c r="F25" s="3">
        <v>76</v>
      </c>
      <c r="G25" s="3">
        <v>3</v>
      </c>
    </row>
    <row r="26" spans="1:7" x14ac:dyDescent="0.35">
      <c r="A26" s="2">
        <v>125</v>
      </c>
      <c r="B26" s="2" t="s">
        <v>36</v>
      </c>
      <c r="C26" s="2" t="s">
        <v>14</v>
      </c>
      <c r="D26" s="2">
        <v>47</v>
      </c>
      <c r="E26" s="2">
        <v>79</v>
      </c>
      <c r="F26" s="2">
        <v>99</v>
      </c>
      <c r="G26" s="2">
        <v>5</v>
      </c>
    </row>
  </sheetData>
  <autoFilter ref="A1:G26"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0E98D-38E2-4262-B045-3374D2888217}">
  <dimension ref="A2:J11"/>
  <sheetViews>
    <sheetView workbookViewId="0">
      <selection activeCell="F16" sqref="F16"/>
    </sheetView>
  </sheetViews>
  <sheetFormatPr defaultRowHeight="14.5" x14ac:dyDescent="0.35"/>
  <cols>
    <col min="1" max="1" width="23" bestFit="1" customWidth="1"/>
    <col min="2" max="2" width="13.36328125" bestFit="1" customWidth="1"/>
    <col min="3" max="3" width="3.1796875" bestFit="1" customWidth="1"/>
    <col min="4" max="4" width="3.81640625" bestFit="1" customWidth="1"/>
    <col min="5" max="5" width="9.453125" bestFit="1" customWidth="1"/>
    <col min="6" max="6" width="11.453125" customWidth="1"/>
  </cols>
  <sheetData>
    <row r="2" spans="1:10" x14ac:dyDescent="0.35">
      <c r="F2" s="6" t="s">
        <v>39</v>
      </c>
      <c r="G2" s="6"/>
      <c r="H2" s="6"/>
      <c r="I2" s="6"/>
      <c r="J2" s="6"/>
    </row>
    <row r="5" spans="1:10" x14ac:dyDescent="0.35">
      <c r="A5" s="4" t="s">
        <v>37</v>
      </c>
      <c r="B5" s="4" t="s">
        <v>2</v>
      </c>
      <c r="C5" s="5"/>
      <c r="D5" s="5"/>
      <c r="E5" s="5"/>
      <c r="F5" s="5"/>
    </row>
    <row r="6" spans="1:10" x14ac:dyDescent="0.35">
      <c r="A6" s="4" t="s">
        <v>1</v>
      </c>
      <c r="B6" s="5" t="s">
        <v>16</v>
      </c>
      <c r="C6" s="5" t="s">
        <v>12</v>
      </c>
      <c r="D6" s="5" t="s">
        <v>14</v>
      </c>
      <c r="E6" s="5" t="s">
        <v>10</v>
      </c>
      <c r="F6" s="5" t="s">
        <v>8</v>
      </c>
    </row>
    <row r="7" spans="1:10" x14ac:dyDescent="0.35">
      <c r="A7" s="5" t="s">
        <v>18</v>
      </c>
      <c r="B7" s="5"/>
      <c r="C7" s="5"/>
      <c r="D7" s="5">
        <v>100</v>
      </c>
      <c r="E7" s="5"/>
      <c r="F7" s="5"/>
    </row>
    <row r="8" spans="1:10" x14ac:dyDescent="0.35">
      <c r="A8" s="5" t="s">
        <v>36</v>
      </c>
      <c r="B8" s="5"/>
      <c r="C8" s="5"/>
      <c r="D8" s="5">
        <v>99</v>
      </c>
      <c r="E8" s="5"/>
      <c r="F8" s="5"/>
    </row>
    <row r="9" spans="1:10" x14ac:dyDescent="0.35">
      <c r="A9" s="5" t="s">
        <v>26</v>
      </c>
      <c r="B9" s="5"/>
      <c r="C9" s="5"/>
      <c r="D9" s="5">
        <v>98</v>
      </c>
      <c r="E9" s="5"/>
      <c r="F9" s="5"/>
    </row>
    <row r="10" spans="1:10" x14ac:dyDescent="0.35">
      <c r="A10" s="5" t="s">
        <v>13</v>
      </c>
      <c r="B10" s="5"/>
      <c r="C10" s="5"/>
      <c r="D10" s="5">
        <v>95</v>
      </c>
      <c r="E10" s="5"/>
      <c r="F10" s="5"/>
    </row>
    <row r="11" spans="1:10" x14ac:dyDescent="0.35">
      <c r="A11" s="5" t="s">
        <v>34</v>
      </c>
      <c r="B11" s="5"/>
      <c r="C11" s="5"/>
      <c r="D11" s="5"/>
      <c r="E11" s="5">
        <v>96</v>
      </c>
      <c r="F11" s="5"/>
    </row>
  </sheetData>
  <mergeCells count="1">
    <mergeCell ref="F2:J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71178-7606-4BD9-8CB8-7140F7CCCE39}">
  <dimension ref="A1:F10"/>
  <sheetViews>
    <sheetView workbookViewId="0">
      <selection activeCell="E14" sqref="E14"/>
    </sheetView>
  </sheetViews>
  <sheetFormatPr defaultRowHeight="14.5" x14ac:dyDescent="0.35"/>
  <cols>
    <col min="2" max="2" width="13.36328125" bestFit="1" customWidth="1"/>
    <col min="3" max="3" width="23" bestFit="1" customWidth="1"/>
    <col min="4" max="4" width="27.453125" bestFit="1" customWidth="1"/>
    <col min="6" max="6" width="60.453125" bestFit="1" customWidth="1"/>
    <col min="7" max="7" width="13.81640625" customWidth="1"/>
  </cols>
  <sheetData>
    <row r="1" spans="1:6" x14ac:dyDescent="0.35">
      <c r="A1" s="10" t="s">
        <v>38</v>
      </c>
      <c r="B1" s="10"/>
      <c r="C1" s="10"/>
      <c r="D1" s="10"/>
      <c r="E1" s="10"/>
      <c r="F1" s="10"/>
    </row>
    <row r="5" spans="1:6" x14ac:dyDescent="0.35">
      <c r="B5" s="4" t="s">
        <v>2</v>
      </c>
      <c r="C5" s="5" t="s">
        <v>37</v>
      </c>
      <c r="D5" s="5" t="s">
        <v>40</v>
      </c>
      <c r="E5">
        <v>1</v>
      </c>
      <c r="F5" t="s">
        <v>41</v>
      </c>
    </row>
    <row r="6" spans="1:6" x14ac:dyDescent="0.35">
      <c r="B6" s="8" t="s">
        <v>14</v>
      </c>
      <c r="C6" s="9">
        <v>479</v>
      </c>
      <c r="D6" s="9">
        <v>4.7074409183759283</v>
      </c>
      <c r="E6" s="11" t="s">
        <v>42</v>
      </c>
      <c r="F6" t="s">
        <v>43</v>
      </c>
    </row>
    <row r="7" spans="1:6" x14ac:dyDescent="0.35">
      <c r="B7" s="8" t="s">
        <v>8</v>
      </c>
      <c r="C7" s="9">
        <v>491</v>
      </c>
      <c r="D7" s="9">
        <v>4.3748015828022293</v>
      </c>
    </row>
    <row r="8" spans="1:6" x14ac:dyDescent="0.35">
      <c r="B8" s="8" t="s">
        <v>12</v>
      </c>
      <c r="C8" s="9">
        <v>356</v>
      </c>
      <c r="D8" s="9">
        <v>3.54400902933387</v>
      </c>
    </row>
    <row r="9" spans="1:6" x14ac:dyDescent="0.35">
      <c r="B9" s="8" t="s">
        <v>16</v>
      </c>
      <c r="C9" s="9">
        <v>254</v>
      </c>
      <c r="D9" s="9">
        <v>2.9580398915498081</v>
      </c>
    </row>
    <row r="10" spans="1:6" x14ac:dyDescent="0.35">
      <c r="B10" s="8" t="s">
        <v>10</v>
      </c>
      <c r="C10" s="9">
        <v>465</v>
      </c>
      <c r="D10" s="9">
        <v>2</v>
      </c>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B11A2-128F-4B58-B491-107612B68952}">
  <sheetPr filterMode="1"/>
  <dimension ref="A1:K26"/>
  <sheetViews>
    <sheetView workbookViewId="0">
      <selection activeCell="K30" sqref="K30"/>
    </sheetView>
  </sheetViews>
  <sheetFormatPr defaultRowHeight="14.5" x14ac:dyDescent="0.35"/>
  <cols>
    <col min="1" max="1" width="11.81640625" bestFit="1" customWidth="1"/>
    <col min="2" max="2" width="7.36328125" bestFit="1" customWidth="1"/>
    <col min="3" max="3" width="11.08984375" bestFit="1" customWidth="1"/>
    <col min="4" max="4" width="13.6328125" bestFit="1" customWidth="1"/>
    <col min="5" max="5" width="15.7265625" bestFit="1" customWidth="1"/>
    <col min="6" max="6" width="16.54296875" bestFit="1" customWidth="1"/>
    <col min="7" max="7" width="18.08984375" bestFit="1" customWidth="1"/>
    <col min="8" max="9" width="29" bestFit="1" customWidth="1"/>
    <col min="11" max="12" width="35.453125" bestFit="1" customWidth="1"/>
  </cols>
  <sheetData>
    <row r="1" spans="1:11" x14ac:dyDescent="0.35">
      <c r="A1" s="1" t="s">
        <v>0</v>
      </c>
      <c r="B1" s="1" t="s">
        <v>1</v>
      </c>
      <c r="C1" s="1" t="s">
        <v>2</v>
      </c>
      <c r="D1" s="1" t="s">
        <v>3</v>
      </c>
      <c r="E1" s="1" t="s">
        <v>4</v>
      </c>
      <c r="F1" s="1" t="s">
        <v>5</v>
      </c>
      <c r="G1" s="1" t="s">
        <v>6</v>
      </c>
      <c r="H1" s="1" t="s">
        <v>44</v>
      </c>
      <c r="I1" s="1" t="s">
        <v>45</v>
      </c>
      <c r="K1" s="12" t="s">
        <v>46</v>
      </c>
    </row>
    <row r="2" spans="1:11" x14ac:dyDescent="0.35">
      <c r="A2" s="3">
        <v>102</v>
      </c>
      <c r="B2" s="3" t="s">
        <v>9</v>
      </c>
      <c r="C2" s="3" t="s">
        <v>10</v>
      </c>
      <c r="D2" s="3">
        <v>40</v>
      </c>
      <c r="E2" s="3">
        <v>65</v>
      </c>
      <c r="F2" s="3">
        <v>90</v>
      </c>
      <c r="G2" s="3">
        <v>5</v>
      </c>
      <c r="H2" s="3">
        <f>F2*G2/D2</f>
        <v>11.25</v>
      </c>
      <c r="I2" s="2">
        <f>_xlfn.RANK.EQ(H2,$H$2:$H$26,0)</f>
        <v>1</v>
      </c>
    </row>
    <row r="3" spans="1:11" x14ac:dyDescent="0.35">
      <c r="A3" s="2">
        <v>109</v>
      </c>
      <c r="B3" s="2" t="s">
        <v>20</v>
      </c>
      <c r="C3" s="2" t="s">
        <v>10</v>
      </c>
      <c r="D3" s="2">
        <v>42</v>
      </c>
      <c r="E3" s="2">
        <v>70</v>
      </c>
      <c r="F3" s="2">
        <v>92</v>
      </c>
      <c r="G3" s="2">
        <v>5</v>
      </c>
      <c r="H3" s="2">
        <f>F3*G3/D3</f>
        <v>10.952380952380953</v>
      </c>
      <c r="I3" s="2">
        <f>_xlfn.RANK.EQ(H3,$H$2:$H$26,0)</f>
        <v>2</v>
      </c>
    </row>
    <row r="4" spans="1:11" x14ac:dyDescent="0.35">
      <c r="A4" s="3">
        <v>118</v>
      </c>
      <c r="B4" s="3" t="s">
        <v>29</v>
      </c>
      <c r="C4" s="3" t="s">
        <v>10</v>
      </c>
      <c r="D4" s="3">
        <v>43</v>
      </c>
      <c r="E4" s="3">
        <v>75</v>
      </c>
      <c r="F4" s="3">
        <v>93</v>
      </c>
      <c r="G4" s="3">
        <v>5</v>
      </c>
      <c r="H4" s="3">
        <f>F4*G4/D4</f>
        <v>10.813953488372093</v>
      </c>
      <c r="I4" s="2">
        <f>_xlfn.RANK.EQ(H4,$H$2:$H$26,0)</f>
        <v>3</v>
      </c>
    </row>
    <row r="5" spans="1:11" hidden="1" x14ac:dyDescent="0.35">
      <c r="A5" s="3">
        <v>112</v>
      </c>
      <c r="B5" s="3" t="s">
        <v>23</v>
      </c>
      <c r="C5" s="3" t="s">
        <v>10</v>
      </c>
      <c r="D5" s="3">
        <v>44</v>
      </c>
      <c r="E5" s="3">
        <v>73</v>
      </c>
      <c r="F5" s="3">
        <v>94</v>
      </c>
      <c r="G5" s="3">
        <v>5</v>
      </c>
      <c r="H5" s="3">
        <f>F5*G5/D5</f>
        <v>10.681818181818182</v>
      </c>
      <c r="I5" s="2">
        <f>_xlfn.RANK.EQ(H5,$H$2:$H$26,0)</f>
        <v>4</v>
      </c>
    </row>
    <row r="6" spans="1:11" hidden="1" x14ac:dyDescent="0.35">
      <c r="A6" s="3">
        <v>104</v>
      </c>
      <c r="B6" s="3" t="s">
        <v>13</v>
      </c>
      <c r="C6" s="3" t="s">
        <v>14</v>
      </c>
      <c r="D6" s="3">
        <v>45</v>
      </c>
      <c r="E6" s="3">
        <v>75</v>
      </c>
      <c r="F6" s="3">
        <v>95</v>
      </c>
      <c r="G6" s="3">
        <v>5</v>
      </c>
      <c r="H6" s="3">
        <f>F6*G6/D6</f>
        <v>10.555555555555555</v>
      </c>
      <c r="I6" s="2">
        <f>_xlfn.RANK.EQ(H6,$H$2:$H$26,0)</f>
        <v>5</v>
      </c>
    </row>
    <row r="7" spans="1:11" hidden="1" x14ac:dyDescent="0.35">
      <c r="A7" s="2">
        <v>125</v>
      </c>
      <c r="B7" s="2" t="s">
        <v>36</v>
      </c>
      <c r="C7" s="2" t="s">
        <v>14</v>
      </c>
      <c r="D7" s="2">
        <v>47</v>
      </c>
      <c r="E7" s="2">
        <v>79</v>
      </c>
      <c r="F7" s="2">
        <v>99</v>
      </c>
      <c r="G7" s="2">
        <v>5</v>
      </c>
      <c r="H7" s="2">
        <f>F7*G7/D7</f>
        <v>10.531914893617021</v>
      </c>
      <c r="I7" s="2">
        <f>_xlfn.RANK.EQ(H7,$H$2:$H$26,0)</f>
        <v>6</v>
      </c>
    </row>
    <row r="8" spans="1:11" hidden="1" x14ac:dyDescent="0.35">
      <c r="A8" s="2">
        <v>123</v>
      </c>
      <c r="B8" s="2" t="s">
        <v>34</v>
      </c>
      <c r="C8" s="2" t="s">
        <v>10</v>
      </c>
      <c r="D8" s="2">
        <v>46</v>
      </c>
      <c r="E8" s="2">
        <v>77</v>
      </c>
      <c r="F8" s="2">
        <v>96</v>
      </c>
      <c r="G8" s="2">
        <v>5</v>
      </c>
      <c r="H8" s="2">
        <f>F8*G8/D8</f>
        <v>10.434782608695652</v>
      </c>
      <c r="I8" s="2">
        <f>_xlfn.RANK.EQ(H8,$H$2:$H$26,0)</f>
        <v>7</v>
      </c>
    </row>
    <row r="9" spans="1:11" hidden="1" x14ac:dyDescent="0.35">
      <c r="A9" s="2">
        <v>115</v>
      </c>
      <c r="B9" s="2" t="s">
        <v>26</v>
      </c>
      <c r="C9" s="2" t="s">
        <v>14</v>
      </c>
      <c r="D9" s="2">
        <v>48</v>
      </c>
      <c r="E9" s="2">
        <v>78</v>
      </c>
      <c r="F9" s="2">
        <v>98</v>
      </c>
      <c r="G9" s="2">
        <v>5</v>
      </c>
      <c r="H9" s="2">
        <f>F9*G9/D9</f>
        <v>10.208333333333334</v>
      </c>
      <c r="I9" s="2">
        <f>_xlfn.RANK.EQ(H9,$H$2:$H$26,0)</f>
        <v>8</v>
      </c>
    </row>
    <row r="10" spans="1:11" hidden="1" x14ac:dyDescent="0.35">
      <c r="A10" s="2">
        <v>107</v>
      </c>
      <c r="B10" s="2" t="s">
        <v>18</v>
      </c>
      <c r="C10" s="2" t="s">
        <v>14</v>
      </c>
      <c r="D10" s="2">
        <v>50</v>
      </c>
      <c r="E10" s="2">
        <v>80</v>
      </c>
      <c r="F10" s="2">
        <v>100</v>
      </c>
      <c r="G10" s="2">
        <v>5</v>
      </c>
      <c r="H10" s="2">
        <f>F10*G10/D10</f>
        <v>10</v>
      </c>
      <c r="I10" s="2">
        <f>_xlfn.RANK.EQ(H10,$H$2:$H$26,0)</f>
        <v>9</v>
      </c>
    </row>
    <row r="11" spans="1:11" hidden="1" x14ac:dyDescent="0.35">
      <c r="A11" s="2">
        <v>101</v>
      </c>
      <c r="B11" s="2" t="s">
        <v>7</v>
      </c>
      <c r="C11" s="2" t="s">
        <v>8</v>
      </c>
      <c r="D11" s="2">
        <v>35</v>
      </c>
      <c r="E11" s="2">
        <v>50</v>
      </c>
      <c r="F11" s="2">
        <v>80</v>
      </c>
      <c r="G11" s="2">
        <v>4</v>
      </c>
      <c r="H11" s="2">
        <f>F11*G11/D11</f>
        <v>9.1428571428571423</v>
      </c>
      <c r="I11" s="2">
        <f>_xlfn.RANK.EQ(H11,$H$2:$H$26,0)</f>
        <v>10</v>
      </c>
    </row>
    <row r="12" spans="1:11" hidden="1" x14ac:dyDescent="0.35">
      <c r="A12" s="3">
        <v>110</v>
      </c>
      <c r="B12" s="3" t="s">
        <v>21</v>
      </c>
      <c r="C12" s="3" t="s">
        <v>8</v>
      </c>
      <c r="D12" s="3">
        <v>37</v>
      </c>
      <c r="E12" s="3">
        <v>55</v>
      </c>
      <c r="F12" s="3">
        <v>83</v>
      </c>
      <c r="G12" s="3">
        <v>4</v>
      </c>
      <c r="H12" s="3">
        <f>F12*G12/D12</f>
        <v>8.9729729729729737</v>
      </c>
      <c r="I12" s="2">
        <f>_xlfn.RANK.EQ(H12,$H$2:$H$26,0)</f>
        <v>11</v>
      </c>
    </row>
    <row r="13" spans="1:11" hidden="1" x14ac:dyDescent="0.35">
      <c r="A13" s="3">
        <v>106</v>
      </c>
      <c r="B13" s="3" t="s">
        <v>17</v>
      </c>
      <c r="C13" s="3" t="s">
        <v>8</v>
      </c>
      <c r="D13" s="3">
        <v>38</v>
      </c>
      <c r="E13" s="3">
        <v>58</v>
      </c>
      <c r="F13" s="3">
        <v>85</v>
      </c>
      <c r="G13" s="3">
        <v>4</v>
      </c>
      <c r="H13" s="3">
        <f>F13*G13/D13</f>
        <v>8.9473684210526319</v>
      </c>
      <c r="I13" s="2">
        <f>_xlfn.RANK.EQ(H13,$H$2:$H$26,0)</f>
        <v>12</v>
      </c>
    </row>
    <row r="14" spans="1:11" hidden="1" x14ac:dyDescent="0.35">
      <c r="A14" s="2">
        <v>119</v>
      </c>
      <c r="B14" s="2" t="s">
        <v>30</v>
      </c>
      <c r="C14" s="2" t="s">
        <v>14</v>
      </c>
      <c r="D14" s="2">
        <v>39</v>
      </c>
      <c r="E14" s="2">
        <v>60</v>
      </c>
      <c r="F14" s="2">
        <v>87</v>
      </c>
      <c r="G14" s="2">
        <v>4</v>
      </c>
      <c r="H14" s="2">
        <f>F14*G14/D14</f>
        <v>8.9230769230769234</v>
      </c>
      <c r="I14" s="2">
        <f>_xlfn.RANK.EQ(H14,$H$2:$H$26,0)</f>
        <v>13</v>
      </c>
    </row>
    <row r="15" spans="1:11" hidden="1" x14ac:dyDescent="0.35">
      <c r="A15" s="3">
        <v>114</v>
      </c>
      <c r="B15" s="3" t="s">
        <v>25</v>
      </c>
      <c r="C15" s="3" t="s">
        <v>8</v>
      </c>
      <c r="D15" s="3">
        <v>41</v>
      </c>
      <c r="E15" s="3">
        <v>66</v>
      </c>
      <c r="F15" s="3">
        <v>89</v>
      </c>
      <c r="G15" s="3">
        <v>4</v>
      </c>
      <c r="H15" s="3">
        <f>F15*G15/D15</f>
        <v>8.6829268292682933</v>
      </c>
      <c r="I15" s="2">
        <f>_xlfn.RANK.EQ(H15,$H$2:$H$26,0)</f>
        <v>14</v>
      </c>
    </row>
    <row r="16" spans="1:11" hidden="1" x14ac:dyDescent="0.35">
      <c r="A16" s="3">
        <v>120</v>
      </c>
      <c r="B16" s="3" t="s">
        <v>31</v>
      </c>
      <c r="C16" s="3" t="s">
        <v>8</v>
      </c>
      <c r="D16" s="3">
        <v>36</v>
      </c>
      <c r="E16" s="3">
        <v>52</v>
      </c>
      <c r="F16" s="3">
        <v>78</v>
      </c>
      <c r="G16" s="3">
        <v>4</v>
      </c>
      <c r="H16" s="3">
        <f>F16*G16/D16</f>
        <v>8.6666666666666661</v>
      </c>
      <c r="I16" s="2">
        <f>_xlfn.RANK.EQ(H16,$H$2:$H$26,0)</f>
        <v>15</v>
      </c>
    </row>
    <row r="17" spans="1:9" hidden="1" x14ac:dyDescent="0.35">
      <c r="A17" s="2">
        <v>111</v>
      </c>
      <c r="B17" s="2" t="s">
        <v>22</v>
      </c>
      <c r="C17" s="2" t="s">
        <v>16</v>
      </c>
      <c r="D17" s="2">
        <v>29</v>
      </c>
      <c r="E17" s="2">
        <v>38</v>
      </c>
      <c r="F17" s="2">
        <v>68</v>
      </c>
      <c r="G17" s="2">
        <v>3</v>
      </c>
      <c r="H17" s="2">
        <f>F17*G17/D17</f>
        <v>7.0344827586206895</v>
      </c>
      <c r="I17" s="2">
        <f>_xlfn.RANK.EQ(H17,$H$2:$H$26,0)</f>
        <v>16</v>
      </c>
    </row>
    <row r="18" spans="1:9" hidden="1" x14ac:dyDescent="0.35">
      <c r="A18" s="2">
        <v>103</v>
      </c>
      <c r="B18" s="2" t="s">
        <v>11</v>
      </c>
      <c r="C18" s="2" t="s">
        <v>12</v>
      </c>
      <c r="D18" s="2">
        <v>30</v>
      </c>
      <c r="E18" s="2">
        <v>40</v>
      </c>
      <c r="F18" s="2">
        <v>70</v>
      </c>
      <c r="G18" s="2">
        <v>3</v>
      </c>
      <c r="H18" s="2">
        <f>F18*G18/D18</f>
        <v>7</v>
      </c>
      <c r="I18" s="2">
        <f>_xlfn.RANK.EQ(H18,$H$2:$H$26,0)</f>
        <v>17</v>
      </c>
    </row>
    <row r="19" spans="1:9" hidden="1" x14ac:dyDescent="0.35">
      <c r="A19" s="2">
        <v>117</v>
      </c>
      <c r="B19" s="2" t="s">
        <v>28</v>
      </c>
      <c r="C19" s="2" t="s">
        <v>12</v>
      </c>
      <c r="D19" s="2">
        <v>31</v>
      </c>
      <c r="E19" s="2">
        <v>42</v>
      </c>
      <c r="F19" s="2">
        <v>72</v>
      </c>
      <c r="G19" s="2">
        <v>3</v>
      </c>
      <c r="H19" s="2">
        <f>F19*G19/D19</f>
        <v>6.967741935483871</v>
      </c>
      <c r="I19" s="2">
        <f>_xlfn.RANK.EQ(H19,$H$2:$H$26,0)</f>
        <v>18</v>
      </c>
    </row>
    <row r="20" spans="1:9" hidden="1" x14ac:dyDescent="0.35">
      <c r="A20" s="3">
        <v>108</v>
      </c>
      <c r="B20" s="3" t="s">
        <v>19</v>
      </c>
      <c r="C20" s="3" t="s">
        <v>12</v>
      </c>
      <c r="D20" s="3">
        <v>28</v>
      </c>
      <c r="E20" s="3">
        <v>35</v>
      </c>
      <c r="F20" s="3">
        <v>65</v>
      </c>
      <c r="G20" s="3">
        <v>3</v>
      </c>
      <c r="H20" s="3">
        <f>F20*G20/D20</f>
        <v>6.9642857142857144</v>
      </c>
      <c r="I20" s="2">
        <f>_xlfn.RANK.EQ(H20,$H$2:$H$26,0)</f>
        <v>19</v>
      </c>
    </row>
    <row r="21" spans="1:9" hidden="1" x14ac:dyDescent="0.35">
      <c r="A21" s="3">
        <v>122</v>
      </c>
      <c r="B21" s="3" t="s">
        <v>33</v>
      </c>
      <c r="C21" s="3" t="s">
        <v>12</v>
      </c>
      <c r="D21" s="3">
        <v>32</v>
      </c>
      <c r="E21" s="3">
        <v>44</v>
      </c>
      <c r="F21" s="3">
        <v>74</v>
      </c>
      <c r="G21" s="3">
        <v>3</v>
      </c>
      <c r="H21" s="3">
        <f>F21*G21/D21</f>
        <v>6.9375</v>
      </c>
      <c r="I21" s="2">
        <f>_xlfn.RANK.EQ(H21,$H$2:$H$26,0)</f>
        <v>20</v>
      </c>
    </row>
    <row r="22" spans="1:9" hidden="1" x14ac:dyDescent="0.35">
      <c r="A22" s="2">
        <v>113</v>
      </c>
      <c r="B22" s="2" t="s">
        <v>24</v>
      </c>
      <c r="C22" s="2" t="s">
        <v>12</v>
      </c>
      <c r="D22" s="2">
        <v>33</v>
      </c>
      <c r="E22" s="2">
        <v>45</v>
      </c>
      <c r="F22" s="2">
        <v>75</v>
      </c>
      <c r="G22" s="2">
        <v>3</v>
      </c>
      <c r="H22" s="2">
        <f>F22*G22/D22</f>
        <v>6.8181818181818183</v>
      </c>
      <c r="I22" s="2">
        <f>_xlfn.RANK.EQ(H22,$H$2:$H$26,0)</f>
        <v>21</v>
      </c>
    </row>
    <row r="23" spans="1:9" hidden="1" x14ac:dyDescent="0.35">
      <c r="A23" s="3">
        <v>124</v>
      </c>
      <c r="B23" s="3" t="s">
        <v>35</v>
      </c>
      <c r="C23" s="3" t="s">
        <v>8</v>
      </c>
      <c r="D23" s="3">
        <v>34</v>
      </c>
      <c r="E23" s="3">
        <v>48</v>
      </c>
      <c r="F23" s="3">
        <v>76</v>
      </c>
      <c r="G23" s="3">
        <v>3</v>
      </c>
      <c r="H23" s="3">
        <f>F23*G23/D23</f>
        <v>6.7058823529411766</v>
      </c>
      <c r="I23" s="2">
        <f>_xlfn.RANK.EQ(H23,$H$2:$H$26,0)</f>
        <v>22</v>
      </c>
    </row>
    <row r="24" spans="1:9" hidden="1" x14ac:dyDescent="0.35">
      <c r="A24" s="2">
        <v>105</v>
      </c>
      <c r="B24" s="2" t="s">
        <v>15</v>
      </c>
      <c r="C24" s="2" t="s">
        <v>16</v>
      </c>
      <c r="D24" s="2">
        <v>25</v>
      </c>
      <c r="E24" s="2">
        <v>30</v>
      </c>
      <c r="F24" s="2">
        <v>60</v>
      </c>
      <c r="G24" s="2">
        <v>2</v>
      </c>
      <c r="H24" s="2">
        <f>F24*G24/D24</f>
        <v>4.8</v>
      </c>
      <c r="I24" s="2">
        <f>_xlfn.RANK.EQ(H24,$H$2:$H$26,0)</f>
        <v>23</v>
      </c>
    </row>
    <row r="25" spans="1:9" hidden="1" x14ac:dyDescent="0.35">
      <c r="A25" s="3">
        <v>116</v>
      </c>
      <c r="B25" s="3" t="s">
        <v>27</v>
      </c>
      <c r="C25" s="3" t="s">
        <v>16</v>
      </c>
      <c r="D25" s="3">
        <v>26</v>
      </c>
      <c r="E25" s="3">
        <v>32</v>
      </c>
      <c r="F25" s="3">
        <v>62</v>
      </c>
      <c r="G25" s="3">
        <v>2</v>
      </c>
      <c r="H25" s="3">
        <f>F25*G25/D25</f>
        <v>4.7692307692307692</v>
      </c>
      <c r="I25" s="2">
        <f>_xlfn.RANK.EQ(H25,$H$2:$H$26,0)</f>
        <v>24</v>
      </c>
    </row>
    <row r="26" spans="1:9" hidden="1" x14ac:dyDescent="0.35">
      <c r="A26" s="2">
        <v>121</v>
      </c>
      <c r="B26" s="2" t="s">
        <v>32</v>
      </c>
      <c r="C26" s="2" t="s">
        <v>16</v>
      </c>
      <c r="D26" s="2">
        <v>27</v>
      </c>
      <c r="E26" s="2">
        <v>34</v>
      </c>
      <c r="F26" s="2">
        <v>64</v>
      </c>
      <c r="G26" s="2">
        <v>2</v>
      </c>
      <c r="H26" s="2">
        <f>F26*G26/D26</f>
        <v>4.7407407407407405</v>
      </c>
      <c r="I26" s="2">
        <f>_xlfn.RANK.EQ(H26,$H$2:$H$26,0)</f>
        <v>25</v>
      </c>
    </row>
  </sheetData>
  <autoFilter ref="A1:I26" xr:uid="{ED6B11A2-128F-4B58-B491-107612B68952}">
    <filterColumn colId="7">
      <top10 val="3" filterVal="10.813953488372093"/>
    </filterColumn>
    <sortState xmlns:xlrd2="http://schemas.microsoft.com/office/spreadsheetml/2017/richdata2" ref="A2:I26">
      <sortCondition ref="I1:I26"/>
    </sortState>
  </autoFilter>
  <sortState xmlns:xlrd2="http://schemas.microsoft.com/office/spreadsheetml/2017/richdata2" columnSort="1" ref="K4:L79">
    <sortCondition descending="1" ref="L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FA2DA-A1A0-4007-9D5B-844447615626}">
  <dimension ref="A1:M26"/>
  <sheetViews>
    <sheetView zoomScale="70" zoomScaleNormal="70" workbookViewId="0">
      <selection activeCell="H16" sqref="H16"/>
    </sheetView>
  </sheetViews>
  <sheetFormatPr defaultRowHeight="14.5" x14ac:dyDescent="0.35"/>
  <cols>
    <col min="1" max="1" width="11.81640625" bestFit="1" customWidth="1"/>
    <col min="2" max="2" width="7.36328125" bestFit="1" customWidth="1"/>
    <col min="3" max="3" width="11.08984375" bestFit="1" customWidth="1"/>
    <col min="4" max="4" width="13.6328125" bestFit="1" customWidth="1"/>
    <col min="5" max="5" width="15.7265625" bestFit="1" customWidth="1"/>
    <col min="6" max="6" width="16.54296875" bestFit="1" customWidth="1"/>
    <col min="7" max="7" width="18.08984375" bestFit="1" customWidth="1"/>
    <col min="8" max="8" width="18.08984375" customWidth="1"/>
    <col min="10" max="10" width="34.453125" bestFit="1" customWidth="1"/>
    <col min="11" max="11" width="36.453125" bestFit="1" customWidth="1"/>
  </cols>
  <sheetData>
    <row r="1" spans="1:13" x14ac:dyDescent="0.35">
      <c r="A1" s="1" t="s">
        <v>0</v>
      </c>
      <c r="B1" s="1" t="s">
        <v>1</v>
      </c>
      <c r="C1" s="1" t="s">
        <v>2</v>
      </c>
      <c r="D1" s="1" t="s">
        <v>3</v>
      </c>
      <c r="E1" s="1" t="s">
        <v>4</v>
      </c>
      <c r="F1" s="1" t="s">
        <v>5</v>
      </c>
      <c r="G1" s="1" t="s">
        <v>6</v>
      </c>
    </row>
    <row r="2" spans="1:13" x14ac:dyDescent="0.35">
      <c r="A2" s="2">
        <v>101</v>
      </c>
      <c r="B2" s="2" t="s">
        <v>7</v>
      </c>
      <c r="C2" s="2" t="s">
        <v>8</v>
      </c>
      <c r="D2" s="2">
        <v>35</v>
      </c>
      <c r="E2" s="2">
        <v>50</v>
      </c>
      <c r="F2" s="2">
        <v>80</v>
      </c>
      <c r="G2" s="2">
        <v>4</v>
      </c>
      <c r="I2" t="s">
        <v>50</v>
      </c>
      <c r="J2" s="14" t="s">
        <v>47</v>
      </c>
      <c r="K2" s="13" t="s">
        <v>48</v>
      </c>
    </row>
    <row r="3" spans="1:13" x14ac:dyDescent="0.35">
      <c r="A3" s="3">
        <v>102</v>
      </c>
      <c r="B3" s="3" t="s">
        <v>9</v>
      </c>
      <c r="C3" s="3" t="s">
        <v>10</v>
      </c>
      <c r="D3" s="3">
        <v>40</v>
      </c>
      <c r="E3" s="3">
        <v>65</v>
      </c>
      <c r="F3" s="3">
        <v>90</v>
      </c>
      <c r="G3" s="3">
        <v>5</v>
      </c>
      <c r="J3">
        <f>CORREL(G2:G26,D2:D26)</f>
        <v>0.94623485838187704</v>
      </c>
      <c r="K3">
        <f>CORREL(G2:G26,E2:E26)</f>
        <v>0.95745537036476214</v>
      </c>
    </row>
    <row r="4" spans="1:13" ht="14.5" customHeight="1" x14ac:dyDescent="0.35">
      <c r="A4" s="2">
        <v>103</v>
      </c>
      <c r="B4" s="2" t="s">
        <v>11</v>
      </c>
      <c r="C4" s="2" t="s">
        <v>12</v>
      </c>
      <c r="D4" s="2">
        <v>30</v>
      </c>
      <c r="E4" s="2">
        <v>40</v>
      </c>
      <c r="F4" s="2">
        <v>70</v>
      </c>
      <c r="G4" s="2">
        <v>3</v>
      </c>
      <c r="I4" s="18" t="s">
        <v>49</v>
      </c>
      <c r="J4" s="18"/>
      <c r="K4" s="18"/>
    </row>
    <row r="5" spans="1:13" x14ac:dyDescent="0.35">
      <c r="A5" s="3">
        <v>104</v>
      </c>
      <c r="B5" s="3" t="s">
        <v>13</v>
      </c>
      <c r="C5" s="3" t="s">
        <v>14</v>
      </c>
      <c r="D5" s="3">
        <v>45</v>
      </c>
      <c r="E5" s="3">
        <v>75</v>
      </c>
      <c r="F5" s="3">
        <v>95</v>
      </c>
      <c r="G5" s="3">
        <v>5</v>
      </c>
    </row>
    <row r="6" spans="1:13" x14ac:dyDescent="0.35">
      <c r="A6" s="2">
        <v>105</v>
      </c>
      <c r="B6" s="2" t="s">
        <v>15</v>
      </c>
      <c r="C6" s="2" t="s">
        <v>16</v>
      </c>
      <c r="D6" s="2">
        <v>25</v>
      </c>
      <c r="E6" s="2">
        <v>30</v>
      </c>
      <c r="F6" s="2">
        <v>60</v>
      </c>
      <c r="G6" s="2">
        <v>2</v>
      </c>
    </row>
    <row r="7" spans="1:13" x14ac:dyDescent="0.35">
      <c r="A7" s="3">
        <v>106</v>
      </c>
      <c r="B7" s="3" t="s">
        <v>17</v>
      </c>
      <c r="C7" s="3" t="s">
        <v>8</v>
      </c>
      <c r="D7" s="3">
        <v>38</v>
      </c>
      <c r="E7" s="3">
        <v>58</v>
      </c>
      <c r="F7" s="3">
        <v>85</v>
      </c>
      <c r="G7" s="3">
        <v>4</v>
      </c>
      <c r="I7" t="s">
        <v>51</v>
      </c>
      <c r="J7" t="s">
        <v>52</v>
      </c>
    </row>
    <row r="8" spans="1:13" x14ac:dyDescent="0.35">
      <c r="A8" s="2">
        <v>107</v>
      </c>
      <c r="B8" s="2" t="s">
        <v>18</v>
      </c>
      <c r="C8" s="2" t="s">
        <v>14</v>
      </c>
      <c r="D8" s="2">
        <v>50</v>
      </c>
      <c r="E8" s="2">
        <v>80</v>
      </c>
      <c r="F8" s="2">
        <v>100</v>
      </c>
      <c r="G8" s="2">
        <v>5</v>
      </c>
    </row>
    <row r="9" spans="1:13" x14ac:dyDescent="0.35">
      <c r="A9" s="3">
        <v>108</v>
      </c>
      <c r="B9" s="3" t="s">
        <v>19</v>
      </c>
      <c r="C9" s="3" t="s">
        <v>12</v>
      </c>
      <c r="D9" s="3">
        <v>28</v>
      </c>
      <c r="E9" s="3">
        <v>35</v>
      </c>
      <c r="F9" s="3">
        <v>65</v>
      </c>
      <c r="G9" s="3">
        <v>3</v>
      </c>
      <c r="J9" s="7" t="s">
        <v>53</v>
      </c>
      <c r="K9" s="7"/>
      <c r="L9" s="7"/>
      <c r="M9" s="7"/>
    </row>
    <row r="10" spans="1:13" x14ac:dyDescent="0.35">
      <c r="A10" s="2">
        <v>109</v>
      </c>
      <c r="B10" s="2" t="s">
        <v>20</v>
      </c>
      <c r="C10" s="2" t="s">
        <v>10</v>
      </c>
      <c r="D10" s="2">
        <v>42</v>
      </c>
      <c r="E10" s="2">
        <v>70</v>
      </c>
      <c r="F10" s="2">
        <v>92</v>
      </c>
      <c r="G10" s="2">
        <v>5</v>
      </c>
      <c r="J10" s="7" t="s">
        <v>54</v>
      </c>
      <c r="K10" s="7"/>
      <c r="L10" s="7"/>
      <c r="M10" s="7"/>
    </row>
    <row r="11" spans="1:13" x14ac:dyDescent="0.35">
      <c r="A11" s="3">
        <v>110</v>
      </c>
      <c r="B11" s="3" t="s">
        <v>21</v>
      </c>
      <c r="C11" s="3" t="s">
        <v>8</v>
      </c>
      <c r="D11" s="3">
        <v>37</v>
      </c>
      <c r="E11" s="3">
        <v>55</v>
      </c>
      <c r="F11" s="3">
        <v>83</v>
      </c>
      <c r="G11" s="3">
        <v>4</v>
      </c>
      <c r="I11" s="19" t="s">
        <v>42</v>
      </c>
      <c r="J11" s="19"/>
      <c r="K11" s="19"/>
    </row>
    <row r="12" spans="1:13" x14ac:dyDescent="0.35">
      <c r="A12" s="2">
        <v>111</v>
      </c>
      <c r="B12" s="2" t="s">
        <v>22</v>
      </c>
      <c r="C12" s="2" t="s">
        <v>16</v>
      </c>
      <c r="D12" s="2">
        <v>29</v>
      </c>
      <c r="E12" s="2">
        <v>38</v>
      </c>
      <c r="F12" s="2">
        <v>68</v>
      </c>
      <c r="G12" s="2">
        <v>3</v>
      </c>
    </row>
    <row r="13" spans="1:13" x14ac:dyDescent="0.35">
      <c r="A13" s="3">
        <v>112</v>
      </c>
      <c r="B13" s="3" t="s">
        <v>23</v>
      </c>
      <c r="C13" s="3" t="s">
        <v>10</v>
      </c>
      <c r="D13" s="3">
        <v>44</v>
      </c>
      <c r="E13" s="3">
        <v>73</v>
      </c>
      <c r="F13" s="3">
        <v>94</v>
      </c>
      <c r="G13" s="3">
        <v>5</v>
      </c>
    </row>
    <row r="14" spans="1:13" x14ac:dyDescent="0.35">
      <c r="A14" s="2">
        <v>113</v>
      </c>
      <c r="B14" s="2" t="s">
        <v>24</v>
      </c>
      <c r="C14" s="2" t="s">
        <v>12</v>
      </c>
      <c r="D14" s="2">
        <v>33</v>
      </c>
      <c r="E14" s="2">
        <v>45</v>
      </c>
      <c r="F14" s="2">
        <v>75</v>
      </c>
      <c r="G14" s="2">
        <v>3</v>
      </c>
    </row>
    <row r="15" spans="1:13" x14ac:dyDescent="0.35">
      <c r="A15" s="3">
        <v>114</v>
      </c>
      <c r="B15" s="3" t="s">
        <v>25</v>
      </c>
      <c r="C15" s="3" t="s">
        <v>8</v>
      </c>
      <c r="D15" s="3">
        <v>41</v>
      </c>
      <c r="E15" s="3">
        <v>66</v>
      </c>
      <c r="F15" s="3">
        <v>89</v>
      </c>
      <c r="G15" s="3">
        <v>4</v>
      </c>
    </row>
    <row r="16" spans="1:13" x14ac:dyDescent="0.35">
      <c r="A16" s="2">
        <v>115</v>
      </c>
      <c r="B16" s="2" t="s">
        <v>26</v>
      </c>
      <c r="C16" s="2" t="s">
        <v>14</v>
      </c>
      <c r="D16" s="2">
        <v>48</v>
      </c>
      <c r="E16" s="2">
        <v>78</v>
      </c>
      <c r="F16" s="2">
        <v>98</v>
      </c>
      <c r="G16" s="2">
        <v>5</v>
      </c>
    </row>
    <row r="17" spans="1:7" x14ac:dyDescent="0.35">
      <c r="A17" s="3">
        <v>116</v>
      </c>
      <c r="B17" s="3" t="s">
        <v>27</v>
      </c>
      <c r="C17" s="3" t="s">
        <v>16</v>
      </c>
      <c r="D17" s="3">
        <v>26</v>
      </c>
      <c r="E17" s="3">
        <v>32</v>
      </c>
      <c r="F17" s="3">
        <v>62</v>
      </c>
      <c r="G17" s="3">
        <v>2</v>
      </c>
    </row>
    <row r="18" spans="1:7" x14ac:dyDescent="0.35">
      <c r="A18" s="2">
        <v>117</v>
      </c>
      <c r="B18" s="2" t="s">
        <v>28</v>
      </c>
      <c r="C18" s="2" t="s">
        <v>12</v>
      </c>
      <c r="D18" s="2">
        <v>31</v>
      </c>
      <c r="E18" s="2">
        <v>42</v>
      </c>
      <c r="F18" s="2">
        <v>72</v>
      </c>
      <c r="G18" s="2">
        <v>3</v>
      </c>
    </row>
    <row r="19" spans="1:7" x14ac:dyDescent="0.35">
      <c r="A19" s="3">
        <v>118</v>
      </c>
      <c r="B19" s="3" t="s">
        <v>29</v>
      </c>
      <c r="C19" s="3" t="s">
        <v>10</v>
      </c>
      <c r="D19" s="3">
        <v>43</v>
      </c>
      <c r="E19" s="3">
        <v>75</v>
      </c>
      <c r="F19" s="3">
        <v>93</v>
      </c>
      <c r="G19" s="3">
        <v>5</v>
      </c>
    </row>
    <row r="20" spans="1:7" x14ac:dyDescent="0.35">
      <c r="A20" s="2">
        <v>119</v>
      </c>
      <c r="B20" s="2" t="s">
        <v>30</v>
      </c>
      <c r="C20" s="2" t="s">
        <v>14</v>
      </c>
      <c r="D20" s="2">
        <v>39</v>
      </c>
      <c r="E20" s="2">
        <v>60</v>
      </c>
      <c r="F20" s="2">
        <v>87</v>
      </c>
      <c r="G20" s="2">
        <v>4</v>
      </c>
    </row>
    <row r="21" spans="1:7" x14ac:dyDescent="0.35">
      <c r="A21" s="3">
        <v>120</v>
      </c>
      <c r="B21" s="3" t="s">
        <v>31</v>
      </c>
      <c r="C21" s="3" t="s">
        <v>8</v>
      </c>
      <c r="D21" s="3">
        <v>36</v>
      </c>
      <c r="E21" s="3">
        <v>52</v>
      </c>
      <c r="F21" s="3">
        <v>78</v>
      </c>
      <c r="G21" s="3">
        <v>4</v>
      </c>
    </row>
    <row r="22" spans="1:7" x14ac:dyDescent="0.35">
      <c r="A22" s="2">
        <v>121</v>
      </c>
      <c r="B22" s="2" t="s">
        <v>32</v>
      </c>
      <c r="C22" s="2" t="s">
        <v>16</v>
      </c>
      <c r="D22" s="2">
        <v>27</v>
      </c>
      <c r="E22" s="2">
        <v>34</v>
      </c>
      <c r="F22" s="2">
        <v>64</v>
      </c>
      <c r="G22" s="2">
        <v>2</v>
      </c>
    </row>
    <row r="23" spans="1:7" x14ac:dyDescent="0.35">
      <c r="A23" s="3">
        <v>122</v>
      </c>
      <c r="B23" s="3" t="s">
        <v>33</v>
      </c>
      <c r="C23" s="3" t="s">
        <v>12</v>
      </c>
      <c r="D23" s="3">
        <v>32</v>
      </c>
      <c r="E23" s="3">
        <v>44</v>
      </c>
      <c r="F23" s="3">
        <v>74</v>
      </c>
      <c r="G23" s="3">
        <v>3</v>
      </c>
    </row>
    <row r="24" spans="1:7" x14ac:dyDescent="0.35">
      <c r="A24" s="2">
        <v>123</v>
      </c>
      <c r="B24" s="2" t="s">
        <v>34</v>
      </c>
      <c r="C24" s="2" t="s">
        <v>10</v>
      </c>
      <c r="D24" s="2">
        <v>46</v>
      </c>
      <c r="E24" s="2">
        <v>77</v>
      </c>
      <c r="F24" s="2">
        <v>96</v>
      </c>
      <c r="G24" s="2">
        <v>5</v>
      </c>
    </row>
    <row r="25" spans="1:7" x14ac:dyDescent="0.35">
      <c r="A25" s="3">
        <v>124</v>
      </c>
      <c r="B25" s="3" t="s">
        <v>35</v>
      </c>
      <c r="C25" s="3" t="s">
        <v>8</v>
      </c>
      <c r="D25" s="3">
        <v>34</v>
      </c>
      <c r="E25" s="3">
        <v>48</v>
      </c>
      <c r="F25" s="3">
        <v>76</v>
      </c>
      <c r="G25" s="3">
        <v>3</v>
      </c>
    </row>
    <row r="26" spans="1:7" x14ac:dyDescent="0.35">
      <c r="A26" s="2">
        <v>125</v>
      </c>
      <c r="B26" s="2" t="s">
        <v>36</v>
      </c>
      <c r="C26" s="2" t="s">
        <v>14</v>
      </c>
      <c r="D26" s="2">
        <v>47</v>
      </c>
      <c r="E26" s="2">
        <v>79</v>
      </c>
      <c r="F26" s="2">
        <v>99</v>
      </c>
      <c r="G26" s="2">
        <v>5</v>
      </c>
    </row>
  </sheetData>
  <autoFilter ref="A1:G26" xr:uid="{002FA2DA-A1A0-4007-9D5B-844447615626}"/>
  <mergeCells count="3">
    <mergeCell ref="I4:K4"/>
    <mergeCell ref="J9:M9"/>
    <mergeCell ref="J10:M1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5E537-5F78-4964-8D20-FC050D4498D6}">
  <sheetPr filterMode="1"/>
  <dimension ref="A1:X26"/>
  <sheetViews>
    <sheetView workbookViewId="0">
      <selection activeCell="D33" sqref="D33"/>
    </sheetView>
  </sheetViews>
  <sheetFormatPr defaultRowHeight="14.5" x14ac:dyDescent="0.35"/>
  <cols>
    <col min="1" max="1" width="11.81640625" bestFit="1" customWidth="1"/>
    <col min="2" max="2" width="7.36328125" bestFit="1" customWidth="1"/>
    <col min="3" max="3" width="11.08984375" bestFit="1" customWidth="1"/>
    <col min="4" max="4" width="13.6328125" bestFit="1" customWidth="1"/>
    <col min="5" max="5" width="15.7265625" bestFit="1" customWidth="1"/>
    <col min="6" max="6" width="16.54296875" bestFit="1" customWidth="1"/>
    <col min="7" max="7" width="18.08984375" bestFit="1" customWidth="1"/>
    <col min="8" max="9" width="18.08984375" customWidth="1"/>
  </cols>
  <sheetData>
    <row r="1" spans="1:24" x14ac:dyDescent="0.35">
      <c r="A1" s="1" t="s">
        <v>0</v>
      </c>
      <c r="B1" s="1" t="s">
        <v>1</v>
      </c>
      <c r="C1" s="1" t="s">
        <v>2</v>
      </c>
      <c r="D1" s="1" t="s">
        <v>3</v>
      </c>
      <c r="E1" s="1" t="s">
        <v>4</v>
      </c>
      <c r="F1" s="1" t="s">
        <v>5</v>
      </c>
      <c r="G1" s="1" t="s">
        <v>6</v>
      </c>
      <c r="H1" s="15"/>
      <c r="L1" s="15" t="s">
        <v>50</v>
      </c>
      <c r="M1" s="20" t="s">
        <v>55</v>
      </c>
      <c r="N1" s="20"/>
      <c r="O1" s="20"/>
      <c r="P1" s="20"/>
      <c r="Q1" s="20"/>
      <c r="R1" s="20"/>
      <c r="S1" s="20"/>
      <c r="T1" s="20"/>
      <c r="U1" s="20"/>
      <c r="V1" s="20"/>
      <c r="W1" s="20"/>
      <c r="X1" s="20"/>
    </row>
    <row r="2" spans="1:24" x14ac:dyDescent="0.35">
      <c r="A2" s="2">
        <v>101</v>
      </c>
      <c r="B2" s="2" t="s">
        <v>7</v>
      </c>
      <c r="C2" s="2" t="s">
        <v>8</v>
      </c>
      <c r="D2" s="2">
        <v>35</v>
      </c>
      <c r="E2" s="2">
        <v>50</v>
      </c>
      <c r="F2" s="2">
        <v>80</v>
      </c>
      <c r="G2" s="2">
        <v>4</v>
      </c>
      <c r="H2" s="16"/>
    </row>
    <row r="3" spans="1:24" hidden="1" x14ac:dyDescent="0.35">
      <c r="A3" s="3">
        <v>102</v>
      </c>
      <c r="B3" s="3" t="s">
        <v>9</v>
      </c>
      <c r="C3" s="3" t="s">
        <v>10</v>
      </c>
      <c r="D3" s="3">
        <v>40</v>
      </c>
      <c r="E3" s="3">
        <v>65</v>
      </c>
      <c r="F3" s="3">
        <v>90</v>
      </c>
      <c r="G3" s="3">
        <v>5</v>
      </c>
      <c r="H3" s="17"/>
      <c r="K3" t="s">
        <v>42</v>
      </c>
    </row>
    <row r="4" spans="1:24" hidden="1" x14ac:dyDescent="0.35">
      <c r="A4" s="2">
        <v>103</v>
      </c>
      <c r="B4" s="2" t="s">
        <v>11</v>
      </c>
      <c r="C4" s="2" t="s">
        <v>12</v>
      </c>
      <c r="D4" s="2">
        <v>30</v>
      </c>
      <c r="E4" s="2">
        <v>40</v>
      </c>
      <c r="F4" s="2">
        <v>70</v>
      </c>
      <c r="G4" s="2">
        <v>3</v>
      </c>
      <c r="H4" s="16"/>
      <c r="L4" s="21" t="s">
        <v>56</v>
      </c>
      <c r="M4" s="21"/>
      <c r="N4" s="21"/>
    </row>
    <row r="5" spans="1:24" hidden="1" x14ac:dyDescent="0.35">
      <c r="A5" s="3">
        <v>104</v>
      </c>
      <c r="B5" s="3" t="s">
        <v>13</v>
      </c>
      <c r="C5" s="3" t="s">
        <v>14</v>
      </c>
      <c r="D5" s="3">
        <v>45</v>
      </c>
      <c r="E5" s="3">
        <v>75</v>
      </c>
      <c r="F5" s="3">
        <v>95</v>
      </c>
      <c r="G5" s="3">
        <v>5</v>
      </c>
      <c r="H5" s="17"/>
      <c r="L5" s="7">
        <f>AVERAGE(D2:D26)</f>
        <v>37.04</v>
      </c>
      <c r="M5" s="7"/>
      <c r="N5" s="7"/>
    </row>
    <row r="6" spans="1:24" hidden="1" x14ac:dyDescent="0.35">
      <c r="A6" s="2">
        <v>105</v>
      </c>
      <c r="B6" s="2" t="s">
        <v>15</v>
      </c>
      <c r="C6" s="2" t="s">
        <v>16</v>
      </c>
      <c r="D6" s="2">
        <v>25</v>
      </c>
      <c r="E6" s="2">
        <v>30</v>
      </c>
      <c r="F6" s="2">
        <v>60</v>
      </c>
      <c r="G6" s="2">
        <v>2</v>
      </c>
      <c r="H6" s="16"/>
    </row>
    <row r="7" spans="1:24" hidden="1" x14ac:dyDescent="0.35">
      <c r="A7" s="3">
        <v>106</v>
      </c>
      <c r="B7" s="3" t="s">
        <v>17</v>
      </c>
      <c r="C7" s="3" t="s">
        <v>8</v>
      </c>
      <c r="D7" s="3">
        <v>38</v>
      </c>
      <c r="E7" s="3">
        <v>58</v>
      </c>
      <c r="F7" s="3">
        <v>85</v>
      </c>
      <c r="G7" s="3">
        <v>4</v>
      </c>
      <c r="H7" s="17"/>
    </row>
    <row r="8" spans="1:24" hidden="1" x14ac:dyDescent="0.35">
      <c r="A8" s="2">
        <v>107</v>
      </c>
      <c r="B8" s="2" t="s">
        <v>18</v>
      </c>
      <c r="C8" s="2" t="s">
        <v>14</v>
      </c>
      <c r="D8" s="2">
        <v>50</v>
      </c>
      <c r="E8" s="2">
        <v>80</v>
      </c>
      <c r="F8" s="2">
        <v>100</v>
      </c>
      <c r="G8" s="2">
        <v>5</v>
      </c>
      <c r="H8" s="16"/>
    </row>
    <row r="9" spans="1:24" hidden="1" x14ac:dyDescent="0.35">
      <c r="A9" s="3">
        <v>108</v>
      </c>
      <c r="B9" s="3" t="s">
        <v>19</v>
      </c>
      <c r="C9" s="3" t="s">
        <v>12</v>
      </c>
      <c r="D9" s="3">
        <v>28</v>
      </c>
      <c r="E9" s="3">
        <v>35</v>
      </c>
      <c r="F9" s="3">
        <v>65</v>
      </c>
      <c r="G9" s="3">
        <v>3</v>
      </c>
      <c r="H9" s="17"/>
    </row>
    <row r="10" spans="1:24" hidden="1" x14ac:dyDescent="0.35">
      <c r="A10" s="2">
        <v>109</v>
      </c>
      <c r="B10" s="2" t="s">
        <v>20</v>
      </c>
      <c r="C10" s="2" t="s">
        <v>10</v>
      </c>
      <c r="D10" s="2">
        <v>42</v>
      </c>
      <c r="E10" s="2">
        <v>70</v>
      </c>
      <c r="F10" s="2">
        <v>92</v>
      </c>
      <c r="G10" s="2">
        <v>5</v>
      </c>
      <c r="H10" s="16"/>
    </row>
    <row r="11" spans="1:24" x14ac:dyDescent="0.35">
      <c r="A11" s="3">
        <v>110</v>
      </c>
      <c r="B11" s="3" t="s">
        <v>21</v>
      </c>
      <c r="C11" s="3" t="s">
        <v>8</v>
      </c>
      <c r="D11" s="3">
        <v>37</v>
      </c>
      <c r="E11" s="3">
        <v>55</v>
      </c>
      <c r="F11" s="3">
        <v>83</v>
      </c>
      <c r="G11" s="3">
        <v>4</v>
      </c>
      <c r="H11" s="17"/>
    </row>
    <row r="12" spans="1:24" hidden="1" x14ac:dyDescent="0.35">
      <c r="A12" s="2">
        <v>111</v>
      </c>
      <c r="B12" s="2" t="s">
        <v>22</v>
      </c>
      <c r="C12" s="2" t="s">
        <v>16</v>
      </c>
      <c r="D12" s="2">
        <v>29</v>
      </c>
      <c r="E12" s="2">
        <v>38</v>
      </c>
      <c r="F12" s="2">
        <v>68</v>
      </c>
      <c r="G12" s="2">
        <v>3</v>
      </c>
      <c r="H12" s="16"/>
    </row>
    <row r="13" spans="1:24" hidden="1" x14ac:dyDescent="0.35">
      <c r="A13" s="3">
        <v>112</v>
      </c>
      <c r="B13" s="3" t="s">
        <v>23</v>
      </c>
      <c r="C13" s="3" t="s">
        <v>10</v>
      </c>
      <c r="D13" s="3">
        <v>44</v>
      </c>
      <c r="E13" s="3">
        <v>73</v>
      </c>
      <c r="F13" s="3">
        <v>94</v>
      </c>
      <c r="G13" s="3">
        <v>5</v>
      </c>
      <c r="H13" s="17"/>
    </row>
    <row r="14" spans="1:24" hidden="1" x14ac:dyDescent="0.35">
      <c r="A14" s="2">
        <v>113</v>
      </c>
      <c r="B14" s="2" t="s">
        <v>24</v>
      </c>
      <c r="C14" s="2" t="s">
        <v>12</v>
      </c>
      <c r="D14" s="2">
        <v>33</v>
      </c>
      <c r="E14" s="2">
        <v>45</v>
      </c>
      <c r="F14" s="2">
        <v>75</v>
      </c>
      <c r="G14" s="2">
        <v>3</v>
      </c>
      <c r="H14" s="16"/>
    </row>
    <row r="15" spans="1:24" hidden="1" x14ac:dyDescent="0.35">
      <c r="A15" s="3">
        <v>114</v>
      </c>
      <c r="B15" s="3" t="s">
        <v>25</v>
      </c>
      <c r="C15" s="3" t="s">
        <v>8</v>
      </c>
      <c r="D15" s="3">
        <v>41</v>
      </c>
      <c r="E15" s="3">
        <v>66</v>
      </c>
      <c r="F15" s="3">
        <v>89</v>
      </c>
      <c r="G15" s="3">
        <v>4</v>
      </c>
      <c r="H15" s="17"/>
    </row>
    <row r="16" spans="1:24" hidden="1" x14ac:dyDescent="0.35">
      <c r="A16" s="2">
        <v>115</v>
      </c>
      <c r="B16" s="2" t="s">
        <v>26</v>
      </c>
      <c r="C16" s="2" t="s">
        <v>14</v>
      </c>
      <c r="D16" s="2">
        <v>48</v>
      </c>
      <c r="E16" s="2">
        <v>78</v>
      </c>
      <c r="F16" s="2">
        <v>98</v>
      </c>
      <c r="G16" s="2">
        <v>5</v>
      </c>
      <c r="H16" s="16"/>
    </row>
    <row r="17" spans="1:8" hidden="1" x14ac:dyDescent="0.35">
      <c r="A17" s="3">
        <v>116</v>
      </c>
      <c r="B17" s="3" t="s">
        <v>27</v>
      </c>
      <c r="C17" s="3" t="s">
        <v>16</v>
      </c>
      <c r="D17" s="3">
        <v>26</v>
      </c>
      <c r="E17" s="3">
        <v>32</v>
      </c>
      <c r="F17" s="3">
        <v>62</v>
      </c>
      <c r="G17" s="3">
        <v>2</v>
      </c>
      <c r="H17" s="17"/>
    </row>
    <row r="18" spans="1:8" hidden="1" x14ac:dyDescent="0.35">
      <c r="A18" s="2">
        <v>117</v>
      </c>
      <c r="B18" s="2" t="s">
        <v>28</v>
      </c>
      <c r="C18" s="2" t="s">
        <v>12</v>
      </c>
      <c r="D18" s="2">
        <v>31</v>
      </c>
      <c r="E18" s="2">
        <v>42</v>
      </c>
      <c r="F18" s="2">
        <v>72</v>
      </c>
      <c r="G18" s="2">
        <v>3</v>
      </c>
      <c r="H18" s="16"/>
    </row>
    <row r="19" spans="1:8" hidden="1" x14ac:dyDescent="0.35">
      <c r="A19" s="3">
        <v>118</v>
      </c>
      <c r="B19" s="3" t="s">
        <v>29</v>
      </c>
      <c r="C19" s="3" t="s">
        <v>10</v>
      </c>
      <c r="D19" s="3">
        <v>43</v>
      </c>
      <c r="E19" s="3">
        <v>75</v>
      </c>
      <c r="F19" s="3">
        <v>93</v>
      </c>
      <c r="G19" s="3">
        <v>5</v>
      </c>
      <c r="H19" s="17"/>
    </row>
    <row r="20" spans="1:8" hidden="1" x14ac:dyDescent="0.35">
      <c r="A20" s="2">
        <v>119</v>
      </c>
      <c r="B20" s="2" t="s">
        <v>30</v>
      </c>
      <c r="C20" s="2" t="s">
        <v>14</v>
      </c>
      <c r="D20" s="2">
        <v>39</v>
      </c>
      <c r="E20" s="2">
        <v>60</v>
      </c>
      <c r="F20" s="2">
        <v>87</v>
      </c>
      <c r="G20" s="2">
        <v>4</v>
      </c>
      <c r="H20" s="16"/>
    </row>
    <row r="21" spans="1:8" x14ac:dyDescent="0.35">
      <c r="A21" s="3">
        <v>120</v>
      </c>
      <c r="B21" s="3" t="s">
        <v>31</v>
      </c>
      <c r="C21" s="3" t="s">
        <v>8</v>
      </c>
      <c r="D21" s="3">
        <v>36</v>
      </c>
      <c r="E21" s="3">
        <v>52</v>
      </c>
      <c r="F21" s="3">
        <v>78</v>
      </c>
      <c r="G21" s="3">
        <v>4</v>
      </c>
      <c r="H21" s="17"/>
    </row>
    <row r="22" spans="1:8" hidden="1" x14ac:dyDescent="0.35">
      <c r="A22" s="2">
        <v>121</v>
      </c>
      <c r="B22" s="2" t="s">
        <v>32</v>
      </c>
      <c r="C22" s="2" t="s">
        <v>16</v>
      </c>
      <c r="D22" s="2">
        <v>27</v>
      </c>
      <c r="E22" s="2">
        <v>34</v>
      </c>
      <c r="F22" s="2">
        <v>64</v>
      </c>
      <c r="G22" s="2">
        <v>2</v>
      </c>
      <c r="H22" s="16"/>
    </row>
    <row r="23" spans="1:8" hidden="1" x14ac:dyDescent="0.35">
      <c r="A23" s="3">
        <v>122</v>
      </c>
      <c r="B23" s="3" t="s">
        <v>33</v>
      </c>
      <c r="C23" s="3" t="s">
        <v>12</v>
      </c>
      <c r="D23" s="3">
        <v>32</v>
      </c>
      <c r="E23" s="3">
        <v>44</v>
      </c>
      <c r="F23" s="3">
        <v>74</v>
      </c>
      <c r="G23" s="3">
        <v>3</v>
      </c>
      <c r="H23" s="17"/>
    </row>
    <row r="24" spans="1:8" hidden="1" x14ac:dyDescent="0.35">
      <c r="A24" s="2">
        <v>123</v>
      </c>
      <c r="B24" s="2" t="s">
        <v>34</v>
      </c>
      <c r="C24" s="2" t="s">
        <v>10</v>
      </c>
      <c r="D24" s="2">
        <v>46</v>
      </c>
      <c r="E24" s="2">
        <v>77</v>
      </c>
      <c r="F24" s="2">
        <v>96</v>
      </c>
      <c r="G24" s="2">
        <v>5</v>
      </c>
      <c r="H24" s="16"/>
    </row>
    <row r="25" spans="1:8" hidden="1" x14ac:dyDescent="0.35">
      <c r="A25" s="3">
        <v>124</v>
      </c>
      <c r="B25" s="3" t="s">
        <v>35</v>
      </c>
      <c r="C25" s="3" t="s">
        <v>8</v>
      </c>
      <c r="D25" s="3">
        <v>34</v>
      </c>
      <c r="E25" s="3">
        <v>48</v>
      </c>
      <c r="F25" s="3">
        <v>76</v>
      </c>
      <c r="G25" s="3">
        <v>3</v>
      </c>
      <c r="H25" s="17"/>
    </row>
    <row r="26" spans="1:8" hidden="1" x14ac:dyDescent="0.35">
      <c r="A26" s="2">
        <v>125</v>
      </c>
      <c r="B26" s="2" t="s">
        <v>36</v>
      </c>
      <c r="C26" s="2" t="s">
        <v>14</v>
      </c>
      <c r="D26" s="2">
        <v>47</v>
      </c>
      <c r="E26" s="2">
        <v>79</v>
      </c>
      <c r="F26" s="2">
        <v>99</v>
      </c>
      <c r="G26" s="2">
        <v>5</v>
      </c>
      <c r="H26" s="16"/>
    </row>
  </sheetData>
  <autoFilter ref="A1:G26" xr:uid="{54F5E537-5F78-4964-8D20-FC050D4498D6}">
    <filterColumn colId="3">
      <dynamicFilter type="belowAverage" val="37.04"/>
    </filterColumn>
    <filterColumn colId="6">
      <customFilters>
        <customFilter operator="greaterThanOrEqual" val="4"/>
      </customFilters>
    </filterColumn>
  </autoFilter>
  <mergeCells count="3">
    <mergeCell ref="M1:X1"/>
    <mergeCell ref="L4:N4"/>
    <mergeCell ref="L5:N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65CB1-2FD0-4DEC-9095-0706029456FD}">
  <dimension ref="A1:O26"/>
  <sheetViews>
    <sheetView tabSelected="1" topLeftCell="F1" workbookViewId="0">
      <selection activeCell="L11" sqref="L11"/>
    </sheetView>
  </sheetViews>
  <sheetFormatPr defaultRowHeight="14.5" x14ac:dyDescent="0.35"/>
  <cols>
    <col min="1" max="1" width="11.81640625" bestFit="1" customWidth="1"/>
    <col min="2" max="2" width="7.36328125" bestFit="1" customWidth="1"/>
    <col min="3" max="3" width="11.08984375" bestFit="1" customWidth="1"/>
    <col min="4" max="4" width="13.6328125" bestFit="1" customWidth="1"/>
    <col min="5" max="5" width="15.7265625" bestFit="1" customWidth="1"/>
    <col min="6" max="6" width="16.54296875" bestFit="1" customWidth="1"/>
    <col min="7" max="8" width="18.08984375" bestFit="1" customWidth="1"/>
    <col min="9" max="9" width="18.08984375" customWidth="1"/>
    <col min="12" max="12" width="17.54296875" customWidth="1"/>
    <col min="13" max="13" width="23.81640625" customWidth="1"/>
    <col min="14" max="14" width="15.6328125" customWidth="1"/>
    <col min="15" max="15" width="17.36328125" customWidth="1"/>
  </cols>
  <sheetData>
    <row r="1" spans="1:15" x14ac:dyDescent="0.35">
      <c r="A1" s="1" t="s">
        <v>0</v>
      </c>
      <c r="B1" s="1" t="s">
        <v>1</v>
      </c>
      <c r="C1" s="1" t="s">
        <v>2</v>
      </c>
      <c r="D1" s="1" t="s">
        <v>3</v>
      </c>
      <c r="E1" s="1" t="s">
        <v>4</v>
      </c>
      <c r="F1" s="1" t="s">
        <v>5</v>
      </c>
      <c r="G1" s="1" t="s">
        <v>6</v>
      </c>
      <c r="H1" s="1" t="s">
        <v>57</v>
      </c>
    </row>
    <row r="2" spans="1:15" x14ac:dyDescent="0.35">
      <c r="A2" s="2">
        <v>101</v>
      </c>
      <c r="B2" s="2" t="s">
        <v>7</v>
      </c>
      <c r="C2" s="2" t="s">
        <v>8</v>
      </c>
      <c r="D2" s="22">
        <v>35</v>
      </c>
      <c r="E2" s="22">
        <v>50</v>
      </c>
      <c r="F2" s="22">
        <v>80</v>
      </c>
      <c r="G2" s="22">
        <v>4</v>
      </c>
      <c r="H2" s="22">
        <f>E2/D2</f>
        <v>1.4285714285714286</v>
      </c>
    </row>
    <row r="3" spans="1:15" x14ac:dyDescent="0.35">
      <c r="A3" s="3">
        <v>102</v>
      </c>
      <c r="B3" s="3" t="s">
        <v>9</v>
      </c>
      <c r="C3" s="3" t="s">
        <v>10</v>
      </c>
      <c r="D3" s="23">
        <v>40</v>
      </c>
      <c r="E3" s="23">
        <v>65</v>
      </c>
      <c r="F3" s="23">
        <v>90</v>
      </c>
      <c r="G3" s="23">
        <v>5</v>
      </c>
      <c r="H3" s="23">
        <f t="shared" ref="H3:H26" si="0">E3/D3</f>
        <v>1.625</v>
      </c>
      <c r="K3" s="31">
        <v>1</v>
      </c>
      <c r="L3" t="s">
        <v>58</v>
      </c>
    </row>
    <row r="4" spans="1:15" x14ac:dyDescent="0.35">
      <c r="A4" s="2">
        <v>103</v>
      </c>
      <c r="B4" s="2" t="s">
        <v>11</v>
      </c>
      <c r="C4" s="2" t="s">
        <v>12</v>
      </c>
      <c r="D4" s="22">
        <v>30</v>
      </c>
      <c r="E4" s="22">
        <v>40</v>
      </c>
      <c r="F4" s="22">
        <v>70</v>
      </c>
      <c r="G4" s="22">
        <v>3</v>
      </c>
      <c r="H4" s="22">
        <f t="shared" si="0"/>
        <v>1.3333333333333333</v>
      </c>
      <c r="K4" s="19" t="s">
        <v>42</v>
      </c>
      <c r="L4" s="24">
        <f>MAX(H2:H26)</f>
        <v>1.7441860465116279</v>
      </c>
      <c r="M4" s="24"/>
    </row>
    <row r="5" spans="1:15" x14ac:dyDescent="0.35">
      <c r="A5" s="3">
        <v>104</v>
      </c>
      <c r="B5" s="3" t="s">
        <v>13</v>
      </c>
      <c r="C5" s="3" t="s">
        <v>14</v>
      </c>
      <c r="D5" s="23">
        <v>45</v>
      </c>
      <c r="E5" s="23">
        <v>75</v>
      </c>
      <c r="F5" s="23">
        <v>95</v>
      </c>
      <c r="G5" s="23">
        <v>5</v>
      </c>
      <c r="H5" s="23">
        <f t="shared" si="0"/>
        <v>1.6666666666666667</v>
      </c>
    </row>
    <row r="6" spans="1:15" x14ac:dyDescent="0.35">
      <c r="A6" s="2">
        <v>105</v>
      </c>
      <c r="B6" s="2" t="s">
        <v>15</v>
      </c>
      <c r="C6" s="2" t="s">
        <v>16</v>
      </c>
      <c r="D6" s="22">
        <v>25</v>
      </c>
      <c r="E6" s="22">
        <v>30</v>
      </c>
      <c r="F6" s="22">
        <v>60</v>
      </c>
      <c r="G6" s="22">
        <v>2</v>
      </c>
      <c r="H6" s="22">
        <f t="shared" si="0"/>
        <v>1.2</v>
      </c>
      <c r="K6" s="11">
        <v>2</v>
      </c>
      <c r="L6" t="s">
        <v>59</v>
      </c>
    </row>
    <row r="7" spans="1:15" x14ac:dyDescent="0.35">
      <c r="A7" s="3">
        <v>106</v>
      </c>
      <c r="B7" s="3" t="s">
        <v>17</v>
      </c>
      <c r="C7" s="3" t="s">
        <v>8</v>
      </c>
      <c r="D7" s="23">
        <v>38</v>
      </c>
      <c r="E7" s="23">
        <v>58</v>
      </c>
      <c r="F7" s="23">
        <v>85</v>
      </c>
      <c r="G7" s="23">
        <v>4</v>
      </c>
      <c r="H7" s="23">
        <f t="shared" si="0"/>
        <v>1.5263157894736843</v>
      </c>
      <c r="K7" s="19" t="s">
        <v>42</v>
      </c>
      <c r="L7" s="25" t="s">
        <v>1</v>
      </c>
      <c r="M7" s="25" t="s">
        <v>2</v>
      </c>
      <c r="N7" s="25" t="s">
        <v>60</v>
      </c>
      <c r="O7" s="25" t="s">
        <v>61</v>
      </c>
    </row>
    <row r="8" spans="1:15" x14ac:dyDescent="0.35">
      <c r="A8" s="2">
        <v>107</v>
      </c>
      <c r="B8" s="2" t="s">
        <v>18</v>
      </c>
      <c r="C8" s="2" t="s">
        <v>14</v>
      </c>
      <c r="D8" s="22">
        <v>50</v>
      </c>
      <c r="E8" s="22">
        <v>80</v>
      </c>
      <c r="F8" s="22">
        <v>100</v>
      </c>
      <c r="G8" s="22">
        <v>5</v>
      </c>
      <c r="H8" s="22">
        <f t="shared" si="0"/>
        <v>1.6</v>
      </c>
      <c r="L8" s="26" t="str">
        <f>INDEX(B2:H26,MATCH(MAX(F2:F26),F2:F26,0),1)</f>
        <v>Rahul</v>
      </c>
      <c r="M8" s="25" t="str">
        <f>INDEX(B2:H26,MATCH(MAX(F2:F26),F2:F26,0),2)</f>
        <v>IT</v>
      </c>
      <c r="N8" s="25">
        <f>INDEX(B2:H26,MATCH(MAX(F2:F26),F2:F26,0),5)</f>
        <v>100</v>
      </c>
      <c r="O8" s="25">
        <v>5</v>
      </c>
    </row>
    <row r="9" spans="1:15" x14ac:dyDescent="0.35">
      <c r="A9" s="3">
        <v>108</v>
      </c>
      <c r="B9" s="3" t="s">
        <v>19</v>
      </c>
      <c r="C9" s="3" t="s">
        <v>12</v>
      </c>
      <c r="D9" s="23">
        <v>28</v>
      </c>
      <c r="E9" s="23">
        <v>35</v>
      </c>
      <c r="F9" s="23">
        <v>65</v>
      </c>
      <c r="G9" s="23">
        <v>3</v>
      </c>
      <c r="H9" s="23">
        <f t="shared" si="0"/>
        <v>1.25</v>
      </c>
    </row>
    <row r="10" spans="1:15" x14ac:dyDescent="0.35">
      <c r="A10" s="2">
        <v>109</v>
      </c>
      <c r="B10" s="2" t="s">
        <v>20</v>
      </c>
      <c r="C10" s="2" t="s">
        <v>10</v>
      </c>
      <c r="D10" s="22">
        <v>42</v>
      </c>
      <c r="E10" s="22">
        <v>70</v>
      </c>
      <c r="F10" s="22">
        <v>92</v>
      </c>
      <c r="G10" s="22">
        <v>5</v>
      </c>
      <c r="H10" s="22">
        <f t="shared" si="0"/>
        <v>1.6666666666666667</v>
      </c>
    </row>
    <row r="11" spans="1:15" x14ac:dyDescent="0.35">
      <c r="A11" s="3">
        <v>110</v>
      </c>
      <c r="B11" s="3" t="s">
        <v>21</v>
      </c>
      <c r="C11" s="3" t="s">
        <v>8</v>
      </c>
      <c r="D11" s="23">
        <v>37</v>
      </c>
      <c r="E11" s="23">
        <v>55</v>
      </c>
      <c r="F11" s="23">
        <v>83</v>
      </c>
      <c r="G11" s="23">
        <v>4</v>
      </c>
      <c r="H11" s="23">
        <f t="shared" si="0"/>
        <v>1.4864864864864864</v>
      </c>
      <c r="K11">
        <v>3</v>
      </c>
      <c r="L11" s="27" t="s">
        <v>62</v>
      </c>
      <c r="M11" s="27"/>
      <c r="N11" s="27"/>
    </row>
    <row r="12" spans="1:15" x14ac:dyDescent="0.35">
      <c r="A12" s="2">
        <v>111</v>
      </c>
      <c r="B12" s="2" t="s">
        <v>22</v>
      </c>
      <c r="C12" s="2" t="s">
        <v>16</v>
      </c>
      <c r="D12" s="22">
        <v>29</v>
      </c>
      <c r="E12" s="22">
        <v>38</v>
      </c>
      <c r="F12" s="22">
        <v>68</v>
      </c>
      <c r="G12" s="22">
        <v>3</v>
      </c>
      <c r="H12" s="22">
        <f t="shared" si="0"/>
        <v>1.3103448275862069</v>
      </c>
      <c r="K12" s="19" t="s">
        <v>42</v>
      </c>
      <c r="L12" s="28" t="s">
        <v>63</v>
      </c>
      <c r="M12" s="28" t="s">
        <v>64</v>
      </c>
      <c r="N12" s="27" t="s">
        <v>18</v>
      </c>
    </row>
    <row r="13" spans="1:15" x14ac:dyDescent="0.35">
      <c r="A13" s="3">
        <v>112</v>
      </c>
      <c r="B13" s="3" t="s">
        <v>23</v>
      </c>
      <c r="C13" s="3" t="s">
        <v>10</v>
      </c>
      <c r="D13" s="23">
        <v>44</v>
      </c>
      <c r="E13" s="23">
        <v>73</v>
      </c>
      <c r="F13" s="23">
        <v>94</v>
      </c>
      <c r="G13" s="23">
        <v>5</v>
      </c>
      <c r="H13" s="23">
        <f t="shared" si="0"/>
        <v>1.6590909090909092</v>
      </c>
      <c r="L13" s="29" t="s">
        <v>60</v>
      </c>
      <c r="M13" s="30">
        <f>AVERAGE(F2:F26)</f>
        <v>81.8</v>
      </c>
      <c r="N13" s="27">
        <f>N8</f>
        <v>100</v>
      </c>
    </row>
    <row r="14" spans="1:15" x14ac:dyDescent="0.35">
      <c r="A14" s="2">
        <v>113</v>
      </c>
      <c r="B14" s="2" t="s">
        <v>24</v>
      </c>
      <c r="C14" s="2" t="s">
        <v>12</v>
      </c>
      <c r="D14" s="22">
        <v>33</v>
      </c>
      <c r="E14" s="22">
        <v>45</v>
      </c>
      <c r="F14" s="22">
        <v>75</v>
      </c>
      <c r="G14" s="22">
        <v>3</v>
      </c>
      <c r="H14" s="22">
        <f t="shared" si="0"/>
        <v>1.3636363636363635</v>
      </c>
      <c r="L14" s="29" t="s">
        <v>61</v>
      </c>
      <c r="M14" s="30">
        <f>AVERAGE(G2:G26)</f>
        <v>3.84</v>
      </c>
      <c r="N14" s="27">
        <f>O8</f>
        <v>5</v>
      </c>
    </row>
    <row r="15" spans="1:15" x14ac:dyDescent="0.35">
      <c r="A15" s="3">
        <v>114</v>
      </c>
      <c r="B15" s="3" t="s">
        <v>25</v>
      </c>
      <c r="C15" s="3" t="s">
        <v>8</v>
      </c>
      <c r="D15" s="23">
        <v>41</v>
      </c>
      <c r="E15" s="23">
        <v>66</v>
      </c>
      <c r="F15" s="23">
        <v>89</v>
      </c>
      <c r="G15" s="23">
        <v>4</v>
      </c>
      <c r="H15" s="23">
        <f t="shared" si="0"/>
        <v>1.6097560975609757</v>
      </c>
    </row>
    <row r="16" spans="1:15" x14ac:dyDescent="0.35">
      <c r="A16" s="2">
        <v>115</v>
      </c>
      <c r="B16" s="2" t="s">
        <v>26</v>
      </c>
      <c r="C16" s="2" t="s">
        <v>14</v>
      </c>
      <c r="D16" s="22">
        <v>48</v>
      </c>
      <c r="E16" s="22">
        <v>78</v>
      </c>
      <c r="F16" s="22">
        <v>98</v>
      </c>
      <c r="G16" s="22">
        <v>5</v>
      </c>
      <c r="H16" s="22">
        <f t="shared" si="0"/>
        <v>1.625</v>
      </c>
    </row>
    <row r="17" spans="1:8" x14ac:dyDescent="0.35">
      <c r="A17" s="3">
        <v>116</v>
      </c>
      <c r="B17" s="3" t="s">
        <v>27</v>
      </c>
      <c r="C17" s="3" t="s">
        <v>16</v>
      </c>
      <c r="D17" s="23">
        <v>26</v>
      </c>
      <c r="E17" s="23">
        <v>32</v>
      </c>
      <c r="F17" s="23">
        <v>62</v>
      </c>
      <c r="G17" s="23">
        <v>2</v>
      </c>
      <c r="H17" s="23">
        <f t="shared" si="0"/>
        <v>1.2307692307692308</v>
      </c>
    </row>
    <row r="18" spans="1:8" x14ac:dyDescent="0.35">
      <c r="A18" s="2">
        <v>117</v>
      </c>
      <c r="B18" s="2" t="s">
        <v>28</v>
      </c>
      <c r="C18" s="2" t="s">
        <v>12</v>
      </c>
      <c r="D18" s="22">
        <v>31</v>
      </c>
      <c r="E18" s="22">
        <v>42</v>
      </c>
      <c r="F18" s="22">
        <v>72</v>
      </c>
      <c r="G18" s="22">
        <v>3</v>
      </c>
      <c r="H18" s="22">
        <f t="shared" si="0"/>
        <v>1.3548387096774193</v>
      </c>
    </row>
    <row r="19" spans="1:8" x14ac:dyDescent="0.35">
      <c r="A19" s="3">
        <v>118</v>
      </c>
      <c r="B19" s="3" t="s">
        <v>29</v>
      </c>
      <c r="C19" s="3" t="s">
        <v>10</v>
      </c>
      <c r="D19" s="23">
        <v>43</v>
      </c>
      <c r="E19" s="23">
        <v>75</v>
      </c>
      <c r="F19" s="23">
        <v>93</v>
      </c>
      <c r="G19" s="23">
        <v>5</v>
      </c>
      <c r="H19" s="23">
        <f t="shared" si="0"/>
        <v>1.7441860465116279</v>
      </c>
    </row>
    <row r="20" spans="1:8" x14ac:dyDescent="0.35">
      <c r="A20" s="2">
        <v>119</v>
      </c>
      <c r="B20" s="2" t="s">
        <v>30</v>
      </c>
      <c r="C20" s="2" t="s">
        <v>14</v>
      </c>
      <c r="D20" s="22">
        <v>39</v>
      </c>
      <c r="E20" s="22">
        <v>60</v>
      </c>
      <c r="F20" s="22">
        <v>87</v>
      </c>
      <c r="G20" s="22">
        <v>4</v>
      </c>
      <c r="H20" s="22">
        <f t="shared" si="0"/>
        <v>1.5384615384615385</v>
      </c>
    </row>
    <row r="21" spans="1:8" x14ac:dyDescent="0.35">
      <c r="A21" s="3">
        <v>120</v>
      </c>
      <c r="B21" s="3" t="s">
        <v>31</v>
      </c>
      <c r="C21" s="3" t="s">
        <v>8</v>
      </c>
      <c r="D21" s="23">
        <v>36</v>
      </c>
      <c r="E21" s="23">
        <v>52</v>
      </c>
      <c r="F21" s="23">
        <v>78</v>
      </c>
      <c r="G21" s="23">
        <v>4</v>
      </c>
      <c r="H21" s="23">
        <f t="shared" si="0"/>
        <v>1.4444444444444444</v>
      </c>
    </row>
    <row r="22" spans="1:8" x14ac:dyDescent="0.35">
      <c r="A22" s="2">
        <v>121</v>
      </c>
      <c r="B22" s="2" t="s">
        <v>32</v>
      </c>
      <c r="C22" s="2" t="s">
        <v>16</v>
      </c>
      <c r="D22" s="22">
        <v>27</v>
      </c>
      <c r="E22" s="22">
        <v>34</v>
      </c>
      <c r="F22" s="22">
        <v>64</v>
      </c>
      <c r="G22" s="22">
        <v>2</v>
      </c>
      <c r="H22" s="22">
        <f t="shared" si="0"/>
        <v>1.2592592592592593</v>
      </c>
    </row>
    <row r="23" spans="1:8" x14ac:dyDescent="0.35">
      <c r="A23" s="3">
        <v>122</v>
      </c>
      <c r="B23" s="3" t="s">
        <v>33</v>
      </c>
      <c r="C23" s="3" t="s">
        <v>12</v>
      </c>
      <c r="D23" s="23">
        <v>32</v>
      </c>
      <c r="E23" s="23">
        <v>44</v>
      </c>
      <c r="F23" s="23">
        <v>74</v>
      </c>
      <c r="G23" s="23">
        <v>3</v>
      </c>
      <c r="H23" s="23">
        <f t="shared" si="0"/>
        <v>1.375</v>
      </c>
    </row>
    <row r="24" spans="1:8" x14ac:dyDescent="0.35">
      <c r="A24" s="2">
        <v>123</v>
      </c>
      <c r="B24" s="2" t="s">
        <v>34</v>
      </c>
      <c r="C24" s="2" t="s">
        <v>10</v>
      </c>
      <c r="D24" s="22">
        <v>46</v>
      </c>
      <c r="E24" s="22">
        <v>77</v>
      </c>
      <c r="F24" s="22">
        <v>96</v>
      </c>
      <c r="G24" s="22">
        <v>5</v>
      </c>
      <c r="H24" s="22">
        <f t="shared" si="0"/>
        <v>1.673913043478261</v>
      </c>
    </row>
    <row r="25" spans="1:8" x14ac:dyDescent="0.35">
      <c r="A25" s="3">
        <v>124</v>
      </c>
      <c r="B25" s="3" t="s">
        <v>35</v>
      </c>
      <c r="C25" s="3" t="s">
        <v>8</v>
      </c>
      <c r="D25" s="23">
        <v>34</v>
      </c>
      <c r="E25" s="23">
        <v>48</v>
      </c>
      <c r="F25" s="23">
        <v>76</v>
      </c>
      <c r="G25" s="23">
        <v>3</v>
      </c>
      <c r="H25" s="23">
        <f t="shared" si="0"/>
        <v>1.411764705882353</v>
      </c>
    </row>
    <row r="26" spans="1:8" x14ac:dyDescent="0.35">
      <c r="A26" s="2">
        <v>125</v>
      </c>
      <c r="B26" s="2" t="s">
        <v>36</v>
      </c>
      <c r="C26" s="2" t="s">
        <v>14</v>
      </c>
      <c r="D26" s="22">
        <v>47</v>
      </c>
      <c r="E26" s="22">
        <v>79</v>
      </c>
      <c r="F26" s="22">
        <v>99</v>
      </c>
      <c r="G26" s="22">
        <v>5</v>
      </c>
      <c r="H26" s="22">
        <f t="shared" si="0"/>
        <v>1.6808510638297873</v>
      </c>
    </row>
  </sheetData>
  <autoFilter ref="A1:H26" xr:uid="{0B565CB1-2FD0-4DEC-9095-0706029456FD}"/>
  <mergeCells count="1">
    <mergeCell ref="L4:M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vt:lpstr>
      <vt:lpstr>1.Top 5 Productive Employees</vt:lpstr>
      <vt:lpstr>2.Department-Wise Productivity </vt:lpstr>
      <vt:lpstr>3.Productivity Efficiency Index</vt:lpstr>
      <vt:lpstr>4.Correlation Analysis</vt:lpstr>
      <vt:lpstr> 5.UnderutilizedHigh Performers</vt:lpstr>
      <vt:lpstr>6.Tasks per Hour Efficiency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saurabh sonawane</cp:lastModifiedBy>
  <dcterms:created xsi:type="dcterms:W3CDTF">2015-06-05T18:17:20Z</dcterms:created>
  <dcterms:modified xsi:type="dcterms:W3CDTF">2025-04-22T08:43:46Z</dcterms:modified>
</cp:coreProperties>
</file>